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0" activeTab="0"/>
  </bookViews>
  <sheets>
    <sheet name="评估明细表" sheetId="1" r:id="rId1"/>
    <sheet name="收费表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<sst xmlns="http://schemas.openxmlformats.org/spreadsheetml/2006/main" count="48" uniqueCount="44">
  <si>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房屋建筑物清查评估明细表</t>
  </si>
  <si>
    <r>
      <t>产权持有人：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王波</t>
    </r>
    <r>
      <rPr>
        <sz val="10"/>
        <rFont val="Times New Roman"/>
        <family val="1"/>
      </rPr>
      <t xml:space="preserve">                                                                                          </t>
    </r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 xml:space="preserve">  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6  </t>
    </r>
    <r>
      <rPr>
        <sz val="10"/>
        <rFont val="宋体"/>
        <family val="0"/>
      </rPr>
      <t>月16日</t>
    </r>
    <r>
      <rPr>
        <sz val="10"/>
        <rFont val="Times New Roman"/>
        <family val="1"/>
      </rPr>
      <t xml:space="preserve">                                                                                  </t>
    </r>
    <r>
      <rPr>
        <sz val="10"/>
        <rFont val="宋体"/>
        <family val="0"/>
      </rPr>
      <t>金额单位：人民币元</t>
    </r>
  </si>
  <si>
    <t>序号</t>
  </si>
  <si>
    <t>房权证编号</t>
  </si>
  <si>
    <t>建筑物名称</t>
  </si>
  <si>
    <t>坐落</t>
  </si>
  <si>
    <r>
      <t xml:space="preserve">建筑面积
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</si>
  <si>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建筑
结构</t>
  </si>
  <si>
    <t>建筑
层次</t>
  </si>
  <si>
    <t>登记时间</t>
  </si>
  <si>
    <t>尚可使用年限</t>
  </si>
  <si>
    <t>账面价值</t>
  </si>
  <si>
    <t>重置价值</t>
  </si>
  <si>
    <r>
      <t>成新率</t>
    </r>
    <r>
      <rPr>
        <sz val="10"/>
        <rFont val="Times New Roman"/>
        <family val="1"/>
      </rPr>
      <t>%</t>
    </r>
  </si>
  <si>
    <t>评估单价</t>
  </si>
  <si>
    <t>评估值</t>
  </si>
  <si>
    <t>备注</t>
  </si>
  <si>
    <t>原值</t>
  </si>
  <si>
    <t>净值</t>
  </si>
  <si>
    <t>开建村房权证2013字第1300009号</t>
  </si>
  <si>
    <t>住宅</t>
  </si>
  <si>
    <t>开原市城东乡冯屯村</t>
  </si>
  <si>
    <t>砖混</t>
  </si>
  <si>
    <t>1-2</t>
  </si>
  <si>
    <t>合计</t>
  </si>
  <si>
    <t>评估人员：</t>
  </si>
  <si>
    <t>丁瑞雪                        张宏</t>
  </si>
  <si>
    <t>张宏</t>
  </si>
  <si>
    <t>辽宁省资产评估收费速算表</t>
  </si>
  <si>
    <t>(一)计件收费部分：</t>
  </si>
  <si>
    <t>评估单位：铁岭华诚资产评估事务所（普通合伙）</t>
  </si>
  <si>
    <t>计价单位：</t>
  </si>
  <si>
    <t>万元</t>
  </si>
  <si>
    <r>
      <t>评估价值</t>
    </r>
    <r>
      <rPr>
        <sz val="16"/>
        <color indexed="10"/>
        <rFont val="宋体"/>
        <family val="0"/>
      </rPr>
      <t>万元</t>
    </r>
  </si>
  <si>
    <t>计算额度</t>
  </si>
  <si>
    <t>标准计费率</t>
  </si>
  <si>
    <t>标准收费额</t>
  </si>
  <si>
    <t>调整参数</t>
  </si>
  <si>
    <t>评估收费额</t>
  </si>
  <si>
    <t>低限（不含）</t>
  </si>
  <si>
    <t>高限（含）</t>
  </si>
  <si>
    <t>最低</t>
  </si>
  <si>
    <t>最高</t>
  </si>
  <si>
    <t>备注：王波名下房产，评估报告文号[2022]第000号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</si>
</sst>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%"/>
    <numFmt numFmtId="179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宋体"/>
      <family val="0"/>
    </font>
    <font>
      <sz val="12"/>
      <color indexed="10"/>
      <name val="Times New Roman"/>
      <family val="1"/>
    </font>
    <font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10"/>
      <name val="宋体"/>
      <family val="0"/>
    </font>
    <font>
      <vertAlign val="superscript"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7" fontId="6" fillId="0" borderId="10" xfId="22" applyNumberFormat="1" applyFont="1" applyFill="1" applyBorder="1" applyAlignment="1">
      <alignment horizontal="center" vertical="center"/>
    </xf>
    <xf numFmtId="176" fontId="5" fillId="0" borderId="10" xfId="22" applyNumberFormat="1" applyFont="1" applyBorder="1" applyAlignment="1">
      <alignment horizontal="center" vertical="center"/>
    </xf>
    <xf numFmtId="178" fontId="5" fillId="0" borderId="10" xfId="25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right"/>
    </xf>
    <xf numFmtId="179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 shrinkToFit="1"/>
    </xf>
    <xf numFmtId="43" fontId="4" fillId="0" borderId="10" xfId="22" applyNumberFormat="1" applyFont="1" applyBorder="1" applyAlignment="1">
      <alignment horizontal="center" vertical="center" shrinkToFit="1"/>
    </xf>
    <xf numFmtId="9" fontId="4" fillId="0" borderId="10" xfId="25" applyNumberFormat="1" applyFont="1" applyBorder="1" applyAlignment="1">
      <alignment horizontal="center" vertical="center" shrinkToFit="1"/>
    </xf>
    <xf numFmtId="176" fontId="4" fillId="0" borderId="10" xfId="25" applyNumberFormat="1" applyFont="1" applyBorder="1" applyAlignment="1">
      <alignment horizontal="center" vertical="center" shrinkToFit="1"/>
    </xf>
    <xf numFmtId="176" fontId="4" fillId="0" borderId="10" xfId="22" applyNumberFormat="1" applyFont="1" applyBorder="1" applyAlignment="1">
      <alignment horizontal="center" vertical="center" shrinkToFit="1"/>
    </xf>
    <xf numFmtId="43" fontId="4" fillId="0" borderId="10" xfId="22" applyNumberFormat="1" applyFont="1" applyBorder="1" applyAlignment="1">
      <alignment horizontal="center"/>
    </xf>
    <xf numFmtId="43" fontId="4" fillId="0" borderId="10" xfId="22" applyNumberFormat="1" applyFont="1" applyBorder="1" applyAlignment="1">
      <alignment/>
    </xf>
    <xf numFmtId="176" fontId="4" fillId="0" borderId="10" xfId="22" applyNumberFormat="1" applyFont="1" applyBorder="1" applyAlignment="1">
      <alignment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T28" sqref="T28"/>
    </sheetView>
  </sheetViews>
  <sheetFormatPr defaultColWidth="9.00390625" defaultRowHeight="14.25"/>
  <cols>
    <col min="1" max="1" width="5.25390625" style="27" customWidth="1"/>
    <col min="2" max="2" width="25.50390625" style="27" customWidth="1"/>
    <col min="3" max="3" width="6.50390625" style="27" customWidth="1"/>
    <col min="4" max="4" width="16.25390625" style="28" customWidth="1"/>
    <col min="5" max="5" width="7.50390625" style="27" customWidth="1"/>
    <col min="6" max="6" width="7.00390625" style="27" customWidth="1"/>
    <col min="7" max="7" width="6.375" style="27" customWidth="1"/>
    <col min="8" max="8" width="7.25390625" style="27" customWidth="1"/>
    <col min="9" max="9" width="5.75390625" style="27" customWidth="1"/>
    <col min="10" max="11" width="8.625" style="28" hidden="1" customWidth="1"/>
    <col min="12" max="12" width="9.125" style="29" customWidth="1"/>
    <col min="13" max="13" width="6.125" style="29" customWidth="1"/>
    <col min="14" max="14" width="9.00390625" style="29" customWidth="1"/>
    <col min="15" max="15" width="11.125" style="29" customWidth="1"/>
    <col min="16" max="16" width="8.50390625" style="29" customWidth="1"/>
    <col min="17" max="17" width="13.625" style="29" customWidth="1"/>
    <col min="18" max="16384" width="9.00390625" style="27" customWidth="1"/>
  </cols>
  <sheetData>
    <row r="1" spans="1:16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2" customFormat="1" ht="22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62"/>
    </row>
    <row r="3" spans="1:16" s="23" customFormat="1" ht="17.25" customHeight="1">
      <c r="A3" s="32" t="s">
        <v>2</v>
      </c>
      <c r="B3" s="33" t="s">
        <v>3</v>
      </c>
      <c r="C3" s="33" t="s">
        <v>4</v>
      </c>
      <c r="D3" s="34" t="s">
        <v>5</v>
      </c>
      <c r="E3" s="34" t="s">
        <v>6</v>
      </c>
      <c r="F3" s="32" t="s">
        <v>7</v>
      </c>
      <c r="G3" s="33" t="s">
        <v>8</v>
      </c>
      <c r="H3" s="33" t="s">
        <v>9</v>
      </c>
      <c r="I3" s="51" t="s">
        <v>10</v>
      </c>
      <c r="J3" s="52" t="s">
        <v>11</v>
      </c>
      <c r="K3" s="52"/>
      <c r="L3" s="34" t="s">
        <v>12</v>
      </c>
      <c r="M3" s="32" t="s">
        <v>13</v>
      </c>
      <c r="N3" s="32" t="s">
        <v>14</v>
      </c>
      <c r="O3" s="32" t="s">
        <v>15</v>
      </c>
      <c r="P3" s="32" t="s">
        <v>16</v>
      </c>
    </row>
    <row r="4" spans="1:16" s="23" customFormat="1" ht="17.25" customHeight="1">
      <c r="A4" s="32"/>
      <c r="B4" s="35"/>
      <c r="C4" s="35"/>
      <c r="D4" s="36"/>
      <c r="E4" s="36"/>
      <c r="F4" s="32"/>
      <c r="G4" s="35"/>
      <c r="H4" s="35"/>
      <c r="I4" s="53"/>
      <c r="J4" s="52" t="s">
        <v>17</v>
      </c>
      <c r="K4" s="52" t="s">
        <v>18</v>
      </c>
      <c r="L4" s="36"/>
      <c r="M4" s="32"/>
      <c r="N4" s="32"/>
      <c r="O4" s="32"/>
      <c r="P4" s="32"/>
    </row>
    <row r="5" spans="1:16" s="24" customFormat="1" ht="18.75" customHeight="1">
      <c r="A5" s="37">
        <v>1</v>
      </c>
      <c r="B5" s="37" t="s">
        <v>19</v>
      </c>
      <c r="C5" s="37" t="s">
        <v>20</v>
      </c>
      <c r="D5" s="37" t="s">
        <v>21</v>
      </c>
      <c r="E5" s="38">
        <v>347.25</v>
      </c>
      <c r="F5" s="37" t="s">
        <v>22</v>
      </c>
      <c r="G5" s="39" t="s">
        <v>23</v>
      </c>
      <c r="H5" s="37">
        <v>2013</v>
      </c>
      <c r="I5" s="37">
        <v>60</v>
      </c>
      <c r="J5" s="54"/>
      <c r="K5" s="41"/>
      <c r="L5" s="54">
        <v>2300</v>
      </c>
      <c r="M5" s="55">
        <v>0.9</v>
      </c>
      <c r="N5" s="56">
        <f>L5*M5</f>
        <v>2070</v>
      </c>
      <c r="O5" s="54">
        <f>E5*N5</f>
        <v>718807.5</v>
      </c>
      <c r="P5" s="54"/>
    </row>
    <row r="6" spans="1:16" s="24" customFormat="1" ht="18.75" customHeight="1">
      <c r="A6" s="40"/>
      <c r="B6" s="39"/>
      <c r="C6" s="37"/>
      <c r="D6" s="38"/>
      <c r="E6" s="37"/>
      <c r="F6" s="37"/>
      <c r="G6" s="37"/>
      <c r="H6" s="37"/>
      <c r="I6" s="37"/>
      <c r="J6" s="54"/>
      <c r="K6" s="41"/>
      <c r="L6" s="54"/>
      <c r="M6" s="55"/>
      <c r="N6" s="56"/>
      <c r="O6" s="54"/>
      <c r="P6" s="54"/>
    </row>
    <row r="7" spans="1:16" s="24" customFormat="1" ht="18.75" customHeight="1">
      <c r="A7" s="40"/>
      <c r="B7" s="40"/>
      <c r="C7" s="37"/>
      <c r="D7" s="37"/>
      <c r="E7" s="37"/>
      <c r="F7" s="37"/>
      <c r="G7" s="37"/>
      <c r="H7" s="37"/>
      <c r="I7" s="37"/>
      <c r="J7" s="54"/>
      <c r="K7" s="41"/>
      <c r="L7" s="54"/>
      <c r="M7" s="55"/>
      <c r="N7" s="56"/>
      <c r="O7" s="54"/>
      <c r="P7" s="54"/>
    </row>
    <row r="8" spans="1:16" s="24" customFormat="1" ht="18.75" customHeight="1">
      <c r="A8" s="40"/>
      <c r="B8" s="40"/>
      <c r="C8" s="37"/>
      <c r="D8" s="41"/>
      <c r="E8" s="37"/>
      <c r="F8" s="37"/>
      <c r="G8" s="37"/>
      <c r="H8" s="37"/>
      <c r="I8" s="37"/>
      <c r="J8" s="41"/>
      <c r="K8" s="41"/>
      <c r="L8" s="54"/>
      <c r="M8" s="54"/>
      <c r="N8" s="57"/>
      <c r="O8" s="54"/>
      <c r="P8" s="54"/>
    </row>
    <row r="9" spans="1:16" s="25" customFormat="1" ht="18.75" customHeight="1">
      <c r="A9" s="42"/>
      <c r="B9" s="42"/>
      <c r="C9" s="43"/>
      <c r="D9" s="44"/>
      <c r="E9" s="45"/>
      <c r="F9" s="45"/>
      <c r="G9" s="45"/>
      <c r="H9" s="46"/>
      <c r="I9" s="46"/>
      <c r="J9" s="43"/>
      <c r="K9" s="44"/>
      <c r="L9" s="58"/>
      <c r="M9" s="59"/>
      <c r="N9" s="60"/>
      <c r="O9" s="59"/>
      <c r="P9" s="59"/>
    </row>
    <row r="10" spans="1:16" s="25" customFormat="1" ht="18.75" customHeight="1">
      <c r="A10" s="42"/>
      <c r="B10" s="42"/>
      <c r="C10" s="43"/>
      <c r="D10" s="44"/>
      <c r="E10" s="45"/>
      <c r="F10" s="45"/>
      <c r="G10" s="45"/>
      <c r="H10" s="46"/>
      <c r="I10" s="46"/>
      <c r="J10" s="43"/>
      <c r="K10" s="44"/>
      <c r="L10" s="58"/>
      <c r="M10" s="59"/>
      <c r="N10" s="60"/>
      <c r="O10" s="59"/>
      <c r="P10" s="59"/>
    </row>
    <row r="11" spans="1:16" s="25" customFormat="1" ht="18.75" customHeight="1">
      <c r="A11" s="42"/>
      <c r="B11" s="47" t="s">
        <v>24</v>
      </c>
      <c r="C11" s="43"/>
      <c r="D11" s="44"/>
      <c r="E11" s="45">
        <f>SUM(E5:E10)</f>
        <v>347.25</v>
      </c>
      <c r="F11" s="45"/>
      <c r="G11" s="45"/>
      <c r="H11" s="46"/>
      <c r="I11" s="46"/>
      <c r="J11" s="43"/>
      <c r="K11" s="44"/>
      <c r="L11" s="58"/>
      <c r="M11" s="59"/>
      <c r="N11" s="60"/>
      <c r="O11" s="59">
        <f>SUM(O5:O10)</f>
        <v>718807.5</v>
      </c>
      <c r="P11" s="59"/>
    </row>
    <row r="12" spans="2:17" s="26" customFormat="1" ht="22.5" customHeight="1">
      <c r="B12" s="48" t="s">
        <v>25</v>
      </c>
      <c r="C12" s="49"/>
      <c r="D12" s="49" t="s">
        <v>26</v>
      </c>
      <c r="E12" s="49"/>
      <c r="F12" s="49" t="s">
        <v>27</v>
      </c>
      <c r="J12" s="50"/>
      <c r="K12" s="50"/>
      <c r="L12" s="61"/>
      <c r="M12" s="61"/>
      <c r="N12" s="61"/>
      <c r="O12" s="61"/>
      <c r="P12" s="61"/>
      <c r="Q12" s="61"/>
    </row>
    <row r="13" spans="4:17" s="26" customFormat="1" ht="12">
      <c r="D13" s="50"/>
      <c r="J13" s="50"/>
      <c r="K13" s="50"/>
      <c r="L13" s="61"/>
      <c r="M13" s="61"/>
      <c r="N13" s="61"/>
      <c r="O13" s="61"/>
      <c r="P13" s="61"/>
      <c r="Q13" s="61"/>
    </row>
    <row r="14" spans="4:17" s="26" customFormat="1" ht="12">
      <c r="D14" s="50"/>
      <c r="J14" s="50"/>
      <c r="K14" s="50"/>
      <c r="L14" s="61"/>
      <c r="M14" s="61"/>
      <c r="N14" s="61"/>
      <c r="O14" s="61"/>
      <c r="P14" s="61"/>
      <c r="Q14" s="61"/>
    </row>
    <row r="15" spans="4:17" s="26" customFormat="1" ht="12">
      <c r="D15" s="50"/>
      <c r="J15" s="50"/>
      <c r="K15" s="50"/>
      <c r="L15" s="61"/>
      <c r="M15" s="61"/>
      <c r="N15" s="61"/>
      <c r="O15" s="61"/>
      <c r="P15" s="61"/>
      <c r="Q15" s="61"/>
    </row>
  </sheetData>
  <sheetProtection/>
  <mergeCells count="17">
    <mergeCell ref="A1:P1"/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printOptions/>
  <pageMargins left="0.3541666666666667" right="0.1611111111111111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I25" sqref="I25"/>
    </sheetView>
  </sheetViews>
  <sheetFormatPr defaultColWidth="9.00390625" defaultRowHeight="14.25"/>
  <cols>
    <col min="1" max="1" width="14.125" style="0" customWidth="1"/>
    <col min="2" max="2" width="11.75390625" style="0" customWidth="1"/>
    <col min="3" max="3" width="15.875" style="0" customWidth="1"/>
    <col min="4" max="4" width="11.25390625" style="0" customWidth="1"/>
    <col min="5" max="5" width="12.125" style="0" customWidth="1"/>
    <col min="6" max="6" width="10.25390625" style="0" customWidth="1"/>
    <col min="7" max="7" width="8.125" style="0" customWidth="1"/>
    <col min="8" max="8" width="9.00390625" style="0" customWidth="1"/>
    <col min="9" max="10" width="14.50390625" style="0" customWidth="1"/>
  </cols>
  <sheetData>
    <row r="1" spans="1:10" ht="33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33.75" customHeight="1">
      <c r="A2" s="4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5" t="s">
        <v>30</v>
      </c>
      <c r="B3" s="6"/>
      <c r="C3" s="6"/>
      <c r="D3" s="6"/>
      <c r="E3" s="6"/>
      <c r="F3" s="6"/>
      <c r="G3" s="6"/>
      <c r="H3" s="6"/>
      <c r="I3" s="17" t="s">
        <v>31</v>
      </c>
      <c r="J3" s="18" t="s">
        <v>32</v>
      </c>
    </row>
    <row r="4" spans="1:13" s="1" customFormat="1" ht="21" customHeight="1">
      <c r="A4" s="7" t="s">
        <v>33</v>
      </c>
      <c r="B4" s="8" t="s">
        <v>34</v>
      </c>
      <c r="C4" s="8"/>
      <c r="D4" s="9" t="s">
        <v>35</v>
      </c>
      <c r="E4" s="9"/>
      <c r="F4" s="10" t="s">
        <v>36</v>
      </c>
      <c r="G4" s="10"/>
      <c r="H4" s="10" t="s">
        <v>37</v>
      </c>
      <c r="I4" s="10" t="s">
        <v>38</v>
      </c>
      <c r="J4" s="10"/>
      <c r="K4" s="19"/>
      <c r="L4" s="19"/>
      <c r="M4" s="19"/>
    </row>
    <row r="5" spans="1:13" s="1" customFormat="1" ht="21" customHeight="1">
      <c r="A5" s="8"/>
      <c r="B5" s="8" t="s">
        <v>39</v>
      </c>
      <c r="C5" s="8" t="s">
        <v>40</v>
      </c>
      <c r="D5" s="9" t="s">
        <v>41</v>
      </c>
      <c r="E5" s="9" t="s">
        <v>42</v>
      </c>
      <c r="F5" s="9" t="s">
        <v>41</v>
      </c>
      <c r="G5" s="9" t="s">
        <v>42</v>
      </c>
      <c r="H5" s="11"/>
      <c r="I5" s="9" t="s">
        <v>41</v>
      </c>
      <c r="J5" s="9" t="s">
        <v>42</v>
      </c>
      <c r="K5" s="19"/>
      <c r="L5" s="19"/>
      <c r="M5" s="19"/>
    </row>
    <row r="6" spans="1:13" ht="21" customHeight="1">
      <c r="A6" s="12">
        <f>'评估明细表'!O11/10000</f>
        <v>71.88075</v>
      </c>
      <c r="B6" s="13">
        <v>0</v>
      </c>
      <c r="C6" s="13">
        <v>100</v>
      </c>
      <c r="D6" s="14">
        <v>0.01</v>
      </c>
      <c r="E6" s="14">
        <v>0.015</v>
      </c>
      <c r="F6" s="15">
        <f>IF(A6&gt;100,100*D6,A6*D6)</f>
        <v>0.7188075</v>
      </c>
      <c r="G6" s="15">
        <f>IF(A6&gt;100,100*E6,A6*E6)</f>
        <v>1.07821125</v>
      </c>
      <c r="H6" s="15"/>
      <c r="I6" s="20">
        <f>SUM(F6:F11)+H6</f>
        <v>0.7188075</v>
      </c>
      <c r="J6" s="20">
        <f>SUM(G6:G11)+H6</f>
        <v>1.07821125</v>
      </c>
      <c r="K6" s="21"/>
      <c r="L6" s="21"/>
      <c r="M6" s="21"/>
    </row>
    <row r="7" spans="1:13" ht="21" customHeight="1">
      <c r="A7" s="12"/>
      <c r="B7" s="13">
        <v>100</v>
      </c>
      <c r="C7" s="13">
        <v>1000</v>
      </c>
      <c r="D7" s="14">
        <v>0.0045</v>
      </c>
      <c r="E7" s="14">
        <v>0.00625</v>
      </c>
      <c r="F7" s="15">
        <f>IF(A6&gt;1000,(1000-100)*D7,IF(A6&gt;100,(A6-100)*D7,))</f>
        <v>0</v>
      </c>
      <c r="G7" s="15">
        <f>IF(A6&gt;1000,(1000-100)*E7,IF(A6&gt;100,(A6-100)*E7,))</f>
        <v>0</v>
      </c>
      <c r="H7" s="15"/>
      <c r="I7" s="20"/>
      <c r="J7" s="20"/>
      <c r="K7" s="21"/>
      <c r="L7" s="21"/>
      <c r="M7" s="21"/>
    </row>
    <row r="8" spans="1:13" ht="21" customHeight="1">
      <c r="A8" s="12"/>
      <c r="B8" s="13">
        <v>1000</v>
      </c>
      <c r="C8" s="13">
        <v>5000</v>
      </c>
      <c r="D8" s="14">
        <v>0.0012</v>
      </c>
      <c r="E8" s="14">
        <v>0.002</v>
      </c>
      <c r="F8" s="15">
        <f>IF(A6&gt;5000,(5000-1000)*D8,IF(A6&gt;1000,(A6-1000)*D8,))</f>
        <v>0</v>
      </c>
      <c r="G8" s="15">
        <f>IF(A6&gt;5000,(5000-1000)*E8,IF(A6&gt;1000,(A6-1000)*E8,))</f>
        <v>0</v>
      </c>
      <c r="H8" s="15"/>
      <c r="I8" s="20"/>
      <c r="J8" s="20"/>
      <c r="K8" s="21"/>
      <c r="L8" s="21"/>
      <c r="M8" s="21"/>
    </row>
    <row r="9" spans="1:13" ht="21" customHeight="1">
      <c r="A9" s="12"/>
      <c r="B9" s="13">
        <v>5000</v>
      </c>
      <c r="C9" s="13">
        <v>10000</v>
      </c>
      <c r="D9" s="14">
        <v>0.0008</v>
      </c>
      <c r="E9" s="14">
        <v>0.00125</v>
      </c>
      <c r="F9" s="15">
        <f>IF(A6&gt;10000,(10000-5000)*D9,IF(A6&gt;5000,(A6-5000)*D9,))</f>
        <v>0</v>
      </c>
      <c r="G9" s="15">
        <f>IF(A6&gt;10000,(10000-5000)*E9,IF(A6&gt;5000,(A6-5000)*E9,))</f>
        <v>0</v>
      </c>
      <c r="H9" s="15"/>
      <c r="I9" s="20"/>
      <c r="J9" s="20"/>
      <c r="K9" s="21"/>
      <c r="L9" s="21"/>
      <c r="M9" s="21"/>
    </row>
    <row r="10" spans="1:13" ht="21" customHeight="1">
      <c r="A10" s="12"/>
      <c r="B10" s="13">
        <v>10000</v>
      </c>
      <c r="C10" s="13">
        <v>100000</v>
      </c>
      <c r="D10" s="14">
        <v>0.00015</v>
      </c>
      <c r="E10" s="14">
        <v>0.00025</v>
      </c>
      <c r="F10" s="15">
        <f>IF(A6&gt;100000,(100000-10000)*D10,IF(A6&gt;10000,(A6-10000)*D10,))</f>
        <v>0</v>
      </c>
      <c r="G10" s="15">
        <f>IF(A6&gt;100000,(100000-10000)*E10,IF(A6&gt;10000,(A6-10000)*E10,))</f>
        <v>0</v>
      </c>
      <c r="H10" s="15"/>
      <c r="I10" s="20"/>
      <c r="J10" s="20"/>
      <c r="K10" s="21"/>
      <c r="L10" s="21"/>
      <c r="M10" s="21"/>
    </row>
    <row r="11" spans="1:13" ht="21" customHeight="1">
      <c r="A11" s="12"/>
      <c r="B11" s="13">
        <v>100000</v>
      </c>
      <c r="C11" s="13"/>
      <c r="D11" s="14">
        <v>0.0001</v>
      </c>
      <c r="E11" s="14">
        <v>0.0002</v>
      </c>
      <c r="F11" s="15">
        <f>IF(A6&gt;100000,(A6-100000)*D11,)</f>
        <v>0</v>
      </c>
      <c r="G11" s="15">
        <f>IF(A6&gt;100000,(A6-100000)*E11,)</f>
        <v>0</v>
      </c>
      <c r="H11" s="15"/>
      <c r="I11" s="20"/>
      <c r="J11" s="20"/>
      <c r="K11" s="21"/>
      <c r="L11" s="21"/>
      <c r="M11" s="21"/>
    </row>
    <row r="13" spans="2:8" s="2" customFormat="1" ht="21" customHeight="1">
      <c r="B13" s="16" t="s">
        <v>43</v>
      </c>
      <c r="C13" s="16"/>
      <c r="D13" s="16"/>
      <c r="E13" s="16"/>
      <c r="F13" s="16"/>
      <c r="G13" s="16"/>
      <c r="H13" s="16"/>
    </row>
  </sheetData>
  <sheetProtection/>
  <mergeCells count="11">
    <mergeCell ref="A1:J1"/>
    <mergeCell ref="B4:C4"/>
    <mergeCell ref="D4:E4"/>
    <mergeCell ref="F4:G4"/>
    <mergeCell ref="I4:J4"/>
    <mergeCell ref="A4:A5"/>
    <mergeCell ref="A6:A11"/>
    <mergeCell ref="H4:H5"/>
    <mergeCell ref="H6:H11"/>
    <mergeCell ref="I6:I11"/>
    <mergeCell ref="J6:J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2016-11-06T08:40:08Z</cp:lastPrinted>
  <dcterms:created xsi:type="dcterms:W3CDTF">2013-01-18T03:08:48Z</dcterms:created>
  <dcterms:modified xsi:type="dcterms:W3CDTF">2022-08-01T07:06:27Z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98AB9118B5A943B4B7A85540286DDAE0</vt:lpwstr>
  </property>
</Properties>
</file>