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4" firstSheet="38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Print_Titles" localSheetId="0">'目录 '!$1:$4</definedName>
    <definedName name="_xlnm.Print_Titles" localSheetId="3">'表2 '!$1:$5</definedName>
    <definedName name="_xlnm.Print_Titles" localSheetId="12">'表3-4应收帐款  '!$1:$6</definedName>
    <definedName name="_xlnm.Print_Titles" localSheetId="27">'表3-10-9在用低耗 '!$1:$6</definedName>
    <definedName name="_xlnm.Print_Titles" localSheetId="31">'表3-12待处理 '!$1:$5</definedName>
    <definedName name="_xlnm.Print_Titles" localSheetId="38">'表5固定汇总 '!$1:$1</definedName>
    <definedName name="_xlnm.Print_Titles" localSheetId="42">'表5-2-1机器设备 '!$1:$6</definedName>
    <definedName name="_xlnm.Print_Titles" localSheetId="59">'表9-3应付帐款 '!$1:$6</definedName>
    <definedName name="_xlnm.Print_Titles" localSheetId="70">'表9-14其他流动 '!$1:$5</definedName>
    <definedName name="_xlnm.Print_Titles" localSheetId="40">'表5-1-2构筑物 '!$1:$6</definedName>
  </definedNames>
  <calcPr fullCalcOnLoad="1"/>
</workbook>
</file>

<file path=xl/sharedStrings.xml><?xml version="1.0" encoding="utf-8"?>
<sst xmlns="http://schemas.openxmlformats.org/spreadsheetml/2006/main" count="1658" uniqueCount="774">
  <si>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</si>
  <si>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</si>
  <si>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</si>
  <si>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</si>
  <si>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</si>
  <si>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</si>
  <si>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</si>
  <si>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</si>
  <si>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</si>
  <si>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</si>
  <si>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</si>
  <si>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</si>
  <si>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</si>
  <si>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</si>
  <si>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</si>
  <si>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</si>
  <si>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</si>
  <si>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</si>
  <si>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</si>
  <si>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</si>
  <si>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</si>
  <si>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</si>
  <si>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</si>
  <si>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</si>
  <si>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</si>
  <si>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</si>
  <si>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</si>
  <si>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</si>
  <si>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</si>
  <si>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</si>
  <si>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</si>
  <si>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</si>
  <si>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</si>
  <si>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</si>
  <si>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</si>
  <si>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</si>
  <si>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</si>
  <si>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</si>
  <si>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</si>
  <si>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</si>
  <si>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</si>
  <si>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</si>
  <si>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</si>
  <si>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</si>
  <si>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</si>
  <si>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</si>
  <si>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</si>
  <si>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</si>
  <si>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</si>
  <si>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</si>
  <si>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</si>
  <si>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</si>
  <si>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</si>
  <si>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</si>
  <si>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</si>
  <si>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</si>
  <si>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原材料</t>
    </r>
    <r>
      <rPr>
        <sz val="10"/>
        <rFont val="楷体_GB2312"/>
        <family val="0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</si>
  <si>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</si>
  <si>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</si>
  <si>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</si>
  <si>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</si>
  <si>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</si>
  <si>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</si>
  <si>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</si>
  <si>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</si>
  <si>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</si>
  <si>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</si>
  <si>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</si>
  <si>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</si>
  <si>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</si>
  <si>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</si>
  <si>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</si>
  <si>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</si>
  <si>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</si>
  <si>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</si>
  <si>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</si>
  <si>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</si>
  <si>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</si>
  <si>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</si>
  <si>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</si>
  <si>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</si>
  <si>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</si>
  <si>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</si>
  <si>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</si>
  <si>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</si>
  <si>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</si>
  <si>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</si>
  <si>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</si>
  <si>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</si>
  <si>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</si>
  <si>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</si>
  <si>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</si>
  <si>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</si>
  <si>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</si>
  <si>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</si>
  <si>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</si>
  <si>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</si>
  <si>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</si>
  <si>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</si>
  <si>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</si>
  <si>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</si>
  <si>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</si>
  <si>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</si>
  <si>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</si>
  <si>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</si>
  <si>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</si>
  <si>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</si>
  <si>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</si>
  <si>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</si>
  <si>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</si>
  <si>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</si>
  <si>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</si>
  <si>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</si>
  <si>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</si>
  <si>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</si>
  <si>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</si>
  <si>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</si>
  <si>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</si>
  <si>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</si>
  <si>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</si>
  <si>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</si>
  <si>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</si>
  <si>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</si>
  <si>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</si>
  <si>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</si>
  <si>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</si>
  <si>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</si>
  <si>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</si>
  <si>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</si>
  <si>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</si>
  <si>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</si>
  <si>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</si>
  <si>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</si>
  <si>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</si>
  <si>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</si>
  <si>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</si>
  <si>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</si>
  <si>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</si>
  <si>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</si>
  <si>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</si>
  <si>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</si>
  <si>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</si>
  <si>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</si>
  <si>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</si>
  <si>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</si>
  <si>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</si>
  <si>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</si>
  <si>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</si>
  <si>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</si>
  <si>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</si>
  <si>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</si>
  <si>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</si>
  <si>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</si>
  <si>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</si>
  <si>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</si>
  <si>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</si>
  <si>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</si>
  <si>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</si>
  <si>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</si>
  <si>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</si>
  <si>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</si>
  <si>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</si>
  <si>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</si>
  <si>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</si>
  <si>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</si>
  <si>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</si>
  <si>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</si>
  <si>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</si>
  <si>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</si>
  <si>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</si>
  <si>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</si>
  <si>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</si>
  <si>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</si>
  <si>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</si>
  <si>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</si>
  <si>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</si>
  <si>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</si>
  <si>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</si>
  <si>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</si>
  <si>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</si>
  <si>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</si>
  <si>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</si>
  <si>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</si>
  <si>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</si>
  <si>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</si>
  <si>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</si>
  <si>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</si>
  <si>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</si>
  <si>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</si>
  <si>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</si>
  <si>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</si>
  <si>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</si>
  <si>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</si>
  <si>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</si>
  <si>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</si>
  <si>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</si>
  <si>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</si>
  <si>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</si>
  <si>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</si>
  <si>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</si>
  <si>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</si>
  <si>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</si>
  <si>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</si>
  <si>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</si>
  <si>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</si>
  <si>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</si>
  <si>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</si>
  <si>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</si>
  <si>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</si>
  <si>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</si>
  <si>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</si>
  <si>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</si>
  <si>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</si>
  <si>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</si>
  <si>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</si>
  <si>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</si>
  <si>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</si>
  <si>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</si>
  <si>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</si>
  <si>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</si>
  <si>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</si>
  <si>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</si>
  <si>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</si>
  <si>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</si>
  <si>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</si>
  <si>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</si>
  <si>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</si>
  <si>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</si>
  <si>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</si>
  <si>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</si>
  <si>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</si>
  <si>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</si>
  <si>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</si>
  <si>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</si>
  <si>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</si>
  <si>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</si>
  <si>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</si>
  <si>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</si>
  <si>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</si>
  <si>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</si>
  <si>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</si>
  <si>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</si>
  <si>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</si>
  <si>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</si>
  <si>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</si>
  <si>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</si>
  <si>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</si>
  <si>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</si>
  <si>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</si>
  <si>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</si>
  <si>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</si>
  <si>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</si>
  <si>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</si>
  <si>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</si>
  <si>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</si>
  <si>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</si>
  <si>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</si>
  <si>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</si>
  <si>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</si>
  <si>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</si>
  <si>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</si>
  <si>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</si>
  <si>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</si>
  <si>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</si>
  <si>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</si>
  <si>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</si>
  <si>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</si>
  <si>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</si>
  <si>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</si>
  <si>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</si>
  <si>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</si>
  <si>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</si>
  <si>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</si>
  <si>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</si>
  <si>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</si>
  <si>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</si>
  <si>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</si>
  <si>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</si>
  <si>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</si>
  <si>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</si>
  <si>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</si>
  <si>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</si>
  <si>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</si>
  <si>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</si>
  <si>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</si>
  <si>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</si>
  <si>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</si>
  <si>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</si>
  <si>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</si>
  <si>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</si>
  <si>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</si>
  <si>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</si>
  <si>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</si>
  <si>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</si>
  <si>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</si>
  <si>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</si>
  <si>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</si>
  <si>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</si>
  <si>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</si>
  <si>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</si>
  <si>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</si>
  <si>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</si>
  <si>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</si>
  <si>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</si>
  <si>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</si>
  <si>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</si>
  <si>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</si>
  <si>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</si>
  <si>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</si>
  <si>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</si>
  <si>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</si>
  <si>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</si>
  <si>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</si>
  <si>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</si>
  <si>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</si>
  <si>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</si>
  <si>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</si>
  <si>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</si>
  <si>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</si>
  <si>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</si>
  <si>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</si>
  <si>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</si>
  <si>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</si>
  <si>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</si>
  <si>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</si>
  <si>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</si>
  <si>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</si>
  <si>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</si>
  <si>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</si>
  <si>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</si>
  <si>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</si>
  <si>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</si>
  <si>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</si>
  <si>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</si>
  <si>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</si>
  <si>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</si>
  <si>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</si>
  <si>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</si>
  <si>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</si>
  <si>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</si>
  <si>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</si>
  <si>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</si>
  <si>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</si>
  <si>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</si>
  <si>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</si>
  <si>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</si>
  <si>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</si>
  <si>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</si>
  <si>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</si>
  <si>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</si>
  <si>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</si>
  <si>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</si>
  <si>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</si>
  <si>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</si>
  <si>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</si>
  <si>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</si>
  <si>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</si>
  <si>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</si>
  <si>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</si>
  <si>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</si>
  <si>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</si>
  <si>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</si>
  <si>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</si>
  <si>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</si>
  <si>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</si>
  <si>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</si>
  <si>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</si>
  <si>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</si>
  <si>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</si>
  <si>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</si>
  <si>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</si>
  <si>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</si>
  <si>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</si>
  <si>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</si>
  <si>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</si>
  <si>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</si>
  <si>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</si>
  <si>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</si>
  <si>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</si>
  <si>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</si>
  <si>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</si>
  <si>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</si>
  <si>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</si>
  <si>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</si>
  <si>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</si>
  <si>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</si>
  <si>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</si>
  <si>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</si>
  <si>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</si>
  <si>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</si>
  <si>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</si>
  <si>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</si>
  <si>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</si>
  <si>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</si>
  <si>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</si>
  <si>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</si>
  <si>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</si>
  <si>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</si>
  <si>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</si>
  <si>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</si>
  <si>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</si>
  <si>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</si>
  <si>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</si>
  <si>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</si>
  <si>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</si>
  <si>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</si>
  <si>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</si>
  <si>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</si>
  <si>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</si>
  <si>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</si>
  <si>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</si>
  <si>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</si>
  <si>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</si>
  <si>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</si>
  <si>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</si>
  <si>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</si>
  <si>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</si>
  <si>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</si>
  <si>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</si>
  <si>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</si>
  <si>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</si>
  <si>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</si>
  <si>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</si>
  <si>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</si>
  <si>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</si>
  <si>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</si>
  <si>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</si>
  <si>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</si>
  <si>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</si>
  <si>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</si>
  <si>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</si>
  <si>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</si>
  <si>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</si>
  <si>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</si>
  <si>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</si>
  <si>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</si>
  <si>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</si>
  <si>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</si>
  <si>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</si>
  <si>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</si>
  <si>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</si>
  <si>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</si>
  <si>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</si>
  <si>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</si>
  <si>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</si>
  <si>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</si>
  <si>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</si>
  <si>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</si>
  <si>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</si>
  <si>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</si>
  <si>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</si>
  <si>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</si>
  <si>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</si>
  <si>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</si>
  <si>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</si>
  <si>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</si>
  <si>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</si>
  <si>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</si>
  <si>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</si>
  <si>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</si>
  <si>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</si>
  <si>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</si>
  <si>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</si>
  <si>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</si>
  <si>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</si>
  <si>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</si>
  <si>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</si>
  <si>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</si>
  <si>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</si>
  <si>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</si>
  <si>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</si>
  <si>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</si>
  <si>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</si>
  <si>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</si>
  <si>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</si>
  <si>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</si>
  <si>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</si>
  <si>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</si>
  <si>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</si>
  <si>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</si>
  <si>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</si>
  <si>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</si>
  <si>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</si>
  <si>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</si>
  <si>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</si>
  <si>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</si>
  <si>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</si>
  <si>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</si>
  <si>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</si>
  <si>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</si>
  <si>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</si>
  <si>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</si>
  <si>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</si>
  <si>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</si>
  <si>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</si>
  <si>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</si>
  <si>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</si>
  <si>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</si>
  <si>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</si>
  <si>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</si>
  <si>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</si>
  <si>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</si>
  <si>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</si>
  <si>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</si>
  <si>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</si>
  <si>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</si>
  <si>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</si>
  <si>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</si>
  <si>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</si>
  <si>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</si>
  <si>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</si>
  <si>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</si>
  <si>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</si>
  <si>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</si>
  <si>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</si>
  <si>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</si>
  <si>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</si>
  <si>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</si>
  <si>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</si>
  <si>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</si>
  <si>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</si>
  <si>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</si>
  <si>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</si>
  <si>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</si>
  <si>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</si>
  <si>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</si>
  <si>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</si>
  <si>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</si>
  <si>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</si>
  <si>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</si>
  <si>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</si>
  <si>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</si>
  <si>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</si>
  <si>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</si>
  <si>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</si>
  <si>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</si>
  <si>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</si>
  <si>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</si>
  <si>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</si>
  <si>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</si>
  <si>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</si>
  <si>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</si>
  <si>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</si>
  <si>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</si>
  <si>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</si>
  <si>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</si>
  <si>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</si>
  <si>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</si>
  <si>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</si>
  <si>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</si>
  <si>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</si>
  <si>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</si>
  <si>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</si>
  <si>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</si>
  <si>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</si>
  <si>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</si>
  <si>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</si>
  <si>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</si>
  <si>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</si>
  <si>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</si>
  <si>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</si>
  <si>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</si>
  <si>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</si>
  <si>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</si>
  <si>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</si>
  <si>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</si>
  <si>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</si>
  <si>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房权证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</si>
  <si>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</si>
  <si>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</si>
  <si>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</si>
  <si>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</si>
  <si>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</si>
  <si>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权利人</t>
  </si>
  <si>
    <t>辽（2017）铁岭市清河区不动产权第0006844号</t>
  </si>
  <si>
    <t>铁岭市清河区红旗街道昌盛路29-4号鸿宇世纪新城B1幢1-5-3</t>
  </si>
  <si>
    <t>混合</t>
  </si>
  <si>
    <t>住宅</t>
  </si>
  <si>
    <t>5F</t>
  </si>
  <si>
    <t>马尚英</t>
  </si>
  <si>
    <t>辽（2017）铁岭市清河区不动产权第0006845号</t>
  </si>
  <si>
    <t>铁岭市清河区红旗街道昌盛路29-4号鸿宇世纪新城B1幢4-5-1</t>
  </si>
  <si>
    <t>辽（2017）铁岭市清河区不动产权第0006841号</t>
  </si>
  <si>
    <t>铁岭市清河区红旗街道昌盛路29-1号鸿宇世纪新城B4幢5-5-2</t>
  </si>
  <si>
    <t>王国清</t>
  </si>
  <si>
    <t>辽（2017）铁岭市清河区不动产权第0006861号</t>
  </si>
  <si>
    <t>铁岭市清河区红旗街道昌盛路29-2号鸿宇世纪新城B3幢1-5-3</t>
  </si>
  <si>
    <t>辽（2017）铁岭市清河区不动产权第0006842号</t>
  </si>
  <si>
    <t>铁岭市清河区红旗街道昌盛路29-2号鸿宇世纪新城B3幢5-5-1</t>
  </si>
  <si>
    <t>李玉华</t>
  </si>
  <si>
    <t>辽（2017）铁岭市清河区不动产权第0006838号</t>
  </si>
  <si>
    <t>铁岭市清河区红旗街道昌盛路29-1号鸿宇世纪新城B4幢4-5-3</t>
  </si>
  <si>
    <t>张岩、刘洋</t>
  </si>
  <si>
    <t>辽（2017）铁岭市清河区不动产权第0006839号</t>
  </si>
  <si>
    <t>铁岭市清河区红旗街道昌盛路29-1号鸿宇世纪新城B4幢2-5-2</t>
  </si>
  <si>
    <t>辽（2017）铁岭市清河区不动产权第0006840号</t>
  </si>
  <si>
    <t>铁岭市清河区红旗街道昌盛路29-1号鸿宇世纪新城B4幢3-5-2</t>
  </si>
  <si>
    <t>辽（2017）铁岭市清河区不动产权第0006837号</t>
  </si>
  <si>
    <t>铁岭市清河区红旗街道昌盛路29-1号鸿宇世纪新城B4幢1-5-3</t>
  </si>
  <si>
    <t>辽（2017）铁岭市清河区不动产权第0006843号</t>
  </si>
  <si>
    <t>铁岭市清河区红旗街道昌盛路29-2号鸿宇世纪新城B3幢4-5-3</t>
  </si>
  <si>
    <t>李明军</t>
  </si>
  <si>
    <r>
      <t>合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计</t>
    </r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</si>
  <si>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</si>
  <si>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</si>
  <si>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</si>
  <si>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</si>
  <si>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</si>
  <si>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</si>
  <si>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</si>
  <si>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</si>
  <si>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</si>
  <si>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</si>
  <si>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</si>
  <si>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t>管径(mm)</t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</si>
  <si>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</si>
  <si>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</si>
  <si>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</si>
  <si>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</si>
  <si>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</si>
  <si>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</si>
  <si>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</si>
  <si>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</si>
  <si>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</si>
  <si>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</si>
  <si>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</si>
  <si>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</si>
  <si>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</si>
  <si>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</si>
  <si>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</si>
  <si>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</si>
  <si>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</si>
  <si>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</si>
  <si>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</si>
  <si>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</si>
  <si>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</si>
  <si>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</si>
  <si>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</si>
  <si>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</si>
  <si>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</si>
  <si>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</si>
  <si>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</si>
  <si>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</si>
  <si>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</si>
  <si>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</si>
  <si>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</si>
  <si>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</si>
  <si>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</si>
  <si>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</si>
  <si>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</si>
  <si>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</si>
  <si>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t>合计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</si>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</sst>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0.00_ "/>
    <numFmt numFmtId="180" formatCode="#,##0.00_ "/>
    <numFmt numFmtId="181" formatCode="#,##0_ "/>
    <numFmt numFmtId="182" formatCode="0_ "/>
  </numFmts>
  <fonts count="65">
    <font>
      <sz val="12"/>
      <name val="宋体"/>
      <family val="0"/>
    </font>
    <font>
      <sz val="11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0"/>
      <name val="仿宋_GB2312"/>
      <family val="0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0"/>
    </font>
    <font>
      <i/>
      <sz val="10"/>
      <name val="Arial Narrow"/>
      <family val="2"/>
    </font>
    <font>
      <i/>
      <sz val="10"/>
      <name val="楷体_GB2312"/>
      <family val="0"/>
    </font>
    <font>
      <i/>
      <sz val="12"/>
      <name val="宋体"/>
      <family val="0"/>
    </font>
    <font>
      <sz val="10"/>
      <name val="楷体_GB2312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3" applyNumberFormat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0" fillId="9" borderId="0" applyNumberFormat="0" applyBorder="0" applyAlignment="0" applyProtection="0"/>
    <xf numFmtId="0" fontId="52" fillId="0" borderId="5" applyNumberFormat="0" applyFill="0" applyAlignment="0" applyProtection="0"/>
    <xf numFmtId="0" fontId="50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178" fontId="0" fillId="0" borderId="0">
      <alignment/>
      <protection/>
    </xf>
    <xf numFmtId="0" fontId="33" fillId="0" borderId="0" applyNumberFormat="0" applyFill="0" applyBorder="0" applyAlignment="0" applyProtection="0"/>
    <xf numFmtId="0" fontId="4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" fontId="3" fillId="0" borderId="3" xfId="24" applyNumberFormat="1" applyFont="1" applyBorder="1" applyAlignment="1">
      <alignment horizontal="right" vertical="center"/>
    </xf>
    <xf numFmtId="4" fontId="3" fillId="0" borderId="3" xfId="24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" xfId="24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3" xfId="24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3" fillId="0" borderId="15" xfId="24" applyNumberFormat="1" applyFont="1" applyBorder="1" applyAlignment="1">
      <alignment horizontal="center" vertical="center"/>
    </xf>
    <xf numFmtId="4" fontId="3" fillId="0" borderId="3" xfId="24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4" fontId="3" fillId="0" borderId="15" xfId="24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58" fontId="3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58" fontId="3" fillId="0" borderId="3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24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3" xfId="24" applyNumberFormat="1" applyFont="1" applyBorder="1" applyAlignment="1">
      <alignment vertical="center"/>
    </xf>
    <xf numFmtId="17" fontId="3" fillId="0" borderId="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43" fontId="3" fillId="0" borderId="3" xfId="24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Continuous" vertical="center"/>
    </xf>
    <xf numFmtId="182" fontId="6" fillId="0" borderId="19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2" xfId="24" applyNumberFormat="1" applyFont="1" applyFill="1" applyBorder="1" applyAlignment="1">
      <alignment horizontal="center" vertical="center"/>
    </xf>
    <xf numFmtId="179" fontId="6" fillId="0" borderId="14" xfId="24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3" xfId="24" applyNumberFormat="1" applyFont="1" applyFill="1" applyBorder="1" applyAlignment="1">
      <alignment horizontal="center" vertical="center"/>
    </xf>
    <xf numFmtId="179" fontId="7" fillId="0" borderId="16" xfId="24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82" fontId="5" fillId="0" borderId="13" xfId="0" applyNumberFormat="1" applyFont="1" applyBorder="1" applyAlignment="1">
      <alignment horizontal="left" vertical="center"/>
    </xf>
    <xf numFmtId="182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24" applyNumberFormat="1" applyFont="1" applyBorder="1" applyAlignment="1">
      <alignment vertical="center"/>
    </xf>
    <xf numFmtId="180" fontId="3" fillId="0" borderId="13" xfId="24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horizontal="left" vertical="center"/>
    </xf>
    <xf numFmtId="182" fontId="3" fillId="0" borderId="3" xfId="0" applyNumberFormat="1" applyFont="1" applyBorder="1" applyAlignment="1">
      <alignment horizontal="left" vertical="center"/>
    </xf>
    <xf numFmtId="182" fontId="6" fillId="0" borderId="3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179" fontId="5" fillId="0" borderId="17" xfId="24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9" fontId="3" fillId="0" borderId="0" xfId="24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9" fontId="5" fillId="0" borderId="0" xfId="24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24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33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千位_2长期借款" xfId="19"/>
    <cellStyle name="千位[0]_2长期借款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资产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超级链接" xfId="65"/>
    <cellStyle name="60% - 强调文字颜色 6" xfId="66"/>
    <cellStyle name="Header1" xfId="67"/>
    <cellStyle name="Header2" xfId="68"/>
    <cellStyle name="Normal - Style1" xfId="69"/>
    <cellStyle name="后继超级链接" xfId="70"/>
    <cellStyle name="普通_2其它应付款" xfId="71"/>
    <cellStyle name="千分位[0]_ 电器仪表" xfId="72"/>
    <cellStyle name="千分位_ 电器仪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workbookViewId="0" topLeftCell="A85">
      <selection activeCell="A110" sqref="A110:IV110"/>
    </sheetView>
  </sheetViews>
  <sheetFormatPr defaultColWidth="9.00390625" defaultRowHeight="14.25"/>
  <cols>
    <col min="1" max="1" width="5.875" style="231" customWidth="1"/>
    <col min="2" max="2" width="49.25390625" style="232" customWidth="1"/>
    <col min="3" max="3" width="12.875" style="232" hidden="1" customWidth="1"/>
    <col min="4" max="4" width="21.125" style="232" customWidth="1"/>
    <col min="5" max="16384" width="9.00390625" style="232" customWidth="1"/>
  </cols>
  <sheetData>
    <row r="1" spans="1:4" s="230" customFormat="1" ht="22.5">
      <c r="A1" s="233" t="s">
        <v>0</v>
      </c>
      <c r="B1" s="233"/>
      <c r="C1" s="233"/>
      <c r="D1" s="233"/>
    </row>
    <row r="2" spans="1:4" ht="22.5">
      <c r="A2" s="234"/>
      <c r="B2" s="235"/>
      <c r="C2" s="235"/>
      <c r="D2" s="235"/>
    </row>
    <row r="3" spans="1:4" ht="14.25">
      <c r="A3" s="236"/>
      <c r="B3" s="237"/>
      <c r="C3" s="237"/>
      <c r="D3" s="237"/>
    </row>
    <row r="4" spans="1:4" ht="16.5" customHeight="1">
      <c r="A4" s="238" t="s">
        <v>1</v>
      </c>
      <c r="B4" s="238" t="s">
        <v>2</v>
      </c>
      <c r="C4" s="238" t="s">
        <v>3</v>
      </c>
      <c r="D4" s="238" t="s">
        <v>4</v>
      </c>
    </row>
    <row r="5" spans="1:22" ht="16.5" customHeight="1">
      <c r="A5" s="239">
        <v>1</v>
      </c>
      <c r="B5" s="240" t="s">
        <v>5</v>
      </c>
      <c r="C5" s="241" t="s">
        <v>6</v>
      </c>
      <c r="D5" s="242" t="s">
        <v>7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</row>
    <row r="6" spans="1:4" ht="16.5" customHeight="1">
      <c r="A6" s="239">
        <v>2</v>
      </c>
      <c r="B6" s="244" t="s">
        <v>8</v>
      </c>
      <c r="C6" s="245" t="s">
        <v>9</v>
      </c>
      <c r="D6" s="246" t="s">
        <v>10</v>
      </c>
    </row>
    <row r="7" spans="1:4" ht="16.5" customHeight="1">
      <c r="A7" s="239">
        <v>3</v>
      </c>
      <c r="B7" s="244" t="s">
        <v>11</v>
      </c>
      <c r="C7" s="245" t="s">
        <v>12</v>
      </c>
      <c r="D7" s="246" t="s">
        <v>13</v>
      </c>
    </row>
    <row r="8" spans="1:4" ht="16.5" customHeight="1">
      <c r="A8" s="239">
        <v>4</v>
      </c>
      <c r="B8" s="247" t="s">
        <v>14</v>
      </c>
      <c r="C8" s="245" t="s">
        <v>15</v>
      </c>
      <c r="D8" s="246" t="s">
        <v>16</v>
      </c>
    </row>
    <row r="9" spans="1:4" ht="16.5" customHeight="1">
      <c r="A9" s="239">
        <v>5</v>
      </c>
      <c r="B9" s="247" t="s">
        <v>17</v>
      </c>
      <c r="C9" s="245" t="s">
        <v>18</v>
      </c>
      <c r="D9" s="246" t="s">
        <v>19</v>
      </c>
    </row>
    <row r="10" spans="1:4" ht="16.5" customHeight="1">
      <c r="A10" s="239">
        <v>6</v>
      </c>
      <c r="B10" s="247" t="s">
        <v>20</v>
      </c>
      <c r="C10" s="245" t="s">
        <v>21</v>
      </c>
      <c r="D10" s="246" t="s">
        <v>22</v>
      </c>
    </row>
    <row r="11" spans="1:4" ht="16.5" customHeight="1">
      <c r="A11" s="239">
        <v>7</v>
      </c>
      <c r="B11" s="247" t="s">
        <v>23</v>
      </c>
      <c r="C11" s="245" t="s">
        <v>24</v>
      </c>
      <c r="D11" s="246" t="s">
        <v>25</v>
      </c>
    </row>
    <row r="12" spans="1:4" ht="16.5" customHeight="1">
      <c r="A12" s="239">
        <v>8</v>
      </c>
      <c r="B12" s="247" t="s">
        <v>26</v>
      </c>
      <c r="C12" s="245" t="s">
        <v>27</v>
      </c>
      <c r="D12" s="246" t="s">
        <v>28</v>
      </c>
    </row>
    <row r="13" spans="1:4" ht="16.5" customHeight="1">
      <c r="A13" s="239">
        <v>9</v>
      </c>
      <c r="B13" s="247" t="s">
        <v>29</v>
      </c>
      <c r="C13" s="245" t="s">
        <v>30</v>
      </c>
      <c r="D13" s="246" t="s">
        <v>31</v>
      </c>
    </row>
    <row r="14" spans="1:4" ht="16.5" customHeight="1">
      <c r="A14" s="239">
        <v>10</v>
      </c>
      <c r="B14" s="247" t="s">
        <v>32</v>
      </c>
      <c r="C14" s="245" t="s">
        <v>33</v>
      </c>
      <c r="D14" s="246" t="s">
        <v>34</v>
      </c>
    </row>
    <row r="15" spans="1:4" ht="16.5" customHeight="1">
      <c r="A15" s="239">
        <v>11</v>
      </c>
      <c r="B15" s="247" t="s">
        <v>35</v>
      </c>
      <c r="C15" s="245" t="s">
        <v>36</v>
      </c>
      <c r="D15" s="246" t="s">
        <v>37</v>
      </c>
    </row>
    <row r="16" spans="1:4" ht="16.5" customHeight="1">
      <c r="A16" s="239">
        <v>12</v>
      </c>
      <c r="B16" s="247" t="s">
        <v>38</v>
      </c>
      <c r="C16" s="245" t="s">
        <v>39</v>
      </c>
      <c r="D16" s="246" t="s">
        <v>40</v>
      </c>
    </row>
    <row r="17" spans="1:4" ht="16.5" customHeight="1">
      <c r="A17" s="239">
        <v>13</v>
      </c>
      <c r="B17" s="247" t="s">
        <v>41</v>
      </c>
      <c r="C17" s="245" t="s">
        <v>42</v>
      </c>
      <c r="D17" s="246" t="s">
        <v>43</v>
      </c>
    </row>
    <row r="18" spans="1:4" ht="16.5" customHeight="1">
      <c r="A18" s="239">
        <v>14</v>
      </c>
      <c r="B18" s="247" t="s">
        <v>44</v>
      </c>
      <c r="C18" s="245" t="s">
        <v>45</v>
      </c>
      <c r="D18" s="246" t="s">
        <v>46</v>
      </c>
    </row>
    <row r="19" spans="1:4" ht="16.5" customHeight="1">
      <c r="A19" s="239">
        <v>15</v>
      </c>
      <c r="B19" s="247" t="s">
        <v>47</v>
      </c>
      <c r="C19" s="245" t="s">
        <v>48</v>
      </c>
      <c r="D19" s="246" t="s">
        <v>49</v>
      </c>
    </row>
    <row r="20" spans="1:4" ht="16.5" customHeight="1">
      <c r="A20" s="239">
        <v>16</v>
      </c>
      <c r="B20" s="247" t="s">
        <v>50</v>
      </c>
      <c r="C20" s="245" t="s">
        <v>51</v>
      </c>
      <c r="D20" s="246" t="s">
        <v>52</v>
      </c>
    </row>
    <row r="21" spans="1:4" ht="16.5" customHeight="1">
      <c r="A21" s="239">
        <v>17</v>
      </c>
      <c r="B21" s="247" t="s">
        <v>53</v>
      </c>
      <c r="C21" s="245" t="s">
        <v>54</v>
      </c>
      <c r="D21" s="246" t="s">
        <v>55</v>
      </c>
    </row>
    <row r="22" spans="1:4" ht="16.5" customHeight="1">
      <c r="A22" s="239">
        <v>18</v>
      </c>
      <c r="B22" s="247" t="s">
        <v>56</v>
      </c>
      <c r="C22" s="245" t="s">
        <v>57</v>
      </c>
      <c r="D22" s="246" t="s">
        <v>58</v>
      </c>
    </row>
    <row r="23" spans="1:4" ht="16.5" customHeight="1">
      <c r="A23" s="239">
        <v>19</v>
      </c>
      <c r="B23" s="247" t="s">
        <v>59</v>
      </c>
      <c r="C23" s="245" t="s">
        <v>60</v>
      </c>
      <c r="D23" s="246" t="s">
        <v>61</v>
      </c>
    </row>
    <row r="24" spans="1:4" ht="16.5" customHeight="1">
      <c r="A24" s="239">
        <v>20</v>
      </c>
      <c r="B24" s="247" t="s">
        <v>62</v>
      </c>
      <c r="C24" s="245" t="s">
        <v>63</v>
      </c>
      <c r="D24" s="246" t="s">
        <v>64</v>
      </c>
    </row>
    <row r="25" spans="1:4" ht="16.5" customHeight="1">
      <c r="A25" s="239">
        <v>21</v>
      </c>
      <c r="B25" s="247" t="s">
        <v>65</v>
      </c>
      <c r="C25" s="245" t="s">
        <v>66</v>
      </c>
      <c r="D25" s="246" t="s">
        <v>67</v>
      </c>
    </row>
    <row r="26" spans="1:4" ht="16.5" customHeight="1">
      <c r="A26" s="239">
        <v>22</v>
      </c>
      <c r="B26" s="247" t="s">
        <v>68</v>
      </c>
      <c r="C26" s="245" t="s">
        <v>69</v>
      </c>
      <c r="D26" s="246" t="s">
        <v>70</v>
      </c>
    </row>
    <row r="27" spans="1:4" ht="16.5" customHeight="1">
      <c r="A27" s="239">
        <v>23</v>
      </c>
      <c r="B27" s="247" t="s">
        <v>71</v>
      </c>
      <c r="C27" s="245" t="s">
        <v>72</v>
      </c>
      <c r="D27" s="246" t="s">
        <v>73</v>
      </c>
    </row>
    <row r="28" spans="1:4" ht="16.5" customHeight="1">
      <c r="A28" s="239">
        <v>24</v>
      </c>
      <c r="B28" s="247" t="s">
        <v>74</v>
      </c>
      <c r="C28" s="245" t="s">
        <v>75</v>
      </c>
      <c r="D28" s="246" t="s">
        <v>76</v>
      </c>
    </row>
    <row r="29" spans="1:4" ht="16.5" customHeight="1">
      <c r="A29" s="239">
        <v>25</v>
      </c>
      <c r="B29" s="247" t="s">
        <v>77</v>
      </c>
      <c r="C29" s="245" t="s">
        <v>78</v>
      </c>
      <c r="D29" s="246" t="s">
        <v>79</v>
      </c>
    </row>
    <row r="30" spans="1:4" ht="16.5" customHeight="1">
      <c r="A30" s="239">
        <v>26</v>
      </c>
      <c r="B30" s="247" t="s">
        <v>80</v>
      </c>
      <c r="C30" s="245" t="s">
        <v>81</v>
      </c>
      <c r="D30" s="246" t="s">
        <v>82</v>
      </c>
    </row>
    <row r="31" spans="1:4" ht="16.5" customHeight="1">
      <c r="A31" s="239">
        <v>27</v>
      </c>
      <c r="B31" s="247" t="s">
        <v>83</v>
      </c>
      <c r="C31" s="245" t="s">
        <v>84</v>
      </c>
      <c r="D31" s="246" t="s">
        <v>85</v>
      </c>
    </row>
    <row r="32" spans="1:4" ht="16.5" customHeight="1">
      <c r="A32" s="239">
        <v>28</v>
      </c>
      <c r="B32" s="247" t="s">
        <v>86</v>
      </c>
      <c r="C32" s="245" t="s">
        <v>87</v>
      </c>
      <c r="D32" s="246" t="s">
        <v>88</v>
      </c>
    </row>
    <row r="33" spans="1:4" ht="16.5" customHeight="1">
      <c r="A33" s="239">
        <v>29</v>
      </c>
      <c r="B33" s="247" t="s">
        <v>89</v>
      </c>
      <c r="C33" s="245" t="s">
        <v>90</v>
      </c>
      <c r="D33" s="246" t="s">
        <v>91</v>
      </c>
    </row>
    <row r="34" spans="1:4" ht="16.5" customHeight="1">
      <c r="A34" s="239">
        <v>30</v>
      </c>
      <c r="B34" s="247" t="s">
        <v>92</v>
      </c>
      <c r="C34" s="245" t="s">
        <v>93</v>
      </c>
      <c r="D34" s="246" t="s">
        <v>94</v>
      </c>
    </row>
    <row r="35" spans="1:4" ht="16.5" customHeight="1">
      <c r="A35" s="239">
        <v>31</v>
      </c>
      <c r="B35" s="247" t="s">
        <v>95</v>
      </c>
      <c r="C35" s="245" t="s">
        <v>96</v>
      </c>
      <c r="D35" s="246" t="s">
        <v>97</v>
      </c>
    </row>
    <row r="36" spans="1:4" ht="16.5" customHeight="1">
      <c r="A36" s="239">
        <v>32</v>
      </c>
      <c r="B36" s="247" t="s">
        <v>98</v>
      </c>
      <c r="C36" s="245" t="s">
        <v>99</v>
      </c>
      <c r="D36" s="246" t="s">
        <v>100</v>
      </c>
    </row>
    <row r="37" spans="1:4" ht="16.5" customHeight="1">
      <c r="A37" s="239">
        <v>33</v>
      </c>
      <c r="B37" s="247" t="s">
        <v>101</v>
      </c>
      <c r="C37" s="245" t="s">
        <v>102</v>
      </c>
      <c r="D37" s="246" t="s">
        <v>103</v>
      </c>
    </row>
    <row r="38" spans="1:4" ht="16.5" customHeight="1">
      <c r="A38" s="239">
        <v>34</v>
      </c>
      <c r="B38" s="247" t="s">
        <v>104</v>
      </c>
      <c r="C38" s="245" t="s">
        <v>105</v>
      </c>
      <c r="D38" s="246" t="s">
        <v>106</v>
      </c>
    </row>
    <row r="39" spans="1:4" ht="16.5" customHeight="1">
      <c r="A39" s="239">
        <v>35</v>
      </c>
      <c r="B39" s="247" t="s">
        <v>107</v>
      </c>
      <c r="C39" s="245" t="s">
        <v>108</v>
      </c>
      <c r="D39" s="246" t="s">
        <v>109</v>
      </c>
    </row>
    <row r="40" spans="1:4" ht="16.5" customHeight="1">
      <c r="A40" s="239">
        <v>36</v>
      </c>
      <c r="B40" s="247" t="s">
        <v>110</v>
      </c>
      <c r="C40" s="245" t="s">
        <v>111</v>
      </c>
      <c r="D40" s="246" t="s">
        <v>112</v>
      </c>
    </row>
    <row r="41" spans="1:4" ht="16.5" customHeight="1">
      <c r="A41" s="239">
        <v>37</v>
      </c>
      <c r="B41" s="247" t="s">
        <v>113</v>
      </c>
      <c r="C41" s="245" t="s">
        <v>114</v>
      </c>
      <c r="D41" s="246" t="s">
        <v>115</v>
      </c>
    </row>
    <row r="42" spans="1:4" ht="16.5" customHeight="1">
      <c r="A42" s="239">
        <v>38</v>
      </c>
      <c r="B42" s="247" t="s">
        <v>116</v>
      </c>
      <c r="C42" s="245" t="s">
        <v>117</v>
      </c>
      <c r="D42" s="246" t="s">
        <v>118</v>
      </c>
    </row>
    <row r="43" spans="1:4" ht="16.5" customHeight="1">
      <c r="A43" s="239">
        <v>39</v>
      </c>
      <c r="B43" s="247" t="s">
        <v>119</v>
      </c>
      <c r="C43" s="245" t="s">
        <v>120</v>
      </c>
      <c r="D43" s="246" t="s">
        <v>121</v>
      </c>
    </row>
    <row r="44" spans="1:4" ht="16.5" customHeight="1">
      <c r="A44" s="239">
        <v>40</v>
      </c>
      <c r="B44" s="247" t="s">
        <v>122</v>
      </c>
      <c r="C44" s="245"/>
      <c r="D44" s="246" t="s">
        <v>123</v>
      </c>
    </row>
    <row r="45" spans="1:4" ht="16.5" customHeight="1">
      <c r="A45" s="239">
        <v>41</v>
      </c>
      <c r="B45" s="247" t="s">
        <v>124</v>
      </c>
      <c r="C45" s="245" t="s">
        <v>125</v>
      </c>
      <c r="D45" s="246" t="s">
        <v>126</v>
      </c>
    </row>
    <row r="46" spans="1:4" ht="16.5" customHeight="1">
      <c r="A46" s="239">
        <v>42</v>
      </c>
      <c r="B46" s="247" t="s">
        <v>127</v>
      </c>
      <c r="C46" s="245" t="s">
        <v>128</v>
      </c>
      <c r="D46" s="246" t="s">
        <v>129</v>
      </c>
    </row>
    <row r="47" spans="1:4" ht="16.5" customHeight="1">
      <c r="A47" s="239">
        <v>43</v>
      </c>
      <c r="B47" s="247" t="s">
        <v>130</v>
      </c>
      <c r="C47" s="245" t="s">
        <v>131</v>
      </c>
      <c r="D47" s="246" t="s">
        <v>132</v>
      </c>
    </row>
    <row r="48" spans="1:4" ht="16.5" customHeight="1">
      <c r="A48" s="239">
        <v>44</v>
      </c>
      <c r="B48" s="247" t="s">
        <v>133</v>
      </c>
      <c r="C48" s="245" t="s">
        <v>134</v>
      </c>
      <c r="D48" s="246" t="s">
        <v>135</v>
      </c>
    </row>
    <row r="49" spans="1:4" ht="16.5" customHeight="1">
      <c r="A49" s="239">
        <v>45</v>
      </c>
      <c r="B49" s="247" t="s">
        <v>136</v>
      </c>
      <c r="C49" s="245" t="s">
        <v>137</v>
      </c>
      <c r="D49" s="246" t="s">
        <v>138</v>
      </c>
    </row>
    <row r="50" spans="1:4" ht="16.5" customHeight="1">
      <c r="A50" s="239">
        <v>46</v>
      </c>
      <c r="B50" s="247" t="s">
        <v>139</v>
      </c>
      <c r="C50" s="245" t="s">
        <v>140</v>
      </c>
      <c r="D50" s="246" t="s">
        <v>141</v>
      </c>
    </row>
    <row r="51" spans="1:4" ht="16.5" customHeight="1">
      <c r="A51" s="239">
        <v>47</v>
      </c>
      <c r="B51" s="247" t="s">
        <v>142</v>
      </c>
      <c r="C51" s="245" t="s">
        <v>143</v>
      </c>
      <c r="D51" s="246" t="s">
        <v>144</v>
      </c>
    </row>
    <row r="52" spans="1:4" ht="16.5" customHeight="1">
      <c r="A52" s="239">
        <v>48</v>
      </c>
      <c r="B52" s="247" t="s">
        <v>145</v>
      </c>
      <c r="C52" s="245" t="s">
        <v>146</v>
      </c>
      <c r="D52" s="246" t="s">
        <v>147</v>
      </c>
    </row>
    <row r="53" spans="1:4" ht="16.5" customHeight="1">
      <c r="A53" s="239">
        <v>49</v>
      </c>
      <c r="B53" s="247" t="s">
        <v>148</v>
      </c>
      <c r="C53" s="245" t="s">
        <v>149</v>
      </c>
      <c r="D53" s="246" t="s">
        <v>150</v>
      </c>
    </row>
    <row r="54" spans="1:4" ht="16.5" customHeight="1">
      <c r="A54" s="239">
        <v>50</v>
      </c>
      <c r="B54" s="247" t="s">
        <v>151</v>
      </c>
      <c r="C54" s="245" t="s">
        <v>152</v>
      </c>
      <c r="D54" s="246" t="s">
        <v>153</v>
      </c>
    </row>
    <row r="55" spans="1:4" ht="16.5" customHeight="1">
      <c r="A55" s="239">
        <v>51</v>
      </c>
      <c r="B55" s="247" t="s">
        <v>154</v>
      </c>
      <c r="C55" s="245" t="s">
        <v>155</v>
      </c>
      <c r="D55" s="246" t="s">
        <v>156</v>
      </c>
    </row>
    <row r="56" spans="1:4" ht="16.5" customHeight="1">
      <c r="A56" s="239">
        <v>52</v>
      </c>
      <c r="B56" s="247" t="s">
        <v>157</v>
      </c>
      <c r="C56" s="245" t="s">
        <v>158</v>
      </c>
      <c r="D56" s="246" t="s">
        <v>159</v>
      </c>
    </row>
    <row r="57" spans="1:4" ht="16.5" customHeight="1">
      <c r="A57" s="239">
        <v>53</v>
      </c>
      <c r="B57" s="247" t="s">
        <v>160</v>
      </c>
      <c r="C57" s="245" t="s">
        <v>161</v>
      </c>
      <c r="D57" s="246" t="s">
        <v>162</v>
      </c>
    </row>
    <row r="58" spans="1:4" ht="16.5" customHeight="1">
      <c r="A58" s="239">
        <v>54</v>
      </c>
      <c r="B58" s="247" t="s">
        <v>163</v>
      </c>
      <c r="C58" s="245" t="s">
        <v>164</v>
      </c>
      <c r="D58" s="246" t="s">
        <v>165</v>
      </c>
    </row>
    <row r="59" spans="1:4" ht="16.5" customHeight="1">
      <c r="A59" s="239">
        <v>55</v>
      </c>
      <c r="B59" s="247" t="s">
        <v>166</v>
      </c>
      <c r="C59" s="245" t="s">
        <v>167</v>
      </c>
      <c r="D59" s="246" t="s">
        <v>168</v>
      </c>
    </row>
    <row r="60" spans="1:4" ht="16.5" customHeight="1">
      <c r="A60" s="239">
        <v>56</v>
      </c>
      <c r="B60" s="247" t="s">
        <v>169</v>
      </c>
      <c r="C60" s="245" t="s">
        <v>170</v>
      </c>
      <c r="D60" s="246" t="s">
        <v>171</v>
      </c>
    </row>
    <row r="61" spans="1:4" ht="16.5" customHeight="1">
      <c r="A61" s="239">
        <v>57</v>
      </c>
      <c r="B61" s="247" t="s">
        <v>172</v>
      </c>
      <c r="C61" s="245" t="s">
        <v>173</v>
      </c>
      <c r="D61" s="246" t="s">
        <v>174</v>
      </c>
    </row>
    <row r="62" spans="1:4" ht="16.5" customHeight="1">
      <c r="A62" s="239">
        <v>58</v>
      </c>
      <c r="B62" s="247" t="s">
        <v>175</v>
      </c>
      <c r="C62" s="245" t="s">
        <v>176</v>
      </c>
      <c r="D62" s="246" t="s">
        <v>177</v>
      </c>
    </row>
    <row r="63" spans="1:4" ht="16.5" customHeight="1">
      <c r="A63" s="239">
        <v>59</v>
      </c>
      <c r="B63" s="247" t="s">
        <v>178</v>
      </c>
      <c r="C63" s="245" t="s">
        <v>179</v>
      </c>
      <c r="D63" s="246" t="s">
        <v>180</v>
      </c>
    </row>
    <row r="64" spans="1:4" ht="16.5" customHeight="1">
      <c r="A64" s="239">
        <v>60</v>
      </c>
      <c r="B64" s="247" t="s">
        <v>181</v>
      </c>
      <c r="C64" s="245" t="s">
        <v>182</v>
      </c>
      <c r="D64" s="246" t="s">
        <v>183</v>
      </c>
    </row>
    <row r="65" spans="1:4" ht="16.5" customHeight="1">
      <c r="A65" s="239">
        <v>61</v>
      </c>
      <c r="B65" s="247" t="s">
        <v>184</v>
      </c>
      <c r="C65" s="245" t="s">
        <v>185</v>
      </c>
      <c r="D65" s="246" t="s">
        <v>186</v>
      </c>
    </row>
    <row r="66" spans="1:4" ht="16.5" customHeight="1">
      <c r="A66" s="239">
        <v>62</v>
      </c>
      <c r="B66" s="247" t="s">
        <v>187</v>
      </c>
      <c r="C66" s="245" t="s">
        <v>188</v>
      </c>
      <c r="D66" s="246" t="s">
        <v>189</v>
      </c>
    </row>
    <row r="67" spans="1:4" ht="16.5" customHeight="1">
      <c r="A67" s="239">
        <v>63</v>
      </c>
      <c r="B67" s="247" t="s">
        <v>190</v>
      </c>
      <c r="C67" s="245" t="s">
        <v>191</v>
      </c>
      <c r="D67" s="246" t="s">
        <v>192</v>
      </c>
    </row>
    <row r="68" spans="1:4" ht="16.5" customHeight="1">
      <c r="A68" s="239">
        <v>64</v>
      </c>
      <c r="B68" s="247" t="s">
        <v>193</v>
      </c>
      <c r="C68" s="245" t="s">
        <v>194</v>
      </c>
      <c r="D68" s="246" t="s">
        <v>195</v>
      </c>
    </row>
    <row r="69" spans="1:4" ht="16.5" customHeight="1">
      <c r="A69" s="239">
        <v>65</v>
      </c>
      <c r="B69" s="247" t="s">
        <v>196</v>
      </c>
      <c r="C69" s="245" t="s">
        <v>197</v>
      </c>
      <c r="D69" s="246" t="s">
        <v>198</v>
      </c>
    </row>
    <row r="70" spans="1:4" ht="16.5" customHeight="1">
      <c r="A70" s="239">
        <v>66</v>
      </c>
      <c r="B70" s="247" t="s">
        <v>199</v>
      </c>
      <c r="C70" s="245" t="s">
        <v>200</v>
      </c>
      <c r="D70" s="246" t="s">
        <v>201</v>
      </c>
    </row>
    <row r="71" spans="1:4" ht="16.5" customHeight="1">
      <c r="A71" s="239">
        <v>67</v>
      </c>
      <c r="B71" s="247" t="s">
        <v>202</v>
      </c>
      <c r="C71" s="245" t="s">
        <v>203</v>
      </c>
      <c r="D71" s="246" t="s">
        <v>204</v>
      </c>
    </row>
    <row r="72" spans="1:4" ht="16.5" customHeight="1">
      <c r="A72" s="239">
        <v>68</v>
      </c>
      <c r="B72" s="247" t="s">
        <v>205</v>
      </c>
      <c r="C72" s="245" t="s">
        <v>206</v>
      </c>
      <c r="D72" s="246" t="s">
        <v>207</v>
      </c>
    </row>
    <row r="73" spans="1:4" ht="16.5" customHeight="1">
      <c r="A73" s="239">
        <v>69</v>
      </c>
      <c r="B73" s="247" t="s">
        <v>208</v>
      </c>
      <c r="C73" s="245" t="s">
        <v>209</v>
      </c>
      <c r="D73" s="246" t="s">
        <v>210</v>
      </c>
    </row>
    <row r="74" spans="1:4" ht="16.5" customHeight="1">
      <c r="A74" s="239">
        <v>70</v>
      </c>
      <c r="B74" s="247" t="s">
        <v>211</v>
      </c>
      <c r="C74" s="245" t="s">
        <v>212</v>
      </c>
      <c r="D74" s="246" t="s">
        <v>213</v>
      </c>
    </row>
    <row r="75" spans="1:4" ht="16.5" customHeight="1">
      <c r="A75" s="239">
        <v>71</v>
      </c>
      <c r="B75" s="247" t="s">
        <v>214</v>
      </c>
      <c r="C75" s="245" t="s">
        <v>215</v>
      </c>
      <c r="D75" s="246" t="s">
        <v>216</v>
      </c>
    </row>
    <row r="76" spans="1:4" ht="16.5" customHeight="1">
      <c r="A76" s="239">
        <v>72</v>
      </c>
      <c r="B76" s="247" t="s">
        <v>217</v>
      </c>
      <c r="C76" s="245" t="s">
        <v>218</v>
      </c>
      <c r="D76" s="246" t="s">
        <v>219</v>
      </c>
    </row>
    <row r="77" spans="1:4" ht="16.5" customHeight="1">
      <c r="A77" s="239">
        <v>73</v>
      </c>
      <c r="B77" s="247" t="s">
        <v>220</v>
      </c>
      <c r="C77" s="245" t="s">
        <v>221</v>
      </c>
      <c r="D77" s="246" t="s">
        <v>222</v>
      </c>
    </row>
    <row r="78" spans="1:4" ht="16.5" customHeight="1">
      <c r="A78" s="239">
        <v>74</v>
      </c>
      <c r="B78" s="247" t="s">
        <v>223</v>
      </c>
      <c r="C78" s="245" t="s">
        <v>224</v>
      </c>
      <c r="D78" s="246" t="s">
        <v>225</v>
      </c>
    </row>
    <row r="79" spans="1:4" ht="16.5" customHeight="1">
      <c r="A79" s="239">
        <v>75</v>
      </c>
      <c r="B79" s="247" t="s">
        <v>226</v>
      </c>
      <c r="C79" s="245" t="s">
        <v>227</v>
      </c>
      <c r="D79" s="246" t="s">
        <v>228</v>
      </c>
    </row>
    <row r="80" spans="1:4" ht="16.5" customHeight="1">
      <c r="A80" s="239">
        <v>76</v>
      </c>
      <c r="B80" s="247" t="s">
        <v>229</v>
      </c>
      <c r="C80" s="245" t="s">
        <v>230</v>
      </c>
      <c r="D80" s="246" t="s">
        <v>231</v>
      </c>
    </row>
    <row r="81" spans="1:4" ht="16.5" customHeight="1">
      <c r="A81" s="248"/>
      <c r="B81" s="249"/>
      <c r="C81" s="249"/>
      <c r="D81" s="249"/>
    </row>
    <row r="82" spans="1:4" ht="16.5" customHeight="1">
      <c r="A82" s="248"/>
      <c r="B82" s="249"/>
      <c r="C82" s="249"/>
      <c r="D82" s="249"/>
    </row>
    <row r="83" spans="1:4" ht="16.5" customHeight="1">
      <c r="A83" s="248"/>
      <c r="B83" s="249"/>
      <c r="C83" s="249"/>
      <c r="D83" s="249"/>
    </row>
    <row r="84" spans="1:4" ht="16.5" customHeight="1">
      <c r="A84" s="248"/>
      <c r="B84" s="249"/>
      <c r="C84" s="249"/>
      <c r="D84" s="249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390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392</v>
      </c>
      <c r="C5" s="11" t="s">
        <v>393</v>
      </c>
      <c r="D5" s="11" t="s">
        <v>394</v>
      </c>
      <c r="E5" s="11" t="s">
        <v>395</v>
      </c>
      <c r="F5" s="11" t="s">
        <v>396</v>
      </c>
      <c r="G5" s="14" t="s">
        <v>235</v>
      </c>
      <c r="H5" s="14" t="s">
        <v>258</v>
      </c>
      <c r="I5" s="11" t="s">
        <v>397</v>
      </c>
      <c r="J5" s="11" t="s">
        <v>236</v>
      </c>
      <c r="K5" s="11" t="s">
        <v>238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5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/>
      <c r="K7" s="20" t="e">
        <f>(J7-H7)/H7*100</f>
        <v>#DIV/0!</v>
      </c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20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20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20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20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20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20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20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20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20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20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20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20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20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20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20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20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20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20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20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J27">SUM(G7:G26)</f>
        <v>0</v>
      </c>
      <c r="H27" s="29">
        <f t="shared" si="0"/>
        <v>0</v>
      </c>
      <c r="I27" s="29"/>
      <c r="J27" s="29">
        <f t="shared" si="0"/>
        <v>0</v>
      </c>
      <c r="K27" s="20" t="e">
        <f>(J27-H27)/H27*100</f>
        <v>#DIV/0!</v>
      </c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J28">G27</f>
        <v>0</v>
      </c>
      <c r="H28" s="29">
        <f t="shared" si="1"/>
        <v>0</v>
      </c>
      <c r="I28" s="29"/>
      <c r="J28" s="29">
        <f t="shared" si="1"/>
        <v>0</v>
      </c>
      <c r="K28" s="20" t="e">
        <f>(J28-H28)/H28*100</f>
        <v>#DIV/0!</v>
      </c>
    </row>
    <row r="29" s="3" customFormat="1" ht="16.5" customHeight="1"/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="1" customFormat="1" ht="22.5" customHeight="1">
      <c r="A1" s="1" t="s">
        <v>398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11" t="s">
        <v>1</v>
      </c>
      <c r="B5" s="11" t="s">
        <v>392</v>
      </c>
      <c r="C5" s="11" t="s">
        <v>400</v>
      </c>
      <c r="D5" s="11" t="s">
        <v>401</v>
      </c>
      <c r="E5" s="11" t="s">
        <v>394</v>
      </c>
      <c r="F5" s="11" t="s">
        <v>402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="1" customFormat="1" ht="22.5" customHeight="1">
      <c r="A1" s="1" t="s">
        <v>32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404</v>
      </c>
      <c r="C5" s="11" t="s">
        <v>405</v>
      </c>
      <c r="D5" s="11" t="s">
        <v>406</v>
      </c>
      <c r="E5" s="11" t="s">
        <v>402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408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ht="16.5" customHeight="1">
      <c r="A7" s="175"/>
      <c r="B7" s="46"/>
      <c r="C7" s="39"/>
      <c r="D7" s="34"/>
      <c r="E7" s="34"/>
      <c r="F7" s="47"/>
      <c r="G7" s="47"/>
      <c r="H7" s="47"/>
      <c r="I7" s="47" t="e">
        <f>(H7-G7)/G7*100</f>
        <v>#DIV/0!</v>
      </c>
      <c r="J7" s="46"/>
    </row>
    <row r="8" spans="1:10" ht="16.5" customHeight="1">
      <c r="A8" s="175"/>
      <c r="B8" s="46"/>
      <c r="C8" s="39"/>
      <c r="D8" s="34"/>
      <c r="E8" s="34"/>
      <c r="F8" s="47"/>
      <c r="G8" s="47"/>
      <c r="H8" s="47"/>
      <c r="I8" s="47"/>
      <c r="J8" s="19"/>
    </row>
    <row r="9" spans="1:10" ht="16.5" customHeight="1">
      <c r="A9" s="175"/>
      <c r="B9" s="46"/>
      <c r="C9" s="39"/>
      <c r="D9" s="34"/>
      <c r="E9" s="34"/>
      <c r="F9" s="47"/>
      <c r="G9" s="47"/>
      <c r="H9" s="47"/>
      <c r="I9" s="47"/>
      <c r="J9" s="19"/>
    </row>
    <row r="10" spans="1:10" ht="16.5" customHeight="1">
      <c r="A10" s="175"/>
      <c r="B10" s="46"/>
      <c r="C10" s="39"/>
      <c r="D10" s="34"/>
      <c r="E10" s="34"/>
      <c r="F10" s="47"/>
      <c r="G10" s="47"/>
      <c r="H10" s="47"/>
      <c r="I10" s="47"/>
      <c r="J10" s="46"/>
    </row>
    <row r="11" spans="1:10" ht="16.5" customHeight="1">
      <c r="A11" s="175"/>
      <c r="B11" s="46"/>
      <c r="C11" s="39"/>
      <c r="D11" s="34"/>
      <c r="E11" s="34"/>
      <c r="F11" s="47"/>
      <c r="G11" s="47"/>
      <c r="H11" s="47"/>
      <c r="I11" s="47"/>
      <c r="J11" s="19"/>
    </row>
    <row r="12" spans="1:10" ht="16.5" customHeight="1">
      <c r="A12" s="175"/>
      <c r="B12" s="46"/>
      <c r="C12" s="39"/>
      <c r="D12" s="34"/>
      <c r="E12" s="34"/>
      <c r="F12" s="47"/>
      <c r="G12" s="47"/>
      <c r="H12" s="47"/>
      <c r="I12" s="47"/>
      <c r="J12" s="46"/>
    </row>
    <row r="13" spans="1:10" ht="16.5" customHeight="1">
      <c r="A13" s="175"/>
      <c r="B13" s="46"/>
      <c r="C13" s="39"/>
      <c r="D13" s="34"/>
      <c r="E13" s="34"/>
      <c r="F13" s="47"/>
      <c r="G13" s="47"/>
      <c r="H13" s="47"/>
      <c r="I13" s="47"/>
      <c r="J13" s="19"/>
    </row>
    <row r="14" spans="1:10" ht="16.5" customHeight="1">
      <c r="A14" s="175"/>
      <c r="B14" s="46"/>
      <c r="C14" s="39"/>
      <c r="D14" s="34"/>
      <c r="E14" s="34"/>
      <c r="F14" s="47"/>
      <c r="G14" s="47"/>
      <c r="H14" s="47"/>
      <c r="I14" s="47"/>
      <c r="J14" s="46"/>
    </row>
    <row r="15" spans="1:10" ht="16.5" customHeight="1">
      <c r="A15" s="175"/>
      <c r="B15" s="46"/>
      <c r="C15" s="39"/>
      <c r="D15" s="34"/>
      <c r="E15" s="34"/>
      <c r="F15" s="47"/>
      <c r="G15" s="47"/>
      <c r="H15" s="47"/>
      <c r="I15" s="47"/>
      <c r="J15" s="19"/>
    </row>
    <row r="16" spans="1:10" ht="16.5" customHeight="1">
      <c r="A16" s="175"/>
      <c r="B16" s="46"/>
      <c r="C16" s="39"/>
      <c r="D16" s="34"/>
      <c r="E16" s="34"/>
      <c r="F16" s="47"/>
      <c r="G16" s="47"/>
      <c r="H16" s="47"/>
      <c r="I16" s="47"/>
      <c r="J16" s="46"/>
    </row>
    <row r="17" spans="1:10" ht="16.5" customHeight="1">
      <c r="A17" s="175"/>
      <c r="B17" s="46"/>
      <c r="C17" s="39"/>
      <c r="D17" s="34"/>
      <c r="E17" s="34"/>
      <c r="F17" s="47"/>
      <c r="G17" s="47"/>
      <c r="H17" s="47"/>
      <c r="I17" s="47"/>
      <c r="J17" s="46"/>
    </row>
    <row r="18" spans="1:10" ht="16.5" customHeight="1">
      <c r="A18" s="175"/>
      <c r="B18" s="46"/>
      <c r="C18" s="39"/>
      <c r="D18" s="34"/>
      <c r="E18" s="34"/>
      <c r="F18" s="47"/>
      <c r="G18" s="47"/>
      <c r="H18" s="47"/>
      <c r="I18" s="47"/>
      <c r="J18" s="46"/>
    </row>
    <row r="19" spans="1:10" ht="16.5" customHeight="1">
      <c r="A19" s="175"/>
      <c r="B19" s="46"/>
      <c r="C19" s="39"/>
      <c r="D19" s="34"/>
      <c r="E19" s="34"/>
      <c r="F19" s="47"/>
      <c r="G19" s="47"/>
      <c r="H19" s="47"/>
      <c r="I19" s="47"/>
      <c r="J19" s="19"/>
    </row>
    <row r="20" spans="1:10" ht="16.5" customHeight="1">
      <c r="A20" s="175"/>
      <c r="B20" s="46"/>
      <c r="C20" s="39"/>
      <c r="D20" s="34"/>
      <c r="E20" s="34"/>
      <c r="F20" s="47"/>
      <c r="G20" s="47"/>
      <c r="H20" s="47"/>
      <c r="I20" s="47"/>
      <c r="J20" s="19"/>
    </row>
    <row r="21" spans="1:10" ht="16.5" customHeight="1">
      <c r="A21" s="175"/>
      <c r="B21" s="177"/>
      <c r="C21" s="39"/>
      <c r="D21" s="34"/>
      <c r="E21" s="34"/>
      <c r="F21" s="47"/>
      <c r="G21" s="47"/>
      <c r="H21" s="47"/>
      <c r="I21" s="47"/>
      <c r="J21" s="19"/>
    </row>
    <row r="22" spans="1:10" ht="16.5" customHeight="1">
      <c r="A22" s="175"/>
      <c r="B22" s="46"/>
      <c r="C22" s="39"/>
      <c r="D22" s="34"/>
      <c r="E22" s="34"/>
      <c r="F22" s="47"/>
      <c r="G22" s="47"/>
      <c r="H22" s="47"/>
      <c r="I22" s="47"/>
      <c r="J22" s="19"/>
    </row>
    <row r="23" spans="1:10" ht="16.5" customHeight="1">
      <c r="A23" s="175"/>
      <c r="B23" s="46"/>
      <c r="C23" s="39"/>
      <c r="D23" s="34"/>
      <c r="E23" s="34"/>
      <c r="F23" s="47"/>
      <c r="G23" s="47"/>
      <c r="H23" s="47"/>
      <c r="I23" s="47"/>
      <c r="J23" s="19"/>
    </row>
    <row r="24" spans="1:10" ht="16.5" customHeight="1">
      <c r="A24" s="175"/>
      <c r="B24" s="46"/>
      <c r="C24" s="39"/>
      <c r="D24" s="34"/>
      <c r="E24" s="34"/>
      <c r="F24" s="47"/>
      <c r="G24" s="47"/>
      <c r="H24" s="47"/>
      <c r="I24" s="47"/>
      <c r="J24" s="19"/>
    </row>
    <row r="25" spans="1:10" ht="16.5" customHeight="1">
      <c r="A25" s="175"/>
      <c r="B25" s="46"/>
      <c r="C25" s="39"/>
      <c r="D25" s="34"/>
      <c r="E25" s="34"/>
      <c r="F25" s="47"/>
      <c r="G25" s="47"/>
      <c r="H25" s="47"/>
      <c r="I25" s="47"/>
      <c r="J25" s="19"/>
    </row>
    <row r="26" spans="1:10" ht="16.5" customHeight="1">
      <c r="A26" s="175"/>
      <c r="B26" s="54"/>
      <c r="C26" s="39"/>
      <c r="D26" s="21"/>
      <c r="E26" s="34"/>
      <c r="F26" s="47"/>
      <c r="G26" s="47"/>
      <c r="H26" s="47"/>
      <c r="I26" s="47"/>
      <c r="J26" s="19"/>
    </row>
    <row r="27" spans="1:10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47" t="e">
        <f>(H27-G27)/G27*100</f>
        <v>#DIV/0!</v>
      </c>
      <c r="J27" s="19"/>
    </row>
    <row r="28" spans="1:10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47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E5" sqref="E5:G28"/>
    </sheetView>
  </sheetViews>
  <sheetFormatPr defaultColWidth="9.00390625" defaultRowHeight="16.5" customHeight="1"/>
  <cols>
    <col min="1" max="1" width="5.50390625" style="66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="1" customFormat="1" ht="22.5" customHeight="1">
      <c r="A1" s="1" t="s">
        <v>38</v>
      </c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404</v>
      </c>
      <c r="C5" s="11" t="s">
        <v>410</v>
      </c>
      <c r="D5" s="11" t="s">
        <v>413</v>
      </c>
      <c r="E5" s="14" t="s">
        <v>235</v>
      </c>
      <c r="F5" s="14" t="s">
        <v>258</v>
      </c>
      <c r="G5" s="14" t="s">
        <v>236</v>
      </c>
      <c r="H5" s="11" t="s">
        <v>238</v>
      </c>
      <c r="I5" s="11" t="s">
        <v>376</v>
      </c>
    </row>
    <row r="6" spans="1:22" s="4" customFormat="1" ht="16.5" customHeight="1">
      <c r="A6" s="15"/>
      <c r="B6" s="15"/>
      <c r="C6" s="15"/>
      <c r="D6" s="15"/>
      <c r="E6" s="18"/>
      <c r="F6" s="18"/>
      <c r="G6" s="18"/>
      <c r="H6" s="15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4" customFormat="1" ht="16.5" customHeight="1">
      <c r="A7" s="34"/>
      <c r="B7" s="19"/>
      <c r="C7" s="19"/>
      <c r="D7" s="19"/>
      <c r="E7" s="29"/>
      <c r="F7" s="29"/>
      <c r="G7" s="29"/>
      <c r="H7" s="20" t="e">
        <f>(G7-F7)/F7*100</f>
        <v>#DIV/0!</v>
      </c>
      <c r="I7" s="19"/>
    </row>
    <row r="8" spans="1:9" s="3" customFormat="1" ht="16.5" customHeight="1">
      <c r="A8" s="34"/>
      <c r="B8" s="19"/>
      <c r="C8" s="19"/>
      <c r="D8" s="19"/>
      <c r="E8" s="29"/>
      <c r="F8" s="29"/>
      <c r="G8" s="29"/>
      <c r="H8" s="20"/>
      <c r="I8" s="19"/>
    </row>
    <row r="9" spans="1:9" s="3" customFormat="1" ht="16.5" customHeight="1">
      <c r="A9" s="34"/>
      <c r="B9" s="19"/>
      <c r="C9" s="19"/>
      <c r="D9" s="19"/>
      <c r="E9" s="29"/>
      <c r="F9" s="29"/>
      <c r="G9" s="29"/>
      <c r="H9" s="20"/>
      <c r="I9" s="19"/>
    </row>
    <row r="10" spans="1:9" s="3" customFormat="1" ht="16.5" customHeight="1">
      <c r="A10" s="34"/>
      <c r="B10" s="19"/>
      <c r="C10" s="19"/>
      <c r="D10" s="19"/>
      <c r="E10" s="29"/>
      <c r="F10" s="29"/>
      <c r="G10" s="29"/>
      <c r="H10" s="20"/>
      <c r="I10" s="19"/>
    </row>
    <row r="11" spans="1:9" s="3" customFormat="1" ht="16.5" customHeight="1">
      <c r="A11" s="34"/>
      <c r="B11" s="19"/>
      <c r="C11" s="19"/>
      <c r="D11" s="19"/>
      <c r="E11" s="29"/>
      <c r="F11" s="29"/>
      <c r="G11" s="29"/>
      <c r="H11" s="20"/>
      <c r="I11" s="19"/>
    </row>
    <row r="12" spans="1:9" s="3" customFormat="1" ht="16.5" customHeight="1">
      <c r="A12" s="34"/>
      <c r="B12" s="19"/>
      <c r="C12" s="19"/>
      <c r="D12" s="19"/>
      <c r="E12" s="29"/>
      <c r="F12" s="29"/>
      <c r="G12" s="29"/>
      <c r="H12" s="20"/>
      <c r="I12" s="19"/>
    </row>
    <row r="13" spans="1:9" s="3" customFormat="1" ht="16.5" customHeight="1">
      <c r="A13" s="34"/>
      <c r="B13" s="19"/>
      <c r="C13" s="19"/>
      <c r="D13" s="19"/>
      <c r="E13" s="29"/>
      <c r="F13" s="29"/>
      <c r="G13" s="29"/>
      <c r="H13" s="20"/>
      <c r="I13" s="19"/>
    </row>
    <row r="14" spans="1:9" s="3" customFormat="1" ht="16.5" customHeight="1">
      <c r="A14" s="34"/>
      <c r="B14" s="19"/>
      <c r="C14" s="19"/>
      <c r="D14" s="19"/>
      <c r="E14" s="29"/>
      <c r="F14" s="29"/>
      <c r="G14" s="29"/>
      <c r="H14" s="20"/>
      <c r="I14" s="19"/>
    </row>
    <row r="15" spans="1:9" s="3" customFormat="1" ht="16.5" customHeight="1">
      <c r="A15" s="34"/>
      <c r="B15" s="19"/>
      <c r="C15" s="19"/>
      <c r="D15" s="19"/>
      <c r="E15" s="29"/>
      <c r="F15" s="29"/>
      <c r="G15" s="29"/>
      <c r="H15" s="20"/>
      <c r="I15" s="19"/>
    </row>
    <row r="16" spans="1:9" s="3" customFormat="1" ht="16.5" customHeight="1">
      <c r="A16" s="34"/>
      <c r="B16" s="19"/>
      <c r="C16" s="19"/>
      <c r="D16" s="19"/>
      <c r="E16" s="29"/>
      <c r="F16" s="29"/>
      <c r="G16" s="29"/>
      <c r="H16" s="20"/>
      <c r="I16" s="19"/>
    </row>
    <row r="17" spans="1:9" s="3" customFormat="1" ht="16.5" customHeight="1">
      <c r="A17" s="34"/>
      <c r="B17" s="19"/>
      <c r="C17" s="19"/>
      <c r="D17" s="19"/>
      <c r="E17" s="29"/>
      <c r="F17" s="29"/>
      <c r="G17" s="29"/>
      <c r="H17" s="20"/>
      <c r="I17" s="19"/>
    </row>
    <row r="18" spans="1:9" s="3" customFormat="1" ht="16.5" customHeight="1">
      <c r="A18" s="34"/>
      <c r="B18" s="19"/>
      <c r="C18" s="19"/>
      <c r="D18" s="19"/>
      <c r="E18" s="29"/>
      <c r="F18" s="29"/>
      <c r="G18" s="29"/>
      <c r="H18" s="20"/>
      <c r="I18" s="19"/>
    </row>
    <row r="19" spans="1:9" s="3" customFormat="1" ht="16.5" customHeight="1">
      <c r="A19" s="34"/>
      <c r="B19" s="19"/>
      <c r="C19" s="19"/>
      <c r="D19" s="19"/>
      <c r="E19" s="29"/>
      <c r="F19" s="29"/>
      <c r="G19" s="29"/>
      <c r="H19" s="20"/>
      <c r="I19" s="19"/>
    </row>
    <row r="20" spans="1:9" s="3" customFormat="1" ht="16.5" customHeight="1">
      <c r="A20" s="34"/>
      <c r="B20" s="19"/>
      <c r="C20" s="19"/>
      <c r="D20" s="19"/>
      <c r="E20" s="29"/>
      <c r="F20" s="29"/>
      <c r="G20" s="29"/>
      <c r="H20" s="20"/>
      <c r="I20" s="19"/>
    </row>
    <row r="21" spans="1:9" s="3" customFormat="1" ht="16.5" customHeight="1">
      <c r="A21" s="34"/>
      <c r="B21" s="19"/>
      <c r="C21" s="19"/>
      <c r="D21" s="19"/>
      <c r="E21" s="29"/>
      <c r="F21" s="29"/>
      <c r="G21" s="29"/>
      <c r="H21" s="20"/>
      <c r="I21" s="19"/>
    </row>
    <row r="22" spans="1:9" s="3" customFormat="1" ht="16.5" customHeight="1">
      <c r="A22" s="34"/>
      <c r="B22" s="19"/>
      <c r="C22" s="19"/>
      <c r="D22" s="19"/>
      <c r="E22" s="29"/>
      <c r="F22" s="29"/>
      <c r="G22" s="29"/>
      <c r="H22" s="20"/>
      <c r="I22" s="19"/>
    </row>
    <row r="23" spans="1:9" s="3" customFormat="1" ht="16.5" customHeight="1">
      <c r="A23" s="34"/>
      <c r="B23" s="19"/>
      <c r="C23" s="19"/>
      <c r="D23" s="19"/>
      <c r="E23" s="29"/>
      <c r="F23" s="29"/>
      <c r="G23" s="29"/>
      <c r="H23" s="20"/>
      <c r="I23" s="19"/>
    </row>
    <row r="24" spans="1:9" s="3" customFormat="1" ht="16.5" customHeight="1">
      <c r="A24" s="34"/>
      <c r="B24" s="19"/>
      <c r="C24" s="19"/>
      <c r="D24" s="19"/>
      <c r="E24" s="29"/>
      <c r="F24" s="29"/>
      <c r="G24" s="29"/>
      <c r="H24" s="20"/>
      <c r="I24" s="19"/>
    </row>
    <row r="25" spans="1:9" s="3" customFormat="1" ht="16.5" customHeight="1">
      <c r="A25" s="34"/>
      <c r="B25" s="19"/>
      <c r="C25" s="19"/>
      <c r="D25" s="19"/>
      <c r="E25" s="29"/>
      <c r="F25" s="29"/>
      <c r="G25" s="29"/>
      <c r="H25" s="20"/>
      <c r="I25" s="19"/>
    </row>
    <row r="26" spans="1:9" s="3" customFormat="1" ht="16.5" customHeight="1">
      <c r="A26" s="34"/>
      <c r="B26" s="19"/>
      <c r="C26" s="19"/>
      <c r="D26" s="19"/>
      <c r="E26" s="29"/>
      <c r="F26" s="29"/>
      <c r="G26" s="29"/>
      <c r="H26" s="20"/>
      <c r="I26" s="19"/>
    </row>
    <row r="27" spans="1:9" s="3" customFormat="1" ht="16.5" customHeight="1">
      <c r="A27" s="24" t="s">
        <v>377</v>
      </c>
      <c r="B27" s="30"/>
      <c r="C27" s="30"/>
      <c r="D27" s="31"/>
      <c r="E27" s="29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20" t="e">
        <f>(G27-F27)/F27*100</f>
        <v>#DIV/0!</v>
      </c>
      <c r="I27" s="19"/>
    </row>
    <row r="28" spans="1:9" s="3" customFormat="1" ht="16.5" customHeight="1">
      <c r="A28" s="24" t="s">
        <v>371</v>
      </c>
      <c r="B28" s="30"/>
      <c r="C28" s="30"/>
      <c r="D28" s="31"/>
      <c r="E28" s="29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20" t="e">
        <f>(G28-F28)/F28*100</f>
        <v>#DIV/0!</v>
      </c>
      <c r="I28" s="19"/>
    </row>
  </sheetData>
  <sheetProtection/>
  <mergeCells count="12">
    <mergeCell ref="A1:I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="1" customFormat="1" ht="22.5" customHeight="1">
      <c r="A1" s="1" t="s">
        <v>41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408</v>
      </c>
      <c r="C5" s="11" t="s">
        <v>410</v>
      </c>
      <c r="D5" s="11" t="s">
        <v>415</v>
      </c>
      <c r="E5" s="11" t="s">
        <v>416</v>
      </c>
      <c r="F5" s="11" t="s">
        <v>417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419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46"/>
      <c r="C7" s="39"/>
      <c r="D7" s="34"/>
      <c r="E7" s="34"/>
      <c r="F7" s="36"/>
      <c r="G7" s="36"/>
      <c r="H7" s="36"/>
      <c r="I7" s="63" t="e">
        <f>(H7-G7)/G7*100</f>
        <v>#DIV/0!</v>
      </c>
      <c r="J7" s="19"/>
    </row>
    <row r="8" spans="1:10" s="3" customFormat="1" ht="16.5" customHeight="1">
      <c r="A8" s="34"/>
      <c r="B8" s="46"/>
      <c r="C8" s="39"/>
      <c r="D8" s="34"/>
      <c r="E8" s="34"/>
      <c r="F8" s="36"/>
      <c r="G8" s="36"/>
      <c r="H8" s="36"/>
      <c r="I8" s="63"/>
      <c r="J8" s="19"/>
    </row>
    <row r="9" spans="1:10" s="3" customFormat="1" ht="16.5" customHeight="1">
      <c r="A9" s="19"/>
      <c r="B9" s="19"/>
      <c r="C9" s="19"/>
      <c r="D9" s="19"/>
      <c r="E9" s="19"/>
      <c r="F9" s="36"/>
      <c r="G9" s="36"/>
      <c r="H9" s="36"/>
      <c r="I9" s="63"/>
      <c r="J9" s="19"/>
    </row>
    <row r="10" spans="1:10" s="3" customFormat="1" ht="16.5" customHeight="1">
      <c r="A10" s="19"/>
      <c r="B10" s="19"/>
      <c r="C10" s="19"/>
      <c r="D10" s="19"/>
      <c r="E10" s="19"/>
      <c r="F10" s="36"/>
      <c r="G10" s="36"/>
      <c r="H10" s="36"/>
      <c r="I10" s="63"/>
      <c r="J10" s="19"/>
    </row>
    <row r="11" spans="1:10" s="3" customFormat="1" ht="16.5" customHeight="1">
      <c r="A11" s="19"/>
      <c r="B11" s="19"/>
      <c r="C11" s="19"/>
      <c r="D11" s="19"/>
      <c r="E11" s="19"/>
      <c r="F11" s="36"/>
      <c r="G11" s="36"/>
      <c r="H11" s="36"/>
      <c r="I11" s="63"/>
      <c r="J11" s="19"/>
    </row>
    <row r="12" spans="1:10" s="3" customFormat="1" ht="16.5" customHeight="1">
      <c r="A12" s="19"/>
      <c r="B12" s="19"/>
      <c r="C12" s="19"/>
      <c r="D12" s="19"/>
      <c r="E12" s="19"/>
      <c r="F12" s="36"/>
      <c r="G12" s="36"/>
      <c r="H12" s="36"/>
      <c r="I12" s="63"/>
      <c r="J12" s="19"/>
    </row>
    <row r="13" spans="1:10" s="3" customFormat="1" ht="16.5" customHeight="1">
      <c r="A13" s="19"/>
      <c r="B13" s="19"/>
      <c r="C13" s="19"/>
      <c r="D13" s="19"/>
      <c r="E13" s="19"/>
      <c r="F13" s="36"/>
      <c r="G13" s="36"/>
      <c r="H13" s="36"/>
      <c r="I13" s="63"/>
      <c r="J13" s="19"/>
    </row>
    <row r="14" spans="1:10" s="3" customFormat="1" ht="16.5" customHeight="1">
      <c r="A14" s="19"/>
      <c r="B14" s="19"/>
      <c r="C14" s="19"/>
      <c r="D14" s="19"/>
      <c r="E14" s="19"/>
      <c r="F14" s="36"/>
      <c r="G14" s="36"/>
      <c r="H14" s="36"/>
      <c r="I14" s="63"/>
      <c r="J14" s="19"/>
    </row>
    <row r="15" spans="1:10" s="3" customFormat="1" ht="16.5" customHeight="1">
      <c r="A15" s="19"/>
      <c r="B15" s="19"/>
      <c r="C15" s="19"/>
      <c r="D15" s="19"/>
      <c r="E15" s="19"/>
      <c r="F15" s="36"/>
      <c r="G15" s="36"/>
      <c r="H15" s="36"/>
      <c r="I15" s="63"/>
      <c r="J15" s="19"/>
    </row>
    <row r="16" spans="1:10" s="3" customFormat="1" ht="16.5" customHeight="1">
      <c r="A16" s="19"/>
      <c r="B16" s="19"/>
      <c r="C16" s="19"/>
      <c r="D16" s="19"/>
      <c r="E16" s="19"/>
      <c r="F16" s="36"/>
      <c r="G16" s="36"/>
      <c r="H16" s="36"/>
      <c r="I16" s="63"/>
      <c r="J16" s="19"/>
    </row>
    <row r="17" spans="1:10" s="3" customFormat="1" ht="16.5" customHeight="1">
      <c r="A17" s="19"/>
      <c r="B17" s="19"/>
      <c r="C17" s="19"/>
      <c r="D17" s="19"/>
      <c r="E17" s="19"/>
      <c r="F17" s="36"/>
      <c r="G17" s="36"/>
      <c r="H17" s="36"/>
      <c r="I17" s="63"/>
      <c r="J17" s="19"/>
    </row>
    <row r="18" spans="1:10" s="3" customFormat="1" ht="16.5" customHeight="1">
      <c r="A18" s="19"/>
      <c r="B18" s="19"/>
      <c r="C18" s="19"/>
      <c r="D18" s="19"/>
      <c r="E18" s="19"/>
      <c r="F18" s="36"/>
      <c r="G18" s="36"/>
      <c r="H18" s="36"/>
      <c r="I18" s="63"/>
      <c r="J18" s="19"/>
    </row>
    <row r="19" spans="1:10" s="3" customFormat="1" ht="16.5" customHeight="1">
      <c r="A19" s="19"/>
      <c r="B19" s="19"/>
      <c r="C19" s="19"/>
      <c r="D19" s="19"/>
      <c r="E19" s="19"/>
      <c r="F19" s="36"/>
      <c r="G19" s="36"/>
      <c r="H19" s="36"/>
      <c r="I19" s="63"/>
      <c r="J19" s="19"/>
    </row>
    <row r="20" spans="1:10" s="3" customFormat="1" ht="16.5" customHeight="1">
      <c r="A20" s="19"/>
      <c r="B20" s="19"/>
      <c r="C20" s="19"/>
      <c r="D20" s="19"/>
      <c r="E20" s="19"/>
      <c r="F20" s="36"/>
      <c r="G20" s="36"/>
      <c r="H20" s="36"/>
      <c r="I20" s="63"/>
      <c r="J20" s="19"/>
    </row>
    <row r="21" spans="1:10" s="3" customFormat="1" ht="16.5" customHeight="1">
      <c r="A21" s="19"/>
      <c r="B21" s="19"/>
      <c r="C21" s="19"/>
      <c r="D21" s="19"/>
      <c r="E21" s="19"/>
      <c r="F21" s="36"/>
      <c r="G21" s="36"/>
      <c r="H21" s="36"/>
      <c r="I21" s="63"/>
      <c r="J21" s="19"/>
    </row>
    <row r="22" spans="1:10" s="3" customFormat="1" ht="16.5" customHeight="1">
      <c r="A22" s="19"/>
      <c r="B22" s="19"/>
      <c r="C22" s="19"/>
      <c r="D22" s="19"/>
      <c r="E22" s="19"/>
      <c r="F22" s="36"/>
      <c r="G22" s="36"/>
      <c r="H22" s="36"/>
      <c r="I22" s="63"/>
      <c r="J22" s="19"/>
    </row>
    <row r="23" spans="1:10" s="3" customFormat="1" ht="16.5" customHeight="1">
      <c r="A23" s="19"/>
      <c r="B23" s="19"/>
      <c r="C23" s="19"/>
      <c r="D23" s="19"/>
      <c r="E23" s="19"/>
      <c r="F23" s="36"/>
      <c r="G23" s="36"/>
      <c r="H23" s="36"/>
      <c r="I23" s="63"/>
      <c r="J23" s="19"/>
    </row>
    <row r="24" spans="1:10" s="3" customFormat="1" ht="16.5" customHeight="1">
      <c r="A24" s="19"/>
      <c r="B24" s="19"/>
      <c r="C24" s="19"/>
      <c r="D24" s="19"/>
      <c r="E24" s="19"/>
      <c r="F24" s="36"/>
      <c r="G24" s="36"/>
      <c r="H24" s="36"/>
      <c r="I24" s="63"/>
      <c r="J24" s="19"/>
    </row>
    <row r="25" spans="1:10" s="3" customFormat="1" ht="16.5" customHeight="1">
      <c r="A25" s="21"/>
      <c r="B25" s="19"/>
      <c r="C25" s="19"/>
      <c r="D25" s="19"/>
      <c r="E25" s="19"/>
      <c r="F25" s="36"/>
      <c r="G25" s="36"/>
      <c r="H25" s="36"/>
      <c r="I25" s="63"/>
      <c r="J25" s="19"/>
    </row>
    <row r="26" spans="1:10" s="3" customFormat="1" ht="16.5" customHeight="1">
      <c r="A26" s="21"/>
      <c r="B26" s="22"/>
      <c r="C26" s="23"/>
      <c r="D26" s="23"/>
      <c r="E26" s="19"/>
      <c r="F26" s="36"/>
      <c r="G26" s="36"/>
      <c r="H26" s="36"/>
      <c r="I26" s="63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36">
        <f aca="true" t="shared" si="0" ref="F27:H27">SUM(F7:F26)</f>
        <v>0</v>
      </c>
      <c r="G27" s="36">
        <f t="shared" si="0"/>
        <v>0</v>
      </c>
      <c r="H27" s="36">
        <f t="shared" si="0"/>
        <v>0</v>
      </c>
      <c r="I27" s="63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36">
        <f aca="true" t="shared" si="1" ref="F28:H28">F27</f>
        <v>0</v>
      </c>
      <c r="G28" s="36">
        <f t="shared" si="1"/>
        <v>0</v>
      </c>
      <c r="H28" s="36">
        <f t="shared" si="1"/>
        <v>0</v>
      </c>
      <c r="I28" s="63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="1" customFormat="1" ht="22.5" customHeight="1">
      <c r="A1" s="1" t="s">
        <v>47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421</v>
      </c>
      <c r="C5" s="11" t="s">
        <v>422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23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5.00390625" style="66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66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424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10" s="4" customFormat="1" ht="16.5" customHeight="1">
      <c r="A6" s="43"/>
      <c r="B6" s="43"/>
      <c r="C6" s="43"/>
      <c r="D6" s="43"/>
      <c r="E6" s="43"/>
      <c r="F6" s="32"/>
      <c r="G6" s="32"/>
      <c r="H6" s="32"/>
      <c r="I6" s="32"/>
      <c r="J6" s="43"/>
    </row>
    <row r="7" spans="1:10" ht="16.5" customHeight="1">
      <c r="A7" s="175"/>
      <c r="B7" s="46"/>
      <c r="C7" s="46"/>
      <c r="D7" s="34"/>
      <c r="E7" s="34"/>
      <c r="F7" s="176"/>
      <c r="G7" s="176"/>
      <c r="H7" s="176"/>
      <c r="I7" s="71" t="e">
        <f>(H7-G7)/G7*100</f>
        <v>#DIV/0!</v>
      </c>
      <c r="J7" s="46"/>
    </row>
    <row r="8" spans="1:10" ht="16.5" customHeight="1">
      <c r="A8" s="175"/>
      <c r="B8" s="46"/>
      <c r="C8" s="46"/>
      <c r="D8" s="34"/>
      <c r="E8" s="34"/>
      <c r="F8" s="176"/>
      <c r="G8" s="176"/>
      <c r="H8" s="176"/>
      <c r="I8" s="71"/>
      <c r="J8" s="19"/>
    </row>
    <row r="9" spans="1:10" ht="16.5" customHeight="1">
      <c r="A9" s="175"/>
      <c r="B9" s="46"/>
      <c r="C9" s="46"/>
      <c r="D9" s="34"/>
      <c r="E9" s="34"/>
      <c r="F9" s="176"/>
      <c r="G9" s="176"/>
      <c r="H9" s="176"/>
      <c r="I9" s="71"/>
      <c r="J9" s="19"/>
    </row>
    <row r="10" spans="1:10" ht="16.5" customHeight="1">
      <c r="A10" s="175"/>
      <c r="B10" s="46"/>
      <c r="C10" s="46"/>
      <c r="D10" s="34"/>
      <c r="E10" s="34"/>
      <c r="F10" s="176"/>
      <c r="G10" s="176"/>
      <c r="H10" s="176"/>
      <c r="I10" s="71"/>
      <c r="J10" s="46"/>
    </row>
    <row r="11" spans="1:10" ht="16.5" customHeight="1">
      <c r="A11" s="175"/>
      <c r="B11" s="46"/>
      <c r="C11" s="46"/>
      <c r="D11" s="34"/>
      <c r="E11" s="34"/>
      <c r="F11" s="176"/>
      <c r="G11" s="176"/>
      <c r="H11" s="176"/>
      <c r="I11" s="71"/>
      <c r="J11" s="19"/>
    </row>
    <row r="12" spans="1:10" ht="16.5" customHeight="1">
      <c r="A12" s="175"/>
      <c r="B12" s="46"/>
      <c r="C12" s="46"/>
      <c r="D12" s="34"/>
      <c r="E12" s="34"/>
      <c r="F12" s="176"/>
      <c r="G12" s="176"/>
      <c r="H12" s="176"/>
      <c r="I12" s="71"/>
      <c r="J12" s="46"/>
    </row>
    <row r="13" spans="1:10" ht="16.5" customHeight="1">
      <c r="A13" s="175"/>
      <c r="B13" s="46"/>
      <c r="C13" s="46"/>
      <c r="D13" s="34"/>
      <c r="E13" s="34"/>
      <c r="F13" s="176"/>
      <c r="G13" s="176"/>
      <c r="H13" s="176"/>
      <c r="I13" s="71"/>
      <c r="J13" s="19"/>
    </row>
    <row r="14" spans="1:10" ht="16.5" customHeight="1">
      <c r="A14" s="175"/>
      <c r="B14" s="46"/>
      <c r="C14" s="46"/>
      <c r="D14" s="34"/>
      <c r="E14" s="34"/>
      <c r="F14" s="176"/>
      <c r="G14" s="176"/>
      <c r="H14" s="176"/>
      <c r="I14" s="71"/>
      <c r="J14" s="46"/>
    </row>
    <row r="15" spans="1:10" ht="16.5" customHeight="1">
      <c r="A15" s="175"/>
      <c r="B15" s="46"/>
      <c r="C15" s="46"/>
      <c r="D15" s="34"/>
      <c r="E15" s="34"/>
      <c r="F15" s="176"/>
      <c r="G15" s="176"/>
      <c r="H15" s="176"/>
      <c r="I15" s="71"/>
      <c r="J15" s="19"/>
    </row>
    <row r="16" spans="1:10" ht="16.5" customHeight="1">
      <c r="A16" s="175"/>
      <c r="B16" s="46"/>
      <c r="C16" s="46"/>
      <c r="D16" s="34"/>
      <c r="E16" s="34"/>
      <c r="F16" s="154"/>
      <c r="G16" s="176"/>
      <c r="H16" s="176"/>
      <c r="I16" s="71"/>
      <c r="J16" s="46"/>
    </row>
    <row r="17" spans="1:10" ht="16.5" customHeight="1">
      <c r="A17" s="175"/>
      <c r="B17" s="46"/>
      <c r="C17" s="27"/>
      <c r="D17" s="34"/>
      <c r="E17" s="34"/>
      <c r="F17" s="176"/>
      <c r="G17" s="176"/>
      <c r="H17" s="176"/>
      <c r="I17" s="71"/>
      <c r="J17" s="46"/>
    </row>
    <row r="18" spans="1:10" ht="16.5" customHeight="1">
      <c r="A18" s="175"/>
      <c r="B18" s="46"/>
      <c r="C18" s="46"/>
      <c r="D18" s="34"/>
      <c r="E18" s="34"/>
      <c r="F18" s="176"/>
      <c r="G18" s="176"/>
      <c r="H18" s="176"/>
      <c r="I18" s="71"/>
      <c r="J18" s="46"/>
    </row>
    <row r="19" spans="1:10" ht="16.5" customHeight="1">
      <c r="A19" s="175"/>
      <c r="B19" s="46"/>
      <c r="C19" s="46"/>
      <c r="D19" s="53"/>
      <c r="E19" s="34"/>
      <c r="F19" s="176"/>
      <c r="G19" s="176"/>
      <c r="H19" s="176"/>
      <c r="I19" s="71"/>
      <c r="J19" s="19"/>
    </row>
    <row r="20" spans="1:10" s="3" customFormat="1" ht="16.5" customHeight="1">
      <c r="A20" s="34"/>
      <c r="B20" s="19"/>
      <c r="C20" s="34"/>
      <c r="D20" s="19"/>
      <c r="E20" s="19"/>
      <c r="F20" s="84"/>
      <c r="G20" s="52"/>
      <c r="H20" s="52"/>
      <c r="I20" s="71"/>
      <c r="J20" s="19"/>
    </row>
    <row r="21" spans="1:10" s="3" customFormat="1" ht="16.5" customHeight="1">
      <c r="A21" s="34"/>
      <c r="B21" s="19"/>
      <c r="C21" s="19"/>
      <c r="D21" s="19"/>
      <c r="E21" s="19"/>
      <c r="F21" s="84"/>
      <c r="G21" s="52"/>
      <c r="H21" s="52"/>
      <c r="I21" s="71"/>
      <c r="J21" s="19"/>
    </row>
    <row r="22" spans="1:10" s="3" customFormat="1" ht="16.5" customHeight="1">
      <c r="A22" s="34"/>
      <c r="B22" s="19"/>
      <c r="C22" s="19"/>
      <c r="D22" s="19"/>
      <c r="E22" s="19"/>
      <c r="F22" s="84"/>
      <c r="G22" s="52"/>
      <c r="H22" s="52"/>
      <c r="I22" s="71"/>
      <c r="J22" s="19"/>
    </row>
    <row r="23" spans="1:10" s="3" customFormat="1" ht="16.5" customHeight="1">
      <c r="A23" s="34"/>
      <c r="B23" s="19"/>
      <c r="C23" s="19"/>
      <c r="D23" s="19"/>
      <c r="E23" s="19"/>
      <c r="F23" s="84"/>
      <c r="G23" s="52"/>
      <c r="H23" s="52"/>
      <c r="I23" s="71"/>
      <c r="J23" s="19"/>
    </row>
    <row r="24" spans="1:10" s="3" customFormat="1" ht="16.5" customHeight="1">
      <c r="A24" s="34"/>
      <c r="B24" s="19"/>
      <c r="C24" s="19"/>
      <c r="D24" s="19"/>
      <c r="E24" s="19"/>
      <c r="F24" s="84"/>
      <c r="G24" s="52"/>
      <c r="H24" s="52"/>
      <c r="I24" s="71"/>
      <c r="J24" s="19"/>
    </row>
    <row r="25" spans="1:10" s="3" customFormat="1" ht="16.5" customHeight="1">
      <c r="A25" s="34"/>
      <c r="B25" s="19"/>
      <c r="C25" s="19"/>
      <c r="D25" s="19"/>
      <c r="E25" s="19"/>
      <c r="F25" s="84"/>
      <c r="G25" s="52"/>
      <c r="H25" s="52"/>
      <c r="I25" s="71"/>
      <c r="J25" s="19"/>
    </row>
    <row r="26" spans="1:10" s="3" customFormat="1" ht="16.5" customHeight="1">
      <c r="A26" s="34"/>
      <c r="B26" s="22"/>
      <c r="C26" s="23"/>
      <c r="D26" s="23"/>
      <c r="E26" s="19"/>
      <c r="F26" s="84"/>
      <c r="G26" s="52"/>
      <c r="H26" s="52"/>
      <c r="I26" s="71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52">
        <f t="shared" si="0"/>
        <v>0</v>
      </c>
      <c r="H27" s="52">
        <f t="shared" si="0"/>
        <v>0</v>
      </c>
      <c r="I27" s="71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71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53</v>
      </c>
      <c r="B1" s="41"/>
      <c r="C1" s="41"/>
      <c r="D1" s="41"/>
      <c r="E1" s="41"/>
      <c r="F1" s="41"/>
      <c r="G1" s="41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426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427</v>
      </c>
      <c r="B7" s="19" t="s">
        <v>428</v>
      </c>
      <c r="C7" s="36">
        <f>'表3-10-1原材料 '!F28</f>
        <v>0</v>
      </c>
      <c r="D7" s="36">
        <f>'表3-10-1原材料 '!G28</f>
        <v>0</v>
      </c>
      <c r="E7" s="36">
        <f>'表3-10-1原材料 '!$J$28</f>
        <v>0</v>
      </c>
      <c r="F7" s="36">
        <f aca="true" t="shared" si="0" ref="F7:F17">E7-D7</f>
        <v>0</v>
      </c>
      <c r="G7" s="62" t="e">
        <f aca="true" t="shared" si="1" ref="G7:G17">F7/D7*100</f>
        <v>#DIV/0!</v>
      </c>
    </row>
    <row r="8" spans="1:7" s="3" customFormat="1" ht="16.5" customHeight="1">
      <c r="A8" s="34" t="s">
        <v>429</v>
      </c>
      <c r="B8" s="19" t="s">
        <v>430</v>
      </c>
      <c r="C8" s="36">
        <f>'表3-10-2材料采购 '!F28</f>
        <v>0</v>
      </c>
      <c r="D8" s="36">
        <f>'表3-10-2材料采购 '!G28</f>
        <v>0</v>
      </c>
      <c r="E8" s="36">
        <f>'表3-10-2材料采购 '!$J$28</f>
        <v>0</v>
      </c>
      <c r="F8" s="36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431</v>
      </c>
      <c r="B9" s="19" t="s">
        <v>432</v>
      </c>
      <c r="C9" s="36">
        <f>'表3-10-3在库低耗 '!F28</f>
        <v>0</v>
      </c>
      <c r="D9" s="36">
        <f>'表3-10-3在库低耗 '!G28</f>
        <v>0</v>
      </c>
      <c r="E9" s="36">
        <f>'表3-10-3在库低耗 '!$J$28</f>
        <v>0</v>
      </c>
      <c r="F9" s="36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433</v>
      </c>
      <c r="B10" s="19" t="s">
        <v>434</v>
      </c>
      <c r="C10" s="36">
        <f>'表3-10-4包装物 '!F28</f>
        <v>0</v>
      </c>
      <c r="D10" s="36">
        <f>'表3-10-4包装物 '!G28</f>
        <v>0</v>
      </c>
      <c r="E10" s="36">
        <f>'表3-10-4包装物 '!$J$28</f>
        <v>0</v>
      </c>
      <c r="F10" s="36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435</v>
      </c>
      <c r="B11" s="19" t="s">
        <v>436</v>
      </c>
      <c r="C11" s="36">
        <f>'表3-10-5委托加工 '!G28</f>
        <v>0</v>
      </c>
      <c r="D11" s="36">
        <f>'表3-10-5委托加工 '!H28</f>
        <v>0</v>
      </c>
      <c r="E11" s="36">
        <f>'表3-10-5委托加工 '!$K$28</f>
        <v>0</v>
      </c>
      <c r="F11" s="36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437</v>
      </c>
      <c r="B12" s="19" t="s">
        <v>438</v>
      </c>
      <c r="C12" s="36">
        <f>'表3-10-6产成品 '!F28</f>
        <v>0</v>
      </c>
      <c r="D12" s="36">
        <f>'表3-10-6产成品 '!G28</f>
        <v>0</v>
      </c>
      <c r="E12" s="36">
        <f>'表3-10-6产成品 '!$J$28</f>
        <v>0</v>
      </c>
      <c r="F12" s="36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439</v>
      </c>
      <c r="B13" s="19" t="s">
        <v>440</v>
      </c>
      <c r="C13" s="36">
        <f>'表3-10-7在产品 '!F28</f>
        <v>0</v>
      </c>
      <c r="D13" s="36">
        <f>'表3-10-7在产品 '!G28</f>
        <v>0</v>
      </c>
      <c r="E13" s="36">
        <f>'表3-10-7在产品 '!$J$28</f>
        <v>0</v>
      </c>
      <c r="F13" s="36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441</v>
      </c>
      <c r="B14" s="19" t="s">
        <v>442</v>
      </c>
      <c r="C14" s="36">
        <f>'表3-10-8发出商品 '!G28</f>
        <v>0</v>
      </c>
      <c r="D14" s="36">
        <f>'表3-10-8发出商品 '!H28</f>
        <v>0</v>
      </c>
      <c r="E14" s="36">
        <f>'表3-10-8发出商品 '!$K$28</f>
        <v>0</v>
      </c>
      <c r="F14" s="36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443</v>
      </c>
      <c r="B15" s="19" t="s">
        <v>444</v>
      </c>
      <c r="C15" s="36">
        <f>'表3-10-9在用低耗 '!E28</f>
        <v>0</v>
      </c>
      <c r="D15" s="36">
        <f>'表3-10-9在用低耗 '!F28</f>
        <v>0</v>
      </c>
      <c r="E15" s="36">
        <f>'表3-10-9在用低耗 '!$J$28</f>
        <v>0</v>
      </c>
      <c r="F15" s="36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445</v>
      </c>
      <c r="B16" s="19" t="s">
        <v>446</v>
      </c>
      <c r="C16" s="36">
        <f>'表3-10-10代销商品 '!G28</f>
        <v>0</v>
      </c>
      <c r="D16" s="36">
        <f>'表3-10-10代销商品 '!H28</f>
        <v>0</v>
      </c>
      <c r="E16" s="36">
        <f>'表3-10-10代销商品 '!$K$28</f>
        <v>0</v>
      </c>
      <c r="F16" s="36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447</v>
      </c>
      <c r="B17" s="19" t="s">
        <v>448</v>
      </c>
      <c r="C17" s="36">
        <f>'表3-10-11受托商品 '!G28</f>
        <v>0</v>
      </c>
      <c r="D17" s="36">
        <f>'表3-10-11受托商品 '!H28</f>
        <v>0</v>
      </c>
      <c r="E17" s="36">
        <f>'表3-10-11受托商品 '!$K$28</f>
        <v>0</v>
      </c>
      <c r="F17" s="36">
        <f t="shared" si="0"/>
        <v>0</v>
      </c>
      <c r="G17" s="62" t="e">
        <f t="shared" si="1"/>
        <v>#DIV/0!</v>
      </c>
    </row>
    <row r="18" spans="1:7" s="3" customFormat="1" ht="16.5" customHeight="1">
      <c r="A18" s="19"/>
      <c r="B18" s="19"/>
      <c r="C18" s="36"/>
      <c r="D18" s="36"/>
      <c r="E18" s="36"/>
      <c r="F18" s="36"/>
      <c r="G18" s="62"/>
    </row>
    <row r="19" spans="1:7" s="3" customFormat="1" ht="16.5" customHeight="1">
      <c r="A19" s="19"/>
      <c r="B19" s="19"/>
      <c r="C19" s="36"/>
      <c r="D19" s="36"/>
      <c r="E19" s="36"/>
      <c r="F19" s="36"/>
      <c r="G19" s="62"/>
    </row>
    <row r="20" spans="1:7" s="3" customFormat="1" ht="16.5" customHeight="1">
      <c r="A20" s="19"/>
      <c r="B20" s="19"/>
      <c r="C20" s="36"/>
      <c r="D20" s="36"/>
      <c r="E20" s="36"/>
      <c r="F20" s="36"/>
      <c r="G20" s="62"/>
    </row>
    <row r="21" spans="1:7" s="3" customFormat="1" ht="16.5" customHeight="1">
      <c r="A21" s="19"/>
      <c r="B21" s="19"/>
      <c r="C21" s="36"/>
      <c r="D21" s="36"/>
      <c r="E21" s="36"/>
      <c r="F21" s="36"/>
      <c r="G21" s="62"/>
    </row>
    <row r="22" spans="1:7" s="3" customFormat="1" ht="16.5" customHeight="1">
      <c r="A22" s="19"/>
      <c r="B22" s="19"/>
      <c r="C22" s="36"/>
      <c r="D22" s="36"/>
      <c r="E22" s="36"/>
      <c r="F22" s="36"/>
      <c r="G22" s="62"/>
    </row>
    <row r="23" spans="1:7" s="3" customFormat="1" ht="16.5" customHeight="1">
      <c r="A23" s="19"/>
      <c r="B23" s="19"/>
      <c r="C23" s="36"/>
      <c r="D23" s="36"/>
      <c r="E23" s="36"/>
      <c r="F23" s="36"/>
      <c r="G23" s="62"/>
    </row>
    <row r="24" spans="1:7" s="3" customFormat="1" ht="16.5" customHeight="1">
      <c r="A24" s="19"/>
      <c r="B24" s="19"/>
      <c r="C24" s="36"/>
      <c r="D24" s="36"/>
      <c r="E24" s="36"/>
      <c r="F24" s="36"/>
      <c r="G24" s="62"/>
    </row>
    <row r="25" spans="1:7" s="3" customFormat="1" ht="16.5" customHeight="1">
      <c r="A25" s="21"/>
      <c r="B25" s="19"/>
      <c r="C25" s="36"/>
      <c r="D25" s="36"/>
      <c r="E25" s="36"/>
      <c r="F25" s="36"/>
      <c r="G25" s="62"/>
    </row>
    <row r="26" spans="1:7" s="3" customFormat="1" ht="16.5" customHeight="1">
      <c r="A26" s="34" t="s">
        <v>352</v>
      </c>
      <c r="B26" s="64" t="s">
        <v>449</v>
      </c>
      <c r="C26" s="36">
        <f>SUM(C7:C17)</f>
        <v>0</v>
      </c>
      <c r="D26" s="36">
        <f>SUM(D7:D17)</f>
        <v>0</v>
      </c>
      <c r="E26" s="36">
        <f>SUM(E7:E17)</f>
        <v>0</v>
      </c>
      <c r="F26" s="36">
        <f>E26-D26</f>
        <v>0</v>
      </c>
      <c r="G26" s="62" t="e">
        <f>F26/D26*100</f>
        <v>#DIV/0!</v>
      </c>
    </row>
    <row r="27" spans="1:7" s="3" customFormat="1" ht="16.5" customHeight="1">
      <c r="A27" s="34"/>
      <c r="B27" s="99" t="s">
        <v>450</v>
      </c>
      <c r="C27" s="36"/>
      <c r="D27" s="36"/>
      <c r="E27" s="36"/>
      <c r="F27" s="36"/>
      <c r="G27" s="62"/>
    </row>
    <row r="28" spans="1:7" s="3" customFormat="1" ht="16.5" customHeight="1">
      <c r="A28" s="34" t="s">
        <v>352</v>
      </c>
      <c r="B28" s="99" t="s">
        <v>451</v>
      </c>
      <c r="C28" s="36">
        <f>C26-C27</f>
        <v>0</v>
      </c>
      <c r="D28" s="36">
        <f>D26-D27</f>
        <v>0</v>
      </c>
      <c r="E28" s="36">
        <f>E26-E27</f>
        <v>0</v>
      </c>
      <c r="F28" s="36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workbookViewId="0" topLeftCell="A1">
      <selection activeCell="E29" sqref="E29"/>
    </sheetView>
  </sheetViews>
  <sheetFormatPr defaultColWidth="9.00390625" defaultRowHeight="14.25"/>
  <cols>
    <col min="1" max="1" width="18.00390625" style="188" customWidth="1"/>
    <col min="2" max="2" width="6.00390625" style="189" customWidth="1"/>
    <col min="3" max="3" width="19.375" style="189" customWidth="1"/>
    <col min="4" max="4" width="19.875" style="189" customWidth="1"/>
    <col min="5" max="5" width="19.625" style="189" customWidth="1"/>
    <col min="6" max="6" width="18.625" style="189" customWidth="1"/>
    <col min="7" max="7" width="15.375" style="189" customWidth="1"/>
    <col min="8" max="16384" width="9.00390625" style="189" customWidth="1"/>
  </cols>
  <sheetData>
    <row r="1" spans="1:6" s="184" customFormat="1" ht="22.5" customHeight="1">
      <c r="A1" s="190" t="s">
        <v>232</v>
      </c>
      <c r="B1" s="190"/>
      <c r="C1" s="190"/>
      <c r="D1" s="190"/>
      <c r="E1" s="190"/>
      <c r="F1" s="190"/>
    </row>
    <row r="2" spans="1:6" s="185" customFormat="1" ht="14.25" customHeight="1">
      <c r="A2" s="6"/>
      <c r="B2" s="6"/>
      <c r="C2" s="6"/>
      <c r="D2" s="6"/>
      <c r="E2" s="6"/>
      <c r="F2" s="7" t="s">
        <v>233</v>
      </c>
    </row>
    <row r="3" spans="1:6" s="185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58" customFormat="1" ht="16.5" customHeight="1">
      <c r="A5" s="191" t="s">
        <v>234</v>
      </c>
      <c r="B5" s="192"/>
      <c r="C5" s="193" t="s">
        <v>235</v>
      </c>
      <c r="D5" s="195" t="s">
        <v>236</v>
      </c>
      <c r="E5" s="195" t="s">
        <v>237</v>
      </c>
      <c r="F5" s="196" t="s">
        <v>238</v>
      </c>
      <c r="G5" s="197"/>
    </row>
    <row r="6" spans="1:21" s="58" customFormat="1" ht="16.5" customHeight="1">
      <c r="A6" s="198"/>
      <c r="B6" s="199"/>
      <c r="C6" s="200"/>
      <c r="D6" s="202" t="s">
        <v>239</v>
      </c>
      <c r="E6" s="202"/>
      <c r="F6" s="203"/>
      <c r="G6" s="204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7" s="9" customFormat="1" ht="16.5" customHeight="1">
      <c r="A7" s="205" t="s">
        <v>240</v>
      </c>
      <c r="B7" s="206">
        <v>1</v>
      </c>
      <c r="C7" s="207"/>
      <c r="D7" s="208">
        <f>'表2 '!F6</f>
        <v>0</v>
      </c>
      <c r="E7" s="208"/>
      <c r="F7" s="209"/>
      <c r="G7" s="210"/>
    </row>
    <row r="8" spans="1:7" s="9" customFormat="1" ht="16.5" customHeight="1">
      <c r="A8" s="211" t="s">
        <v>241</v>
      </c>
      <c r="B8" s="168">
        <f aca="true" t="shared" si="0" ref="B8:B20">B7+1</f>
        <v>2</v>
      </c>
      <c r="C8" s="36"/>
      <c r="D8" s="162">
        <f>'表2 '!F23</f>
        <v>0</v>
      </c>
      <c r="E8" s="208"/>
      <c r="F8" s="209"/>
      <c r="G8" s="210"/>
    </row>
    <row r="9" spans="1:7" s="9" customFormat="1" ht="16.5" customHeight="1">
      <c r="A9" s="211" t="s">
        <v>242</v>
      </c>
      <c r="B9" s="168">
        <f t="shared" si="0"/>
        <v>3</v>
      </c>
      <c r="C9" s="36"/>
      <c r="D9" s="162">
        <f>'表2 '!$F$24</f>
        <v>1116953.92</v>
      </c>
      <c r="E9" s="208"/>
      <c r="F9" s="209"/>
      <c r="G9" s="210"/>
    </row>
    <row r="10" spans="1:7" s="9" customFormat="1" ht="16.5" customHeight="1">
      <c r="A10" s="211" t="s">
        <v>243</v>
      </c>
      <c r="B10" s="168">
        <f t="shared" si="0"/>
        <v>4</v>
      </c>
      <c r="C10" s="36"/>
      <c r="D10" s="162">
        <f>'表2 '!$F$33</f>
        <v>0</v>
      </c>
      <c r="E10" s="208"/>
      <c r="F10" s="209"/>
      <c r="G10" s="210"/>
    </row>
    <row r="11" spans="1:7" s="9" customFormat="1" ht="16.5" customHeight="1">
      <c r="A11" s="212" t="s">
        <v>244</v>
      </c>
      <c r="B11" s="168">
        <f t="shared" si="0"/>
        <v>5</v>
      </c>
      <c r="C11" s="36"/>
      <c r="D11" s="162">
        <f>'表2 '!$F$31</f>
        <v>1116953.92</v>
      </c>
      <c r="E11" s="208"/>
      <c r="F11" s="209"/>
      <c r="G11" s="210"/>
    </row>
    <row r="12" spans="1:7" s="9" customFormat="1" ht="16.5" customHeight="1">
      <c r="A12" s="212" t="s">
        <v>245</v>
      </c>
      <c r="B12" s="168">
        <f t="shared" si="0"/>
        <v>6</v>
      </c>
      <c r="C12" s="36"/>
      <c r="D12" s="162">
        <f>'表2 '!$F$30</f>
        <v>0</v>
      </c>
      <c r="E12" s="208"/>
      <c r="F12" s="209"/>
      <c r="G12" s="210"/>
    </row>
    <row r="13" spans="1:7" s="9" customFormat="1" ht="16.5" customHeight="1">
      <c r="A13" s="211" t="s">
        <v>246</v>
      </c>
      <c r="B13" s="168">
        <f t="shared" si="0"/>
        <v>7</v>
      </c>
      <c r="C13" s="36"/>
      <c r="D13" s="162">
        <f>'表2 '!$F$36</f>
        <v>0</v>
      </c>
      <c r="E13" s="208"/>
      <c r="F13" s="209"/>
      <c r="G13" s="210"/>
    </row>
    <row r="14" spans="1:7" s="9" customFormat="1" ht="16.5" customHeight="1">
      <c r="A14" s="211" t="s">
        <v>247</v>
      </c>
      <c r="B14" s="168">
        <f t="shared" si="0"/>
        <v>8</v>
      </c>
      <c r="C14" s="36"/>
      <c r="D14" s="162">
        <f>'表2 '!$F$37</f>
        <v>0</v>
      </c>
      <c r="E14" s="208"/>
      <c r="F14" s="209"/>
      <c r="G14" s="210"/>
    </row>
    <row r="15" spans="1:7" s="9" customFormat="1" ht="16.5" customHeight="1">
      <c r="A15" s="211" t="s">
        <v>248</v>
      </c>
      <c r="B15" s="168">
        <f t="shared" si="0"/>
        <v>9</v>
      </c>
      <c r="C15" s="36"/>
      <c r="D15" s="36">
        <f>'表2 '!F39+'表2 '!F42+'表2 '!F43</f>
        <v>0</v>
      </c>
      <c r="E15" s="208"/>
      <c r="F15" s="209"/>
      <c r="G15" s="210"/>
    </row>
    <row r="16" spans="1:7" s="9" customFormat="1" ht="16.5" customHeight="1">
      <c r="A16" s="213" t="s">
        <v>249</v>
      </c>
      <c r="B16" s="168">
        <f t="shared" si="0"/>
        <v>10</v>
      </c>
      <c r="C16" s="36"/>
      <c r="D16" s="36">
        <f>D7+D8+D9+D13+D15</f>
        <v>1116953.92</v>
      </c>
      <c r="E16" s="208"/>
      <c r="F16" s="209"/>
      <c r="G16" s="210"/>
    </row>
    <row r="17" spans="1:7" s="9" customFormat="1" ht="16.5" customHeight="1">
      <c r="A17" s="211" t="s">
        <v>250</v>
      </c>
      <c r="B17" s="168">
        <f t="shared" si="0"/>
        <v>11</v>
      </c>
      <c r="C17" s="36"/>
      <c r="D17" s="162">
        <f>'表2 '!F46</f>
        <v>0</v>
      </c>
      <c r="E17" s="208"/>
      <c r="F17" s="209"/>
      <c r="G17" s="210"/>
    </row>
    <row r="18" spans="1:7" s="9" customFormat="1" ht="16.5" customHeight="1">
      <c r="A18" s="211" t="s">
        <v>251</v>
      </c>
      <c r="B18" s="168">
        <f t="shared" si="0"/>
        <v>12</v>
      </c>
      <c r="C18" s="36"/>
      <c r="D18" s="162">
        <f>'表2 '!F62</f>
        <v>0</v>
      </c>
      <c r="E18" s="208"/>
      <c r="F18" s="209"/>
      <c r="G18" s="210"/>
    </row>
    <row r="19" spans="1:7" s="9" customFormat="1" ht="16.5" customHeight="1">
      <c r="A19" s="213" t="s">
        <v>252</v>
      </c>
      <c r="B19" s="168">
        <f t="shared" si="0"/>
        <v>13</v>
      </c>
      <c r="C19" s="36"/>
      <c r="D19" s="36">
        <f>SUM(D17:D18)</f>
        <v>0</v>
      </c>
      <c r="E19" s="208"/>
      <c r="F19" s="209"/>
      <c r="G19" s="210"/>
    </row>
    <row r="20" spans="1:7" s="9" customFormat="1" ht="16.5" customHeight="1">
      <c r="A20" s="213" t="s">
        <v>253</v>
      </c>
      <c r="B20" s="168">
        <f t="shared" si="0"/>
        <v>14</v>
      </c>
      <c r="C20" s="36"/>
      <c r="D20" s="36">
        <f>D16-D19</f>
        <v>1116953.92</v>
      </c>
      <c r="E20" s="208"/>
      <c r="F20" s="209"/>
      <c r="G20" s="210"/>
    </row>
    <row r="21" spans="1:7" s="9" customFormat="1" ht="16.5" customHeight="1">
      <c r="A21" s="214" t="s">
        <v>254</v>
      </c>
      <c r="B21" s="215"/>
      <c r="C21" s="215"/>
      <c r="D21" s="217" t="s">
        <v>255</v>
      </c>
      <c r="E21" s="218"/>
      <c r="F21" s="219"/>
      <c r="G21" s="210"/>
    </row>
    <row r="22" spans="1:7" s="9" customFormat="1" ht="16.5" customHeight="1">
      <c r="A22" s="220" t="s">
        <v>256</v>
      </c>
      <c r="B22" s="3"/>
      <c r="C22" s="3"/>
      <c r="D22" s="221" t="s">
        <v>257</v>
      </c>
      <c r="E22" s="222"/>
      <c r="F22" s="219"/>
      <c r="G22" s="210"/>
    </row>
    <row r="23" spans="1:8" s="186" customFormat="1" ht="16.5" customHeight="1">
      <c r="A23" s="223"/>
      <c r="B23" s="224"/>
      <c r="C23" s="224"/>
      <c r="D23" s="225"/>
      <c r="E23" s="225"/>
      <c r="F23" s="225"/>
      <c r="G23" s="224"/>
      <c r="H23" s="229"/>
    </row>
    <row r="24" spans="1:8" s="186" customFormat="1" ht="16.5" customHeight="1">
      <c r="A24" s="226"/>
      <c r="B24" s="224"/>
      <c r="C24" s="224"/>
      <c r="D24" s="225"/>
      <c r="E24" s="225"/>
      <c r="F24" s="225"/>
      <c r="G24" s="224"/>
      <c r="H24" s="229"/>
    </row>
    <row r="25" s="187" customFormat="1" ht="19.5" customHeight="1">
      <c r="A25" s="227"/>
    </row>
    <row r="26" ht="22.5" customHeight="1">
      <c r="A26" s="189"/>
    </row>
    <row r="27" ht="15.75">
      <c r="A27" s="189"/>
    </row>
    <row r="28" ht="15.75">
      <c r="A28" s="189"/>
    </row>
    <row r="29" ht="15.75">
      <c r="A29" s="189"/>
    </row>
    <row r="30" ht="15.75">
      <c r="A30" s="189"/>
    </row>
    <row r="31" ht="15.75">
      <c r="A31" s="189"/>
    </row>
    <row r="32" ht="15.75">
      <c r="A32" s="189"/>
    </row>
    <row r="33" ht="15.75">
      <c r="A33" s="189"/>
    </row>
    <row r="34" ht="15.75">
      <c r="A34" s="189"/>
    </row>
    <row r="35" ht="15.75">
      <c r="A35" s="189"/>
    </row>
    <row r="36" ht="15.75">
      <c r="A36" s="189"/>
    </row>
    <row r="37" ht="15.75">
      <c r="A37" s="189"/>
    </row>
    <row r="38" ht="15.75">
      <c r="A38" s="189"/>
    </row>
    <row r="39" ht="15.75">
      <c r="A39" s="189"/>
    </row>
    <row r="40" ht="15.75">
      <c r="A40" s="189"/>
    </row>
    <row r="41" ht="15.75">
      <c r="A41" s="189"/>
    </row>
    <row r="42" ht="15.75">
      <c r="A42" s="189"/>
    </row>
    <row r="43" ht="15.75">
      <c r="A43" s="189"/>
    </row>
    <row r="44" ht="15.75">
      <c r="A44" s="189"/>
    </row>
    <row r="45" ht="15.75">
      <c r="A45" s="189"/>
    </row>
    <row r="46" ht="15.75">
      <c r="A46" s="189"/>
    </row>
    <row r="47" ht="15.75">
      <c r="A47" s="189"/>
    </row>
    <row r="48" ht="15.75">
      <c r="A48" s="189"/>
    </row>
    <row r="49" ht="15.75">
      <c r="A49" s="189"/>
    </row>
    <row r="50" ht="15.75">
      <c r="A50" s="189"/>
    </row>
    <row r="51" ht="15.75">
      <c r="A51" s="189"/>
    </row>
    <row r="52" ht="15.75">
      <c r="A52" s="189"/>
    </row>
    <row r="53" ht="15.75">
      <c r="A53" s="189"/>
    </row>
    <row r="54" ht="15.75">
      <c r="A54" s="189"/>
    </row>
    <row r="55" ht="15.75">
      <c r="A55" s="189"/>
    </row>
    <row r="56" ht="15.75">
      <c r="A56" s="189"/>
    </row>
    <row r="57" ht="15.75">
      <c r="A57" s="189"/>
    </row>
    <row r="58" ht="15.75">
      <c r="A58" s="189"/>
    </row>
    <row r="59" ht="15.75">
      <c r="A59" s="189"/>
    </row>
    <row r="60" ht="15.75">
      <c r="A60" s="189"/>
    </row>
    <row r="61" ht="15.75">
      <c r="A61" s="189"/>
    </row>
    <row r="62" ht="15.75">
      <c r="A62" s="189"/>
    </row>
    <row r="63" ht="15.75">
      <c r="A63" s="189"/>
    </row>
    <row r="64" ht="15.75">
      <c r="A64" s="189"/>
    </row>
    <row r="65" ht="15.75">
      <c r="A65" s="189"/>
    </row>
    <row r="66" ht="15.75">
      <c r="A66" s="189"/>
    </row>
    <row r="67" ht="15.75">
      <c r="A67" s="189"/>
    </row>
    <row r="68" ht="15.75">
      <c r="A68" s="189"/>
    </row>
    <row r="69" ht="15.75">
      <c r="A69" s="189"/>
    </row>
    <row r="70" ht="15.75">
      <c r="A70" s="189"/>
    </row>
    <row r="71" ht="15.75">
      <c r="A71" s="189"/>
    </row>
    <row r="72" ht="15.75">
      <c r="A72" s="189"/>
    </row>
    <row r="73" ht="15.75">
      <c r="A73" s="189"/>
    </row>
    <row r="74" ht="15.75">
      <c r="A74" s="189"/>
    </row>
    <row r="75" ht="15.75">
      <c r="A75" s="189"/>
    </row>
    <row r="76" ht="15.75">
      <c r="A76" s="189"/>
    </row>
    <row r="77" ht="15.75">
      <c r="A77" s="189"/>
    </row>
    <row r="78" ht="15.75">
      <c r="A78" s="189"/>
    </row>
    <row r="79" ht="15.75">
      <c r="A79" s="189"/>
    </row>
    <row r="80" ht="15.75">
      <c r="A80" s="189"/>
    </row>
    <row r="81" ht="15.75">
      <c r="A81" s="189"/>
    </row>
    <row r="82" ht="15.75">
      <c r="A82" s="189"/>
    </row>
    <row r="83" ht="15.75">
      <c r="A83" s="189"/>
    </row>
    <row r="84" ht="15.75">
      <c r="A84" s="189"/>
    </row>
    <row r="85" ht="15.75">
      <c r="A85" s="189"/>
    </row>
    <row r="86" ht="15.75">
      <c r="A86" s="189"/>
    </row>
    <row r="87" ht="15.75">
      <c r="A87" s="189"/>
    </row>
    <row r="88" ht="15.75">
      <c r="A88" s="189"/>
    </row>
    <row r="89" ht="15.75">
      <c r="A89" s="189"/>
    </row>
    <row r="90" ht="15.75">
      <c r="A90" s="189"/>
    </row>
    <row r="91" ht="15.75">
      <c r="A91" s="189"/>
    </row>
    <row r="92" ht="15.75">
      <c r="A92" s="189"/>
    </row>
    <row r="93" ht="15.75">
      <c r="A93" s="189"/>
    </row>
    <row r="94" ht="15.75">
      <c r="A94" s="189"/>
    </row>
    <row r="95" ht="15.75">
      <c r="A95" s="189"/>
    </row>
    <row r="96" ht="15.75">
      <c r="A96" s="189"/>
    </row>
    <row r="97" ht="15.75">
      <c r="A97" s="189"/>
    </row>
    <row r="98" ht="15.75">
      <c r="A98" s="189"/>
    </row>
    <row r="99" ht="15.75">
      <c r="A99" s="189"/>
    </row>
    <row r="100" ht="15.75">
      <c r="A100" s="189"/>
    </row>
    <row r="101" ht="15.75">
      <c r="A101" s="189"/>
    </row>
    <row r="102" ht="15.75">
      <c r="A102" s="189"/>
    </row>
    <row r="103" ht="15.75">
      <c r="A103" s="189"/>
    </row>
    <row r="104" ht="15.75">
      <c r="A104" s="189"/>
    </row>
    <row r="105" ht="15.75">
      <c r="A105" s="189"/>
    </row>
    <row r="106" ht="15.75">
      <c r="A106" s="189"/>
    </row>
    <row r="107" ht="15.75">
      <c r="A107" s="189"/>
    </row>
    <row r="108" ht="15.75">
      <c r="A108" s="189"/>
    </row>
    <row r="109" ht="15.75">
      <c r="A109" s="189"/>
    </row>
    <row r="110" ht="15.75">
      <c r="A110" s="189"/>
    </row>
    <row r="111" ht="15.75">
      <c r="A111" s="189"/>
    </row>
    <row r="112" ht="15.75">
      <c r="A112" s="189"/>
    </row>
    <row r="113" ht="15.75">
      <c r="A113" s="189"/>
    </row>
    <row r="114" ht="15.75">
      <c r="A114" s="189"/>
    </row>
    <row r="115" ht="15.75">
      <c r="A115" s="189"/>
    </row>
    <row r="116" ht="15.75">
      <c r="A116" s="189"/>
    </row>
    <row r="117" ht="15.75">
      <c r="A117" s="189"/>
    </row>
    <row r="118" ht="15.75">
      <c r="A118" s="189"/>
    </row>
    <row r="119" ht="15.75">
      <c r="A119" s="189"/>
    </row>
    <row r="120" ht="15.75">
      <c r="A120" s="189"/>
    </row>
    <row r="121" ht="15.75">
      <c r="A121" s="189"/>
    </row>
    <row r="122" ht="15.75">
      <c r="A122" s="189"/>
    </row>
    <row r="123" ht="15.75">
      <c r="A123" s="189"/>
    </row>
    <row r="124" ht="15.75">
      <c r="A124" s="189"/>
    </row>
    <row r="125" ht="15.75">
      <c r="A125" s="189"/>
    </row>
    <row r="126" ht="15.75">
      <c r="A126" s="189"/>
    </row>
    <row r="127" ht="15.75">
      <c r="A127" s="189"/>
    </row>
    <row r="128" ht="15.75">
      <c r="A128" s="189"/>
    </row>
    <row r="129" ht="15.75">
      <c r="A129" s="189"/>
    </row>
    <row r="130" ht="15.75">
      <c r="A130" s="189"/>
    </row>
    <row r="131" ht="15.75">
      <c r="A131" s="189"/>
    </row>
    <row r="132" ht="15.75">
      <c r="A132" s="189"/>
    </row>
    <row r="133" ht="15.75">
      <c r="A133" s="189"/>
    </row>
    <row r="134" ht="15.75">
      <c r="A134" s="189"/>
    </row>
    <row r="135" ht="15.75">
      <c r="A135" s="189"/>
    </row>
    <row r="136" ht="15.75">
      <c r="A136" s="189"/>
    </row>
    <row r="137" ht="15.75">
      <c r="A137" s="189"/>
    </row>
    <row r="138" ht="15.75">
      <c r="A138" s="189"/>
    </row>
    <row r="139" ht="15.75">
      <c r="A139" s="189"/>
    </row>
    <row r="140" ht="15.75">
      <c r="A140" s="189"/>
    </row>
    <row r="141" ht="15.75">
      <c r="A141" s="189"/>
    </row>
    <row r="142" ht="15.75">
      <c r="A142" s="189"/>
    </row>
    <row r="143" ht="15.75">
      <c r="A143" s="189"/>
    </row>
    <row r="144" ht="15.75">
      <c r="A144" s="189"/>
    </row>
    <row r="145" ht="15.75">
      <c r="A145" s="189"/>
    </row>
    <row r="146" ht="15.75">
      <c r="A146" s="189"/>
    </row>
    <row r="147" ht="15.75">
      <c r="A147" s="189"/>
    </row>
    <row r="148" ht="15.75">
      <c r="A148" s="189"/>
    </row>
    <row r="149" ht="15.75">
      <c r="A149" s="189"/>
    </row>
    <row r="150" ht="15.75">
      <c r="A150" s="189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2" sqref="E2"/>
    </sheetView>
  </sheetViews>
  <sheetFormatPr defaultColWidth="9.00390625" defaultRowHeight="16.5" customHeight="1"/>
  <cols>
    <col min="1" max="1" width="4.75390625" style="66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="1" customFormat="1" ht="22.5" customHeight="1">
      <c r="A1" s="1" t="s">
        <v>452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14" t="s">
        <v>236</v>
      </c>
      <c r="J5" s="32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460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81" t="s">
        <v>236</v>
      </c>
      <c r="J5" s="116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19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19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19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19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19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19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19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19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19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19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19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19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19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19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19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19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19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19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  <row r="29" s="3" customFormat="1" ht="16.5" customHeight="1"/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J28"/>
    </sheetView>
  </sheetViews>
  <sheetFormatPr defaultColWidth="9.00390625" defaultRowHeight="16.5" customHeight="1"/>
  <cols>
    <col min="1" max="1" width="4.375" style="66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66" customFormat="1" ht="22.5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26" t="s">
        <v>464</v>
      </c>
      <c r="E5" s="115"/>
      <c r="F5" s="32"/>
      <c r="G5" s="14" t="s">
        <v>258</v>
      </c>
      <c r="H5" s="14" t="s">
        <v>456</v>
      </c>
      <c r="I5" s="32" t="s">
        <v>465</v>
      </c>
      <c r="J5" s="32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K28"/>
    </sheetView>
  </sheetViews>
  <sheetFormatPr defaultColWidth="9.00390625" defaultRowHeight="16.5" customHeight="1"/>
  <cols>
    <col min="1" max="1" width="4.375" style="66" customWidth="1"/>
    <col min="2" max="2" width="24.50390625" style="5" customWidth="1"/>
    <col min="3" max="3" width="7.625" style="5" customWidth="1"/>
    <col min="4" max="4" width="7.375" style="66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466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26" t="s">
        <v>468</v>
      </c>
      <c r="E5" s="115"/>
      <c r="F5" s="32"/>
      <c r="G5" s="14" t="s">
        <v>258</v>
      </c>
      <c r="H5" s="14" t="s">
        <v>456</v>
      </c>
      <c r="I5" s="32" t="s">
        <v>465</v>
      </c>
      <c r="J5" s="32"/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74" t="s">
        <v>457</v>
      </c>
      <c r="E6" s="16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34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34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34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34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34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34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34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34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34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34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34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34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34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34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34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34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34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34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34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1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6" sqref="G5:K28"/>
    </sheetView>
  </sheetViews>
  <sheetFormatPr defaultColWidth="9.00390625" defaultRowHeight="16.5" customHeight="1"/>
  <cols>
    <col min="1" max="1" width="4.375" style="66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="1" customFormat="1" ht="22.5" customHeight="1">
      <c r="A1" s="1" t="s">
        <v>469</v>
      </c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471</v>
      </c>
      <c r="D5" s="11" t="s">
        <v>455</v>
      </c>
      <c r="E5" s="126" t="s">
        <v>472</v>
      </c>
      <c r="F5" s="11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4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41" t="s">
        <v>474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26" t="s">
        <v>476</v>
      </c>
      <c r="E5" s="115"/>
      <c r="F5" s="32"/>
      <c r="G5" s="14" t="s">
        <v>258</v>
      </c>
      <c r="H5" s="14" t="s">
        <v>456</v>
      </c>
      <c r="I5" s="32" t="s">
        <v>477</v>
      </c>
      <c r="J5" s="116"/>
      <c r="K5" s="11" t="s">
        <v>238</v>
      </c>
      <c r="L5" s="11" t="s">
        <v>376</v>
      </c>
    </row>
    <row r="6" spans="1:22" s="4" customFormat="1" ht="16.5" customHeight="1">
      <c r="A6" s="43"/>
      <c r="B6" s="43"/>
      <c r="C6" s="43"/>
      <c r="D6" s="14" t="s">
        <v>457</v>
      </c>
      <c r="E6" s="164" t="s">
        <v>458</v>
      </c>
      <c r="F6" s="14" t="s">
        <v>459</v>
      </c>
      <c r="G6" s="32"/>
      <c r="H6" s="32"/>
      <c r="I6" s="14" t="s">
        <v>458</v>
      </c>
      <c r="J6" s="82" t="s">
        <v>459</v>
      </c>
      <c r="K6" s="43"/>
      <c r="L6" s="43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46"/>
      <c r="C7" s="39"/>
      <c r="D7" s="34"/>
      <c r="E7" s="172"/>
      <c r="F7" s="36"/>
      <c r="G7" s="36"/>
      <c r="H7" s="34"/>
      <c r="I7" s="19"/>
      <c r="J7" s="173"/>
      <c r="K7" s="62" t="e">
        <f>(J7-G7)/G7*100</f>
        <v>#DIV/0!</v>
      </c>
      <c r="L7" s="19"/>
    </row>
    <row r="8" spans="1:12" s="3" customFormat="1" ht="16.5" customHeight="1">
      <c r="A8" s="34"/>
      <c r="B8" s="46"/>
      <c r="C8" s="39"/>
      <c r="D8" s="34"/>
      <c r="E8" s="172"/>
      <c r="F8" s="36"/>
      <c r="G8" s="36"/>
      <c r="H8" s="34"/>
      <c r="I8" s="19"/>
      <c r="J8" s="173"/>
      <c r="K8" s="62"/>
      <c r="L8" s="19"/>
    </row>
    <row r="9" spans="1:12" s="3" customFormat="1" ht="16.5" customHeight="1">
      <c r="A9" s="34"/>
      <c r="B9" s="46"/>
      <c r="C9" s="39"/>
      <c r="D9" s="34"/>
      <c r="E9" s="172"/>
      <c r="F9" s="36"/>
      <c r="G9" s="36"/>
      <c r="H9" s="34"/>
      <c r="I9" s="19"/>
      <c r="J9" s="173"/>
      <c r="K9" s="62"/>
      <c r="L9" s="19"/>
    </row>
    <row r="10" spans="1:12" s="3" customFormat="1" ht="16.5" customHeight="1">
      <c r="A10" s="34"/>
      <c r="B10" s="46"/>
      <c r="C10" s="39"/>
      <c r="D10" s="34"/>
      <c r="E10" s="172"/>
      <c r="F10" s="36"/>
      <c r="G10" s="36"/>
      <c r="H10" s="34"/>
      <c r="I10" s="19"/>
      <c r="J10" s="173"/>
      <c r="K10" s="62"/>
      <c r="L10" s="19"/>
    </row>
    <row r="11" spans="1:12" s="3" customFormat="1" ht="16.5" customHeight="1">
      <c r="A11" s="34"/>
      <c r="B11" s="46"/>
      <c r="C11" s="39"/>
      <c r="D11" s="34"/>
      <c r="E11" s="172"/>
      <c r="F11" s="36"/>
      <c r="G11" s="36"/>
      <c r="H11" s="34"/>
      <c r="I11" s="19"/>
      <c r="J11" s="173"/>
      <c r="K11" s="62"/>
      <c r="L11" s="19"/>
    </row>
    <row r="12" spans="1:12" s="3" customFormat="1" ht="16.5" customHeight="1">
      <c r="A12" s="34"/>
      <c r="B12" s="46"/>
      <c r="C12" s="39"/>
      <c r="D12" s="34"/>
      <c r="E12" s="172"/>
      <c r="F12" s="36"/>
      <c r="G12" s="36"/>
      <c r="H12" s="34"/>
      <c r="I12" s="19"/>
      <c r="J12" s="173"/>
      <c r="K12" s="62"/>
      <c r="L12" s="19"/>
    </row>
    <row r="13" spans="1:12" s="3" customFormat="1" ht="16.5" customHeight="1">
      <c r="A13" s="34"/>
      <c r="B13" s="46"/>
      <c r="C13" s="39"/>
      <c r="D13" s="34"/>
      <c r="E13" s="172"/>
      <c r="F13" s="36"/>
      <c r="G13" s="36"/>
      <c r="H13" s="34"/>
      <c r="I13" s="19"/>
      <c r="J13" s="173"/>
      <c r="K13" s="62"/>
      <c r="L13" s="19"/>
    </row>
    <row r="14" spans="1:12" s="3" customFormat="1" ht="16.5" customHeight="1">
      <c r="A14" s="34"/>
      <c r="B14" s="46"/>
      <c r="C14" s="39"/>
      <c r="D14" s="34"/>
      <c r="E14" s="172"/>
      <c r="F14" s="36"/>
      <c r="G14" s="36"/>
      <c r="H14" s="34"/>
      <c r="I14" s="19"/>
      <c r="J14" s="173"/>
      <c r="K14" s="62"/>
      <c r="L14" s="19"/>
    </row>
    <row r="15" spans="1:12" s="3" customFormat="1" ht="16.5" customHeight="1">
      <c r="A15" s="34"/>
      <c r="B15" s="46"/>
      <c r="C15" s="39"/>
      <c r="D15" s="34"/>
      <c r="E15" s="172"/>
      <c r="F15" s="36"/>
      <c r="G15" s="36"/>
      <c r="H15" s="34"/>
      <c r="I15" s="19"/>
      <c r="J15" s="173"/>
      <c r="K15" s="62"/>
      <c r="L15" s="19"/>
    </row>
    <row r="16" spans="1:12" s="3" customFormat="1" ht="16.5" customHeight="1">
      <c r="A16" s="34"/>
      <c r="B16" s="19"/>
      <c r="C16" s="19"/>
      <c r="D16" s="19"/>
      <c r="E16" s="172"/>
      <c r="F16" s="36"/>
      <c r="G16" s="36"/>
      <c r="H16" s="19"/>
      <c r="I16" s="19"/>
      <c r="J16" s="173"/>
      <c r="K16" s="62"/>
      <c r="L16" s="19"/>
    </row>
    <row r="17" spans="1:12" s="3" customFormat="1" ht="16.5" customHeight="1">
      <c r="A17" s="34"/>
      <c r="B17" s="19"/>
      <c r="C17" s="19"/>
      <c r="D17" s="19"/>
      <c r="E17" s="172"/>
      <c r="F17" s="36"/>
      <c r="G17" s="36"/>
      <c r="H17" s="19"/>
      <c r="I17" s="19"/>
      <c r="J17" s="173"/>
      <c r="K17" s="62"/>
      <c r="L17" s="19"/>
    </row>
    <row r="18" spans="1:12" s="3" customFormat="1" ht="16.5" customHeight="1">
      <c r="A18" s="34"/>
      <c r="B18" s="19"/>
      <c r="C18" s="19"/>
      <c r="D18" s="19"/>
      <c r="E18" s="172"/>
      <c r="F18" s="36"/>
      <c r="G18" s="36"/>
      <c r="H18" s="19"/>
      <c r="I18" s="19"/>
      <c r="J18" s="173"/>
      <c r="K18" s="62"/>
      <c r="L18" s="19"/>
    </row>
    <row r="19" spans="1:12" s="3" customFormat="1" ht="16.5" customHeight="1">
      <c r="A19" s="34"/>
      <c r="B19" s="19"/>
      <c r="C19" s="19"/>
      <c r="D19" s="19"/>
      <c r="E19" s="172"/>
      <c r="F19" s="36"/>
      <c r="G19" s="36"/>
      <c r="H19" s="19"/>
      <c r="I19" s="19"/>
      <c r="J19" s="173"/>
      <c r="K19" s="62"/>
      <c r="L19" s="19"/>
    </row>
    <row r="20" spans="1:12" s="3" customFormat="1" ht="16.5" customHeight="1">
      <c r="A20" s="34"/>
      <c r="B20" s="19"/>
      <c r="C20" s="19"/>
      <c r="D20" s="19"/>
      <c r="E20" s="172"/>
      <c r="F20" s="36"/>
      <c r="G20" s="36"/>
      <c r="H20" s="19"/>
      <c r="I20" s="19"/>
      <c r="J20" s="173"/>
      <c r="K20" s="62"/>
      <c r="L20" s="19"/>
    </row>
    <row r="21" spans="1:12" s="3" customFormat="1" ht="16.5" customHeight="1">
      <c r="A21" s="34"/>
      <c r="B21" s="19"/>
      <c r="C21" s="19"/>
      <c r="D21" s="19"/>
      <c r="E21" s="172"/>
      <c r="F21" s="36"/>
      <c r="G21" s="36"/>
      <c r="H21" s="19"/>
      <c r="I21" s="19"/>
      <c r="J21" s="173"/>
      <c r="K21" s="62"/>
      <c r="L21" s="19"/>
    </row>
    <row r="22" spans="1:12" s="3" customFormat="1" ht="16.5" customHeight="1">
      <c r="A22" s="34"/>
      <c r="B22" s="19"/>
      <c r="C22" s="19"/>
      <c r="D22" s="19"/>
      <c r="E22" s="172"/>
      <c r="F22" s="36"/>
      <c r="G22" s="36"/>
      <c r="H22" s="19"/>
      <c r="I22" s="19"/>
      <c r="J22" s="173"/>
      <c r="K22" s="62"/>
      <c r="L22" s="19"/>
    </row>
    <row r="23" spans="1:12" s="3" customFormat="1" ht="16.5" customHeight="1">
      <c r="A23" s="34"/>
      <c r="B23" s="19"/>
      <c r="C23" s="19"/>
      <c r="D23" s="19"/>
      <c r="E23" s="172"/>
      <c r="F23" s="36"/>
      <c r="G23" s="36"/>
      <c r="H23" s="19"/>
      <c r="I23" s="19"/>
      <c r="J23" s="173"/>
      <c r="K23" s="62"/>
      <c r="L23" s="19"/>
    </row>
    <row r="24" spans="1:12" s="3" customFormat="1" ht="16.5" customHeight="1">
      <c r="A24" s="34"/>
      <c r="B24" s="19"/>
      <c r="C24" s="19"/>
      <c r="D24" s="19"/>
      <c r="E24" s="172"/>
      <c r="F24" s="36"/>
      <c r="G24" s="36"/>
      <c r="H24" s="19"/>
      <c r="I24" s="19"/>
      <c r="J24" s="173"/>
      <c r="K24" s="62"/>
      <c r="L24" s="19"/>
    </row>
    <row r="25" spans="1:12" s="3" customFormat="1" ht="16.5" customHeight="1">
      <c r="A25" s="34"/>
      <c r="B25" s="19"/>
      <c r="C25" s="19"/>
      <c r="D25" s="19"/>
      <c r="E25" s="172"/>
      <c r="F25" s="36"/>
      <c r="G25" s="36"/>
      <c r="H25" s="19"/>
      <c r="I25" s="19"/>
      <c r="J25" s="173"/>
      <c r="K25" s="62"/>
      <c r="L25" s="19"/>
    </row>
    <row r="26" spans="1:12" s="3" customFormat="1" ht="16.5" customHeight="1">
      <c r="A26" s="34"/>
      <c r="B26" s="22"/>
      <c r="C26" s="23"/>
      <c r="D26" s="23"/>
      <c r="E26" s="172"/>
      <c r="F26" s="36"/>
      <c r="G26" s="36"/>
      <c r="H26" s="19"/>
      <c r="I26" s="19"/>
      <c r="J26" s="173"/>
      <c r="K26" s="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6">
        <f aca="true" t="shared" si="0" ref="F27:J27">SUM(F7:F26)</f>
        <v>0</v>
      </c>
      <c r="G27" s="36">
        <f t="shared" si="0"/>
        <v>0</v>
      </c>
      <c r="H27" s="19"/>
      <c r="I27" s="19"/>
      <c r="J27" s="173">
        <f t="shared" si="0"/>
        <v>0</v>
      </c>
      <c r="K27" s="62" t="e">
        <f>(J27-G27)/G27*100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6">
        <f aca="true" t="shared" si="1" ref="F28:J28">F27</f>
        <v>0</v>
      </c>
      <c r="G28" s="36">
        <f t="shared" si="1"/>
        <v>0</v>
      </c>
      <c r="H28" s="19"/>
      <c r="I28" s="19"/>
      <c r="J28" s="173">
        <f t="shared" si="1"/>
        <v>0</v>
      </c>
      <c r="K28" s="62" t="e">
        <f>(J28-G28)/G28*100</f>
        <v>#DIV/0!</v>
      </c>
      <c r="L28" s="19"/>
    </row>
  </sheetData>
  <sheetProtection/>
  <mergeCells count="9"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="1" customFormat="1" ht="22.5" customHeight="1">
      <c r="A1" s="1" t="s">
        <v>478</v>
      </c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26" t="s">
        <v>480</v>
      </c>
      <c r="E5" s="115"/>
      <c r="F5" s="32"/>
      <c r="G5" s="14" t="s">
        <v>258</v>
      </c>
      <c r="H5" s="14" t="s">
        <v>456</v>
      </c>
      <c r="I5" s="32" t="s">
        <v>481</v>
      </c>
      <c r="J5" s="116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4" t="s">
        <v>458</v>
      </c>
      <c r="F6" s="14" t="s">
        <v>459</v>
      </c>
      <c r="G6" s="18"/>
      <c r="H6" s="18"/>
      <c r="I6" s="14" t="s">
        <v>458</v>
      </c>
      <c r="J6" s="82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61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61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61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61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61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61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61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61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61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61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61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61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61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61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61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61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61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61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61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61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61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61">
        <f t="shared" si="1"/>
        <v>0</v>
      </c>
      <c r="K28" s="20" t="e">
        <f>(J28-G28)/G28*100</f>
        <v>#DIV/0!</v>
      </c>
      <c r="L28" s="19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G5" sqref="G5:K28"/>
    </sheetView>
  </sheetViews>
  <sheetFormatPr defaultColWidth="9.00390625" defaultRowHeight="16.5" customHeight="1"/>
  <cols>
    <col min="1" max="1" width="4.625" style="66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66" customFormat="1" ht="22.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484</v>
      </c>
      <c r="C5" s="11" t="s">
        <v>485</v>
      </c>
      <c r="D5" s="11" t="s">
        <v>455</v>
      </c>
      <c r="E5" s="126" t="s">
        <v>486</v>
      </c>
      <c r="F5" s="115"/>
      <c r="G5" s="32"/>
      <c r="H5" s="14" t="s">
        <v>258</v>
      </c>
      <c r="I5" s="14" t="s">
        <v>456</v>
      </c>
      <c r="J5" s="32" t="s">
        <v>487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4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5">
      <selection activeCell="G27" sqref="G27"/>
    </sheetView>
  </sheetViews>
  <sheetFormatPr defaultColWidth="9.00390625" defaultRowHeight="16.5" customHeight="1"/>
  <cols>
    <col min="1" max="1" width="4.875" style="66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66" customFormat="1" ht="22.5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11" t="s">
        <v>1</v>
      </c>
      <c r="B5" s="11" t="s">
        <v>454</v>
      </c>
      <c r="C5" s="12" t="s">
        <v>455</v>
      </c>
      <c r="D5" s="126" t="s">
        <v>490</v>
      </c>
      <c r="E5" s="32"/>
      <c r="F5" s="14" t="s">
        <v>258</v>
      </c>
      <c r="G5" s="14" t="s">
        <v>456</v>
      </c>
      <c r="H5" s="14" t="s">
        <v>236</v>
      </c>
      <c r="I5" s="14"/>
      <c r="J5" s="14"/>
      <c r="K5" s="11" t="s">
        <v>238</v>
      </c>
      <c r="L5" s="11" t="s">
        <v>376</v>
      </c>
    </row>
    <row r="6" spans="1:21" s="4" customFormat="1" ht="16.5" customHeight="1">
      <c r="A6" s="43"/>
      <c r="B6" s="43"/>
      <c r="C6" s="44"/>
      <c r="D6" s="81" t="s">
        <v>457</v>
      </c>
      <c r="E6" s="14" t="s">
        <v>459</v>
      </c>
      <c r="F6" s="32"/>
      <c r="G6" s="32"/>
      <c r="H6" s="14" t="s">
        <v>458</v>
      </c>
      <c r="I6" s="14" t="s">
        <v>491</v>
      </c>
      <c r="J6" s="14" t="s">
        <v>459</v>
      </c>
      <c r="K6" s="43"/>
      <c r="L6" s="50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46"/>
      <c r="C7" s="39"/>
      <c r="D7" s="167"/>
      <c r="E7" s="29"/>
      <c r="F7" s="29"/>
      <c r="G7" s="168"/>
      <c r="H7" s="29"/>
      <c r="I7" s="168"/>
      <c r="J7" s="29"/>
      <c r="K7" s="171" t="e">
        <f>(J7-F7)/F7*100</f>
        <v>#DIV/0!</v>
      </c>
      <c r="L7" s="19"/>
    </row>
    <row r="8" spans="1:12" s="3" customFormat="1" ht="16.5" customHeight="1">
      <c r="A8" s="34"/>
      <c r="B8" s="46"/>
      <c r="C8" s="39"/>
      <c r="D8" s="167"/>
      <c r="E8" s="29"/>
      <c r="F8" s="29"/>
      <c r="G8" s="168"/>
      <c r="H8" s="29"/>
      <c r="I8" s="168"/>
      <c r="J8" s="29"/>
      <c r="K8" s="171"/>
      <c r="L8" s="19"/>
    </row>
    <row r="9" spans="1:12" s="3" customFormat="1" ht="16.5" customHeight="1">
      <c r="A9" s="34"/>
      <c r="B9" s="46"/>
      <c r="C9" s="39"/>
      <c r="D9" s="167"/>
      <c r="E9" s="29"/>
      <c r="F9" s="29"/>
      <c r="G9" s="168"/>
      <c r="H9" s="29"/>
      <c r="I9" s="168"/>
      <c r="J9" s="29"/>
      <c r="K9" s="171"/>
      <c r="L9" s="19"/>
    </row>
    <row r="10" spans="1:12" s="3" customFormat="1" ht="16.5" customHeight="1">
      <c r="A10" s="34"/>
      <c r="B10" s="46"/>
      <c r="C10" s="39"/>
      <c r="D10" s="167"/>
      <c r="E10" s="29"/>
      <c r="F10" s="29"/>
      <c r="G10" s="168"/>
      <c r="H10" s="29"/>
      <c r="I10" s="168"/>
      <c r="J10" s="29"/>
      <c r="K10" s="171"/>
      <c r="L10" s="19"/>
    </row>
    <row r="11" spans="1:12" s="3" customFormat="1" ht="16.5" customHeight="1">
      <c r="A11" s="34"/>
      <c r="B11" s="46"/>
      <c r="C11" s="39"/>
      <c r="D11" s="167"/>
      <c r="E11" s="29"/>
      <c r="F11" s="29"/>
      <c r="G11" s="168"/>
      <c r="H11" s="29"/>
      <c r="I11" s="168"/>
      <c r="J11" s="29"/>
      <c r="K11" s="171"/>
      <c r="L11" s="19"/>
    </row>
    <row r="12" spans="1:12" s="3" customFormat="1" ht="16.5" customHeight="1">
      <c r="A12" s="34"/>
      <c r="B12" s="46"/>
      <c r="C12" s="39"/>
      <c r="D12" s="167"/>
      <c r="E12" s="29"/>
      <c r="F12" s="29"/>
      <c r="G12" s="168"/>
      <c r="H12" s="29"/>
      <c r="I12" s="168"/>
      <c r="J12" s="29"/>
      <c r="K12" s="171"/>
      <c r="L12" s="19"/>
    </row>
    <row r="13" spans="1:12" s="3" customFormat="1" ht="16.5" customHeight="1">
      <c r="A13" s="34"/>
      <c r="B13" s="46"/>
      <c r="C13" s="39"/>
      <c r="D13" s="167"/>
      <c r="E13" s="29"/>
      <c r="F13" s="29"/>
      <c r="G13" s="168"/>
      <c r="H13" s="29"/>
      <c r="I13" s="168"/>
      <c r="J13" s="29"/>
      <c r="K13" s="171"/>
      <c r="L13" s="19"/>
    </row>
    <row r="14" spans="1:12" s="3" customFormat="1" ht="16.5" customHeight="1">
      <c r="A14" s="34"/>
      <c r="B14" s="46"/>
      <c r="C14" s="39"/>
      <c r="D14" s="167"/>
      <c r="E14" s="29"/>
      <c r="F14" s="29"/>
      <c r="G14" s="168"/>
      <c r="H14" s="29"/>
      <c r="I14" s="168"/>
      <c r="J14" s="29"/>
      <c r="K14" s="171"/>
      <c r="L14" s="19"/>
    </row>
    <row r="15" spans="1:12" s="3" customFormat="1" ht="16.5" customHeight="1">
      <c r="A15" s="34"/>
      <c r="B15" s="46"/>
      <c r="C15" s="39"/>
      <c r="D15" s="167"/>
      <c r="E15" s="29"/>
      <c r="F15" s="29"/>
      <c r="G15" s="168"/>
      <c r="H15" s="29"/>
      <c r="I15" s="168"/>
      <c r="J15" s="29"/>
      <c r="K15" s="171"/>
      <c r="L15" s="19"/>
    </row>
    <row r="16" spans="1:12" s="3" customFormat="1" ht="16.5" customHeight="1">
      <c r="A16" s="34"/>
      <c r="B16" s="46"/>
      <c r="C16" s="39"/>
      <c r="D16" s="167"/>
      <c r="E16" s="29"/>
      <c r="F16" s="29"/>
      <c r="G16" s="168"/>
      <c r="H16" s="29"/>
      <c r="I16" s="168"/>
      <c r="J16" s="29"/>
      <c r="K16" s="171"/>
      <c r="L16" s="19"/>
    </row>
    <row r="17" spans="1:12" s="3" customFormat="1" ht="16.5" customHeight="1">
      <c r="A17" s="34"/>
      <c r="B17" s="46"/>
      <c r="C17" s="39"/>
      <c r="D17" s="167"/>
      <c r="E17" s="29"/>
      <c r="F17" s="29"/>
      <c r="G17" s="168"/>
      <c r="H17" s="29"/>
      <c r="I17" s="168"/>
      <c r="J17" s="29"/>
      <c r="K17" s="171"/>
      <c r="L17" s="19"/>
    </row>
    <row r="18" spans="1:12" s="3" customFormat="1" ht="16.5" customHeight="1">
      <c r="A18" s="34"/>
      <c r="B18" s="46"/>
      <c r="C18" s="39"/>
      <c r="D18" s="167"/>
      <c r="E18" s="29"/>
      <c r="F18" s="29"/>
      <c r="G18" s="168"/>
      <c r="H18" s="29"/>
      <c r="I18" s="168"/>
      <c r="J18" s="29"/>
      <c r="K18" s="171"/>
      <c r="L18" s="19"/>
    </row>
    <row r="19" spans="1:12" s="3" customFormat="1" ht="16.5" customHeight="1">
      <c r="A19" s="34"/>
      <c r="B19" s="46"/>
      <c r="C19" s="39"/>
      <c r="D19" s="167"/>
      <c r="E19" s="29"/>
      <c r="F19" s="29"/>
      <c r="G19" s="168"/>
      <c r="H19" s="29"/>
      <c r="I19" s="168"/>
      <c r="J19" s="29"/>
      <c r="K19" s="171"/>
      <c r="L19" s="19"/>
    </row>
    <row r="20" spans="1:12" s="3" customFormat="1" ht="16.5" customHeight="1">
      <c r="A20" s="34"/>
      <c r="B20" s="46"/>
      <c r="C20" s="39"/>
      <c r="D20" s="167"/>
      <c r="E20" s="29"/>
      <c r="F20" s="29"/>
      <c r="G20" s="168"/>
      <c r="H20" s="29"/>
      <c r="I20" s="168"/>
      <c r="J20" s="29"/>
      <c r="K20" s="171"/>
      <c r="L20" s="19"/>
    </row>
    <row r="21" spans="1:12" s="3" customFormat="1" ht="16.5" customHeight="1">
      <c r="A21" s="34"/>
      <c r="B21" s="46"/>
      <c r="C21" s="39"/>
      <c r="D21" s="167"/>
      <c r="E21" s="29"/>
      <c r="F21" s="29"/>
      <c r="G21" s="168"/>
      <c r="H21" s="29"/>
      <c r="I21" s="168"/>
      <c r="J21" s="29"/>
      <c r="K21" s="171"/>
      <c r="L21" s="19"/>
    </row>
    <row r="22" spans="1:12" s="3" customFormat="1" ht="16.5" customHeight="1">
      <c r="A22" s="34"/>
      <c r="B22" s="46"/>
      <c r="C22" s="39"/>
      <c r="D22" s="167"/>
      <c r="E22" s="29"/>
      <c r="F22" s="29"/>
      <c r="G22" s="168"/>
      <c r="H22" s="29"/>
      <c r="I22" s="168"/>
      <c r="J22" s="29"/>
      <c r="K22" s="171"/>
      <c r="L22" s="19"/>
    </row>
    <row r="23" spans="1:12" s="3" customFormat="1" ht="16.5" customHeight="1">
      <c r="A23" s="34"/>
      <c r="B23" s="46"/>
      <c r="C23" s="39"/>
      <c r="D23" s="167"/>
      <c r="E23" s="29"/>
      <c r="F23" s="29"/>
      <c r="G23" s="168"/>
      <c r="H23" s="29"/>
      <c r="I23" s="168"/>
      <c r="J23" s="29"/>
      <c r="K23" s="171"/>
      <c r="L23" s="19"/>
    </row>
    <row r="24" spans="1:12" s="3" customFormat="1" ht="16.5" customHeight="1">
      <c r="A24" s="34"/>
      <c r="B24" s="46"/>
      <c r="C24" s="39"/>
      <c r="D24" s="167"/>
      <c r="E24" s="29"/>
      <c r="F24" s="29"/>
      <c r="G24" s="168"/>
      <c r="H24" s="29"/>
      <c r="I24" s="168"/>
      <c r="J24" s="29"/>
      <c r="K24" s="171"/>
      <c r="L24" s="19"/>
    </row>
    <row r="25" spans="1:12" s="3" customFormat="1" ht="16.5" customHeight="1">
      <c r="A25" s="34"/>
      <c r="B25" s="46"/>
      <c r="C25" s="39"/>
      <c r="D25" s="167"/>
      <c r="E25" s="29"/>
      <c r="F25" s="29"/>
      <c r="G25" s="168"/>
      <c r="H25" s="29"/>
      <c r="I25" s="168"/>
      <c r="J25" s="29"/>
      <c r="K25" s="171"/>
      <c r="L25" s="19"/>
    </row>
    <row r="26" spans="1:12" s="3" customFormat="1" ht="16.5" customHeight="1">
      <c r="A26" s="34"/>
      <c r="B26" s="54"/>
      <c r="C26" s="169"/>
      <c r="D26" s="167"/>
      <c r="E26" s="29"/>
      <c r="F26" s="29"/>
      <c r="G26" s="168"/>
      <c r="H26" s="29"/>
      <c r="I26" s="168"/>
      <c r="J26" s="29"/>
      <c r="K26" s="171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29">
        <f aca="true" t="shared" si="0" ref="E27:J27">SUM(E7:E26)</f>
        <v>0</v>
      </c>
      <c r="F27" s="29">
        <f t="shared" si="0"/>
        <v>0</v>
      </c>
      <c r="G27" s="170"/>
      <c r="H27" s="29"/>
      <c r="I27" s="168"/>
      <c r="J27" s="29">
        <f t="shared" si="0"/>
        <v>0</v>
      </c>
      <c r="K27" s="171" t="e">
        <f>(J27-F27)/F27*100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29">
        <f aca="true" t="shared" si="1" ref="E28:J28">SUM(E27)</f>
        <v>0</v>
      </c>
      <c r="F28" s="29">
        <f t="shared" si="1"/>
        <v>0</v>
      </c>
      <c r="G28" s="170"/>
      <c r="H28" s="29"/>
      <c r="I28" s="168"/>
      <c r="J28" s="29">
        <f t="shared" si="1"/>
        <v>0</v>
      </c>
      <c r="K28" s="171" t="e">
        <f>(J28-F28)/F28*100</f>
        <v>#DIV/0!</v>
      </c>
      <c r="L28" s="19"/>
    </row>
  </sheetData>
  <sheetProtection/>
  <mergeCells count="10">
    <mergeCell ref="H5:J5"/>
    <mergeCell ref="A27:D27"/>
    <mergeCell ref="A28:D28"/>
    <mergeCell ref="A5:A6"/>
    <mergeCell ref="B5:B6"/>
    <mergeCell ref="C5:C6"/>
    <mergeCell ref="F5:F6"/>
    <mergeCell ref="G5:G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K28"/>
    </sheetView>
  </sheetViews>
  <sheetFormatPr defaultColWidth="9.00390625" defaultRowHeight="16.5" customHeight="1"/>
  <cols>
    <col min="1" max="1" width="3.75390625" style="66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="1" customFormat="1" ht="22.5" customHeight="1">
      <c r="A1" s="1" t="s">
        <v>492</v>
      </c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11" t="s">
        <v>1</v>
      </c>
      <c r="B5" s="11" t="s">
        <v>454</v>
      </c>
      <c r="C5" s="11" t="s">
        <v>494</v>
      </c>
      <c r="D5" s="11" t="s">
        <v>455</v>
      </c>
      <c r="E5" s="165" t="s">
        <v>495</v>
      </c>
      <c r="F5" s="11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4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4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18.00390625" style="188" customWidth="1"/>
    <col min="2" max="2" width="6.00390625" style="189" customWidth="1"/>
    <col min="3" max="3" width="19.375" style="189" customWidth="1"/>
    <col min="4" max="4" width="20.50390625" style="189" customWidth="1"/>
    <col min="5" max="5" width="19.875" style="189" customWidth="1"/>
    <col min="6" max="6" width="19.625" style="189" customWidth="1"/>
    <col min="7" max="7" width="18.625" style="189" customWidth="1"/>
    <col min="8" max="8" width="15.375" style="189" customWidth="1"/>
    <col min="9" max="16384" width="9.00390625" style="189" customWidth="1"/>
  </cols>
  <sheetData>
    <row r="1" spans="1:7" s="184" customFormat="1" ht="22.5" customHeight="1">
      <c r="A1" s="190" t="s">
        <v>232</v>
      </c>
      <c r="B1" s="190"/>
      <c r="C1" s="190"/>
      <c r="D1" s="190"/>
      <c r="E1" s="190"/>
      <c r="F1" s="190"/>
      <c r="G1" s="190"/>
    </row>
    <row r="2" spans="1:7" s="185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85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58" customFormat="1" ht="16.5" customHeight="1">
      <c r="A5" s="191" t="s">
        <v>234</v>
      </c>
      <c r="B5" s="192"/>
      <c r="C5" s="193" t="s">
        <v>235</v>
      </c>
      <c r="D5" s="194" t="s">
        <v>258</v>
      </c>
      <c r="E5" s="195" t="s">
        <v>236</v>
      </c>
      <c r="F5" s="195" t="s">
        <v>237</v>
      </c>
      <c r="G5" s="196" t="s">
        <v>238</v>
      </c>
      <c r="H5" s="197"/>
    </row>
    <row r="6" spans="1:22" s="58" customFormat="1" ht="16.5" customHeight="1">
      <c r="A6" s="198"/>
      <c r="B6" s="199"/>
      <c r="C6" s="200" t="s">
        <v>259</v>
      </c>
      <c r="D6" s="201" t="s">
        <v>260</v>
      </c>
      <c r="E6" s="202" t="s">
        <v>239</v>
      </c>
      <c r="F6" s="202" t="s">
        <v>261</v>
      </c>
      <c r="G6" s="203" t="s">
        <v>262</v>
      </c>
      <c r="H6" s="204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8" s="9" customFormat="1" ht="16.5" customHeight="1">
      <c r="A7" s="205" t="s">
        <v>240</v>
      </c>
      <c r="B7" s="206">
        <v>1</v>
      </c>
      <c r="C7" s="207">
        <f>'表1 (1)'!C7/10000</f>
        <v>0</v>
      </c>
      <c r="D7" s="207" t="e">
        <f>'表1 (1)'!#REF!/10000</f>
        <v>#REF!</v>
      </c>
      <c r="E7" s="207">
        <f>'表1 (1)'!D7/10000</f>
        <v>0</v>
      </c>
      <c r="F7" s="208" t="e">
        <f aca="true" t="shared" si="0" ref="F7:F20">E7-D7</f>
        <v>#REF!</v>
      </c>
      <c r="G7" s="209" t="e">
        <f aca="true" t="shared" si="1" ref="G7:G20">F7/D7*100</f>
        <v>#REF!</v>
      </c>
      <c r="H7" s="210"/>
    </row>
    <row r="8" spans="1:8" s="9" customFormat="1" ht="16.5" customHeight="1">
      <c r="A8" s="211" t="s">
        <v>241</v>
      </c>
      <c r="B8" s="168">
        <f aca="true" t="shared" si="2" ref="B8:B20">B7+1</f>
        <v>2</v>
      </c>
      <c r="C8" s="207">
        <f>'表1 (1)'!C8/10000</f>
        <v>0</v>
      </c>
      <c r="D8" s="207" t="e">
        <f>'表1 (1)'!#REF!/10000</f>
        <v>#REF!</v>
      </c>
      <c r="E8" s="207">
        <f>'表1 (1)'!D8/10000</f>
        <v>0</v>
      </c>
      <c r="F8" s="208" t="e">
        <f t="shared" si="0"/>
        <v>#REF!</v>
      </c>
      <c r="G8" s="209" t="e">
        <f t="shared" si="1"/>
        <v>#REF!</v>
      </c>
      <c r="H8" s="210"/>
    </row>
    <row r="9" spans="1:8" s="9" customFormat="1" ht="16.5" customHeight="1">
      <c r="A9" s="211" t="s">
        <v>242</v>
      </c>
      <c r="B9" s="168">
        <f t="shared" si="2"/>
        <v>3</v>
      </c>
      <c r="C9" s="207">
        <f>'表1 (1)'!C9/10000</f>
        <v>0</v>
      </c>
      <c r="D9" s="207" t="e">
        <f>'表1 (1)'!#REF!/10000</f>
        <v>#REF!</v>
      </c>
      <c r="E9" s="207">
        <f>'表1 (1)'!D9/10000</f>
        <v>111.695392</v>
      </c>
      <c r="F9" s="208" t="e">
        <f t="shared" si="0"/>
        <v>#REF!</v>
      </c>
      <c r="G9" s="209" t="e">
        <f t="shared" si="1"/>
        <v>#REF!</v>
      </c>
      <c r="H9" s="210"/>
    </row>
    <row r="10" spans="1:8" s="9" customFormat="1" ht="16.5" customHeight="1">
      <c r="A10" s="211" t="s">
        <v>243</v>
      </c>
      <c r="B10" s="168">
        <f t="shared" si="2"/>
        <v>4</v>
      </c>
      <c r="C10" s="207">
        <f>'表1 (1)'!C10/10000</f>
        <v>0</v>
      </c>
      <c r="D10" s="207" t="e">
        <f>'表1 (1)'!#REF!/10000</f>
        <v>#REF!</v>
      </c>
      <c r="E10" s="207">
        <f>'表1 (1)'!D10/10000</f>
        <v>0</v>
      </c>
      <c r="F10" s="208" t="e">
        <f t="shared" si="0"/>
        <v>#REF!</v>
      </c>
      <c r="G10" s="209" t="e">
        <f t="shared" si="1"/>
        <v>#REF!</v>
      </c>
      <c r="H10" s="210"/>
    </row>
    <row r="11" spans="1:8" s="9" customFormat="1" ht="16.5" customHeight="1">
      <c r="A11" s="212" t="s">
        <v>244</v>
      </c>
      <c r="B11" s="168">
        <f t="shared" si="2"/>
        <v>5</v>
      </c>
      <c r="C11" s="207">
        <f>'表1 (1)'!C11/10000</f>
        <v>0</v>
      </c>
      <c r="D11" s="207" t="e">
        <f>'表1 (1)'!#REF!/10000</f>
        <v>#REF!</v>
      </c>
      <c r="E11" s="207">
        <f>'表1 (1)'!D11/10000</f>
        <v>111.695392</v>
      </c>
      <c r="F11" s="208" t="e">
        <f t="shared" si="0"/>
        <v>#REF!</v>
      </c>
      <c r="G11" s="209" t="e">
        <f t="shared" si="1"/>
        <v>#REF!</v>
      </c>
      <c r="H11" s="210"/>
    </row>
    <row r="12" spans="1:8" s="9" customFormat="1" ht="16.5" customHeight="1">
      <c r="A12" s="212" t="s">
        <v>245</v>
      </c>
      <c r="B12" s="168">
        <f t="shared" si="2"/>
        <v>6</v>
      </c>
      <c r="C12" s="207">
        <f>'表1 (1)'!C12/10000</f>
        <v>0</v>
      </c>
      <c r="D12" s="207" t="e">
        <f>'表1 (1)'!#REF!/10000</f>
        <v>#REF!</v>
      </c>
      <c r="E12" s="207">
        <f>'表1 (1)'!D12/10000</f>
        <v>0</v>
      </c>
      <c r="F12" s="208" t="e">
        <f t="shared" si="0"/>
        <v>#REF!</v>
      </c>
      <c r="G12" s="209" t="e">
        <f t="shared" si="1"/>
        <v>#REF!</v>
      </c>
      <c r="H12" s="210"/>
    </row>
    <row r="13" spans="1:8" s="9" customFormat="1" ht="16.5" customHeight="1">
      <c r="A13" s="211" t="s">
        <v>246</v>
      </c>
      <c r="B13" s="168">
        <f t="shared" si="2"/>
        <v>7</v>
      </c>
      <c r="C13" s="207">
        <f>'表1 (1)'!C13/10000</f>
        <v>0</v>
      </c>
      <c r="D13" s="207" t="e">
        <f>'表1 (1)'!#REF!/10000</f>
        <v>#REF!</v>
      </c>
      <c r="E13" s="207">
        <f>'表1 (1)'!D13/10000</f>
        <v>0</v>
      </c>
      <c r="F13" s="208" t="e">
        <f t="shared" si="0"/>
        <v>#REF!</v>
      </c>
      <c r="G13" s="209" t="e">
        <f t="shared" si="1"/>
        <v>#REF!</v>
      </c>
      <c r="H13" s="210"/>
    </row>
    <row r="14" spans="1:8" s="9" customFormat="1" ht="16.5" customHeight="1">
      <c r="A14" s="211" t="s">
        <v>247</v>
      </c>
      <c r="B14" s="168">
        <f t="shared" si="2"/>
        <v>8</v>
      </c>
      <c r="C14" s="207">
        <f>'表1 (1)'!C14/10000</f>
        <v>0</v>
      </c>
      <c r="D14" s="207" t="e">
        <f>'表1 (1)'!#REF!/10000</f>
        <v>#REF!</v>
      </c>
      <c r="E14" s="207">
        <f>'表1 (1)'!D14/10000</f>
        <v>0</v>
      </c>
      <c r="F14" s="208" t="e">
        <f t="shared" si="0"/>
        <v>#REF!</v>
      </c>
      <c r="G14" s="209" t="e">
        <f t="shared" si="1"/>
        <v>#REF!</v>
      </c>
      <c r="H14" s="210"/>
    </row>
    <row r="15" spans="1:8" s="9" customFormat="1" ht="16.5" customHeight="1">
      <c r="A15" s="211" t="s">
        <v>248</v>
      </c>
      <c r="B15" s="168">
        <f t="shared" si="2"/>
        <v>9</v>
      </c>
      <c r="C15" s="207">
        <f>'表1 (1)'!C15/10000</f>
        <v>0</v>
      </c>
      <c r="D15" s="207" t="e">
        <f>'表1 (1)'!#REF!/10000</f>
        <v>#REF!</v>
      </c>
      <c r="E15" s="207">
        <f>'表1 (1)'!D15/10000</f>
        <v>0</v>
      </c>
      <c r="F15" s="208" t="e">
        <f t="shared" si="0"/>
        <v>#REF!</v>
      </c>
      <c r="G15" s="209" t="e">
        <f t="shared" si="1"/>
        <v>#REF!</v>
      </c>
      <c r="H15" s="210"/>
    </row>
    <row r="16" spans="1:8" s="9" customFormat="1" ht="16.5" customHeight="1">
      <c r="A16" s="213" t="s">
        <v>249</v>
      </c>
      <c r="B16" s="168">
        <f t="shared" si="2"/>
        <v>10</v>
      </c>
      <c r="C16" s="207">
        <f>'表1 (1)'!C16/10000</f>
        <v>0</v>
      </c>
      <c r="D16" s="207" t="e">
        <f>'表1 (1)'!#REF!/10000</f>
        <v>#REF!</v>
      </c>
      <c r="E16" s="207">
        <f>'表1 (1)'!D16/10000</f>
        <v>111.695392</v>
      </c>
      <c r="F16" s="208" t="e">
        <f t="shared" si="0"/>
        <v>#REF!</v>
      </c>
      <c r="G16" s="209" t="e">
        <f t="shared" si="1"/>
        <v>#REF!</v>
      </c>
      <c r="H16" s="210"/>
    </row>
    <row r="17" spans="1:8" s="9" customFormat="1" ht="16.5" customHeight="1">
      <c r="A17" s="211" t="s">
        <v>250</v>
      </c>
      <c r="B17" s="168">
        <f t="shared" si="2"/>
        <v>11</v>
      </c>
      <c r="C17" s="207">
        <f>'表1 (1)'!C17/10000</f>
        <v>0</v>
      </c>
      <c r="D17" s="207" t="e">
        <f>'表1 (1)'!#REF!/10000</f>
        <v>#REF!</v>
      </c>
      <c r="E17" s="207">
        <f>'表1 (1)'!D17/10000</f>
        <v>0</v>
      </c>
      <c r="F17" s="208" t="e">
        <f t="shared" si="0"/>
        <v>#REF!</v>
      </c>
      <c r="G17" s="209" t="e">
        <f t="shared" si="1"/>
        <v>#REF!</v>
      </c>
      <c r="H17" s="210"/>
    </row>
    <row r="18" spans="1:8" s="9" customFormat="1" ht="16.5" customHeight="1">
      <c r="A18" s="211" t="s">
        <v>251</v>
      </c>
      <c r="B18" s="168">
        <f t="shared" si="2"/>
        <v>12</v>
      </c>
      <c r="C18" s="207">
        <f>'表1 (1)'!C18/10000</f>
        <v>0</v>
      </c>
      <c r="D18" s="207" t="e">
        <f>'表1 (1)'!#REF!/10000</f>
        <v>#REF!</v>
      </c>
      <c r="E18" s="207">
        <f>'表1 (1)'!D18/10000</f>
        <v>0</v>
      </c>
      <c r="F18" s="208" t="e">
        <f t="shared" si="0"/>
        <v>#REF!</v>
      </c>
      <c r="G18" s="209" t="e">
        <f t="shared" si="1"/>
        <v>#REF!</v>
      </c>
      <c r="H18" s="210"/>
    </row>
    <row r="19" spans="1:8" s="9" customFormat="1" ht="16.5" customHeight="1">
      <c r="A19" s="213" t="s">
        <v>252</v>
      </c>
      <c r="B19" s="168">
        <f t="shared" si="2"/>
        <v>13</v>
      </c>
      <c r="C19" s="207">
        <f>'表1 (1)'!C19/10000</f>
        <v>0</v>
      </c>
      <c r="D19" s="207" t="e">
        <f>'表1 (1)'!#REF!/10000</f>
        <v>#REF!</v>
      </c>
      <c r="E19" s="207">
        <f>'表1 (1)'!D19/10000</f>
        <v>0</v>
      </c>
      <c r="F19" s="208" t="e">
        <f t="shared" si="0"/>
        <v>#REF!</v>
      </c>
      <c r="G19" s="209" t="e">
        <f t="shared" si="1"/>
        <v>#REF!</v>
      </c>
      <c r="H19" s="210"/>
    </row>
    <row r="20" spans="1:8" s="9" customFormat="1" ht="16.5" customHeight="1">
      <c r="A20" s="213" t="s">
        <v>253</v>
      </c>
      <c r="B20" s="168">
        <f t="shared" si="2"/>
        <v>14</v>
      </c>
      <c r="C20" s="207">
        <f>'表1 (1)'!C20/10000</f>
        <v>0</v>
      </c>
      <c r="D20" s="207" t="e">
        <f>'表1 (1)'!#REF!/10000</f>
        <v>#REF!</v>
      </c>
      <c r="E20" s="207">
        <f>'表1 (1)'!D20/10000</f>
        <v>111.695392</v>
      </c>
      <c r="F20" s="208" t="e">
        <f t="shared" si="0"/>
        <v>#REF!</v>
      </c>
      <c r="G20" s="209" t="e">
        <f t="shared" si="1"/>
        <v>#REF!</v>
      </c>
      <c r="H20" s="210"/>
    </row>
    <row r="21" spans="1:8" s="9" customFormat="1" ht="16.5" customHeight="1">
      <c r="A21" s="214" t="s">
        <v>254</v>
      </c>
      <c r="B21" s="215"/>
      <c r="C21" s="215"/>
      <c r="D21" s="216"/>
      <c r="E21" s="217" t="s">
        <v>255</v>
      </c>
      <c r="F21" s="218"/>
      <c r="G21" s="219"/>
      <c r="H21" s="210"/>
    </row>
    <row r="22" spans="1:8" s="9" customFormat="1" ht="16.5" customHeight="1">
      <c r="A22" s="220" t="s">
        <v>256</v>
      </c>
      <c r="B22" s="3"/>
      <c r="C22" s="3"/>
      <c r="D22" s="216"/>
      <c r="E22" s="221" t="s">
        <v>257</v>
      </c>
      <c r="F22" s="222"/>
      <c r="G22" s="219"/>
      <c r="H22" s="210"/>
    </row>
    <row r="23" spans="1:9" s="186" customFormat="1" ht="16.5" customHeight="1">
      <c r="A23" s="223"/>
      <c r="B23" s="224"/>
      <c r="C23" s="224"/>
      <c r="D23" s="224"/>
      <c r="E23" s="225"/>
      <c r="F23" s="225"/>
      <c r="G23" s="225"/>
      <c r="H23" s="224"/>
      <c r="I23" s="229"/>
    </row>
    <row r="24" spans="1:9" s="186" customFormat="1" ht="16.5" customHeight="1">
      <c r="A24" s="226"/>
      <c r="B24" s="224"/>
      <c r="C24" s="224"/>
      <c r="D24" s="224"/>
      <c r="E24" s="225"/>
      <c r="F24" s="225"/>
      <c r="G24" s="225"/>
      <c r="H24" s="224"/>
      <c r="I24" s="229"/>
    </row>
    <row r="25" s="187" customFormat="1" ht="19.5" customHeight="1">
      <c r="A25" s="227"/>
    </row>
    <row r="26" ht="22.5" customHeight="1">
      <c r="A26" s="189"/>
    </row>
    <row r="27" ht="15.75">
      <c r="A27" s="189"/>
    </row>
    <row r="28" ht="15.75">
      <c r="A28" s="189"/>
    </row>
    <row r="29" ht="15.75">
      <c r="A29" s="189"/>
    </row>
    <row r="30" ht="15.75">
      <c r="A30" s="189"/>
    </row>
    <row r="31" ht="15.75">
      <c r="A31" s="189"/>
    </row>
    <row r="32" ht="15.75">
      <c r="A32" s="189"/>
    </row>
    <row r="33" ht="15.75">
      <c r="A33" s="189"/>
    </row>
    <row r="34" ht="15.75">
      <c r="A34" s="189"/>
    </row>
    <row r="35" ht="15.75">
      <c r="A35" s="189"/>
    </row>
    <row r="36" ht="15.75">
      <c r="A36" s="189"/>
    </row>
    <row r="37" ht="15.75">
      <c r="A37" s="189"/>
    </row>
    <row r="38" ht="15.75">
      <c r="A38" s="189"/>
    </row>
    <row r="39" ht="15.75">
      <c r="A39" s="189"/>
    </row>
    <row r="40" ht="15.75">
      <c r="A40" s="189"/>
    </row>
    <row r="41" ht="15.75">
      <c r="A41" s="189"/>
    </row>
    <row r="42" ht="15.75">
      <c r="A42" s="189"/>
    </row>
    <row r="43" ht="15.75">
      <c r="A43" s="189"/>
    </row>
    <row r="44" ht="15.75">
      <c r="A44" s="189"/>
    </row>
    <row r="45" ht="15.75">
      <c r="A45" s="189"/>
    </row>
    <row r="46" ht="15.75">
      <c r="A46" s="189"/>
    </row>
    <row r="47" ht="15.75">
      <c r="A47" s="189"/>
    </row>
    <row r="48" ht="15.75">
      <c r="A48" s="189"/>
    </row>
    <row r="49" ht="15.75">
      <c r="A49" s="189"/>
    </row>
    <row r="50" ht="15.75">
      <c r="A50" s="189"/>
    </row>
    <row r="51" ht="15.75">
      <c r="A51" s="189"/>
    </row>
    <row r="52" ht="15.75">
      <c r="A52" s="189"/>
    </row>
    <row r="53" ht="15.75">
      <c r="A53" s="189"/>
    </row>
    <row r="54" ht="15.75">
      <c r="A54" s="189"/>
    </row>
    <row r="55" ht="15.75">
      <c r="A55" s="189"/>
    </row>
    <row r="56" ht="15.75">
      <c r="A56" s="189"/>
    </row>
    <row r="57" ht="15.75">
      <c r="A57" s="189"/>
    </row>
    <row r="58" ht="15.75">
      <c r="A58" s="189"/>
    </row>
    <row r="59" ht="15.75">
      <c r="A59" s="189"/>
    </row>
    <row r="60" ht="15.75">
      <c r="A60" s="189"/>
    </row>
    <row r="61" ht="15.75">
      <c r="A61" s="189"/>
    </row>
    <row r="62" ht="15.75">
      <c r="A62" s="189"/>
    </row>
    <row r="63" ht="15.75">
      <c r="A63" s="189"/>
    </row>
    <row r="64" ht="15.75">
      <c r="A64" s="189"/>
    </row>
    <row r="65" ht="15.75">
      <c r="A65" s="189"/>
    </row>
    <row r="66" ht="15.75">
      <c r="A66" s="189"/>
    </row>
    <row r="67" ht="15.75">
      <c r="A67" s="189"/>
    </row>
    <row r="68" ht="15.75">
      <c r="A68" s="189"/>
    </row>
    <row r="69" ht="15.75">
      <c r="A69" s="189"/>
    </row>
    <row r="70" ht="15.75">
      <c r="A70" s="189"/>
    </row>
    <row r="71" ht="15.75">
      <c r="A71" s="189"/>
    </row>
    <row r="72" ht="15.75">
      <c r="A72" s="189"/>
    </row>
    <row r="73" ht="15.75">
      <c r="A73" s="189"/>
    </row>
    <row r="74" ht="15.75">
      <c r="A74" s="189"/>
    </row>
    <row r="75" ht="15.75">
      <c r="A75" s="189"/>
    </row>
    <row r="76" ht="15.75">
      <c r="A76" s="189"/>
    </row>
    <row r="77" ht="15.75">
      <c r="A77" s="189"/>
    </row>
    <row r="78" ht="15.75">
      <c r="A78" s="189"/>
    </row>
    <row r="79" ht="15.75">
      <c r="A79" s="189"/>
    </row>
    <row r="80" ht="15.75">
      <c r="A80" s="189"/>
    </row>
    <row r="81" ht="15.75">
      <c r="A81" s="189"/>
    </row>
    <row r="82" ht="15.75">
      <c r="A82" s="189"/>
    </row>
    <row r="83" ht="15.75">
      <c r="A83" s="189"/>
    </row>
    <row r="84" ht="15.75">
      <c r="A84" s="189"/>
    </row>
    <row r="85" ht="15.75">
      <c r="A85" s="189"/>
    </row>
    <row r="86" ht="15.75">
      <c r="A86" s="189"/>
    </row>
    <row r="87" ht="15.75">
      <c r="A87" s="189"/>
    </row>
    <row r="88" ht="15.75">
      <c r="A88" s="189"/>
    </row>
    <row r="89" ht="15.75">
      <c r="A89" s="189"/>
    </row>
    <row r="90" ht="15.75">
      <c r="A90" s="189"/>
    </row>
    <row r="91" ht="15.75">
      <c r="A91" s="189"/>
    </row>
    <row r="92" ht="15.75">
      <c r="A92" s="189"/>
    </row>
    <row r="93" ht="15.75">
      <c r="A93" s="189"/>
    </row>
    <row r="94" ht="15.75">
      <c r="A94" s="189"/>
    </row>
    <row r="95" ht="15.75">
      <c r="A95" s="189"/>
    </row>
    <row r="96" ht="15.75">
      <c r="A96" s="189"/>
    </row>
    <row r="97" ht="15.75">
      <c r="A97" s="189"/>
    </row>
    <row r="98" ht="15.75">
      <c r="A98" s="189"/>
    </row>
    <row r="99" ht="15.75">
      <c r="A99" s="189"/>
    </row>
    <row r="100" ht="15.75">
      <c r="A100" s="189"/>
    </row>
    <row r="101" ht="15.75">
      <c r="A101" s="189"/>
    </row>
    <row r="102" ht="15.75">
      <c r="A102" s="189"/>
    </row>
    <row r="103" ht="15.75">
      <c r="A103" s="189"/>
    </row>
    <row r="104" ht="15.75">
      <c r="A104" s="189"/>
    </row>
    <row r="105" ht="15.75">
      <c r="A105" s="189"/>
    </row>
    <row r="106" ht="15.75">
      <c r="A106" s="189"/>
    </row>
    <row r="107" ht="15.75">
      <c r="A107" s="189"/>
    </row>
    <row r="108" ht="15.75">
      <c r="A108" s="189"/>
    </row>
    <row r="109" ht="15.75">
      <c r="A109" s="189"/>
    </row>
    <row r="110" ht="15.75">
      <c r="A110" s="189"/>
    </row>
    <row r="111" ht="15.75">
      <c r="A111" s="189"/>
    </row>
    <row r="112" ht="15.75">
      <c r="A112" s="189"/>
    </row>
    <row r="113" ht="15.75">
      <c r="A113" s="189"/>
    </row>
    <row r="114" ht="15.75">
      <c r="A114" s="189"/>
    </row>
    <row r="115" ht="15.75">
      <c r="A115" s="189"/>
    </row>
    <row r="116" ht="15.75">
      <c r="A116" s="189"/>
    </row>
    <row r="117" ht="15.75">
      <c r="A117" s="189"/>
    </row>
    <row r="118" ht="15.75">
      <c r="A118" s="189"/>
    </row>
    <row r="119" ht="15.75">
      <c r="A119" s="189"/>
    </row>
    <row r="120" ht="15.75">
      <c r="A120" s="189"/>
    </row>
    <row r="121" ht="15.75">
      <c r="A121" s="189"/>
    </row>
    <row r="122" ht="15.75">
      <c r="A122" s="189"/>
    </row>
    <row r="123" ht="15.75">
      <c r="A123" s="189"/>
    </row>
    <row r="124" ht="15.75">
      <c r="A124" s="189"/>
    </row>
    <row r="125" ht="15.75">
      <c r="A125" s="189"/>
    </row>
    <row r="126" ht="15.75">
      <c r="A126" s="189"/>
    </row>
    <row r="127" ht="15.75">
      <c r="A127" s="189"/>
    </row>
    <row r="128" ht="15.75">
      <c r="A128" s="189"/>
    </row>
    <row r="129" ht="15.75">
      <c r="A129" s="189"/>
    </row>
    <row r="130" ht="15.75">
      <c r="A130" s="189"/>
    </row>
    <row r="131" ht="15.75">
      <c r="A131" s="189"/>
    </row>
    <row r="132" ht="15.75">
      <c r="A132" s="189"/>
    </row>
    <row r="133" ht="15.75">
      <c r="A133" s="189"/>
    </row>
    <row r="134" ht="15.75">
      <c r="A134" s="189"/>
    </row>
    <row r="135" ht="15.75">
      <c r="A135" s="189"/>
    </row>
    <row r="136" ht="15.75">
      <c r="A136" s="189"/>
    </row>
    <row r="137" ht="15.75">
      <c r="A137" s="189"/>
    </row>
    <row r="138" ht="15.75">
      <c r="A138" s="189"/>
    </row>
    <row r="139" ht="15.75">
      <c r="A139" s="189"/>
    </row>
    <row r="140" ht="15.75">
      <c r="A140" s="189"/>
    </row>
    <row r="141" ht="15.75">
      <c r="A141" s="189"/>
    </row>
    <row r="142" ht="15.75">
      <c r="A142" s="189"/>
    </row>
    <row r="143" ht="15.75">
      <c r="A143" s="189"/>
    </row>
    <row r="144" ht="15.75">
      <c r="A144" s="189"/>
    </row>
    <row r="145" ht="15.75">
      <c r="A145" s="189"/>
    </row>
    <row r="146" ht="15.75">
      <c r="A146" s="189"/>
    </row>
    <row r="147" ht="15.75">
      <c r="A147" s="189"/>
    </row>
    <row r="148" ht="15.75">
      <c r="A148" s="189"/>
    </row>
    <row r="149" ht="15.75">
      <c r="A149" s="189"/>
    </row>
    <row r="150" ht="15.75">
      <c r="A150" s="189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4">
      <selection activeCell="H19" sqref="H19"/>
    </sheetView>
  </sheetViews>
  <sheetFormatPr defaultColWidth="9.00390625" defaultRowHeight="16.5" customHeight="1"/>
  <cols>
    <col min="1" max="1" width="4.375" style="66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="1" customFormat="1" ht="22.5" customHeight="1">
      <c r="A1" s="1" t="s">
        <v>496</v>
      </c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498</v>
      </c>
      <c r="D5" s="11" t="s">
        <v>455</v>
      </c>
      <c r="E5" s="126" t="s">
        <v>464</v>
      </c>
      <c r="F5" s="115"/>
      <c r="G5" s="32"/>
      <c r="H5" s="14" t="s">
        <v>258</v>
      </c>
      <c r="I5" s="14" t="s">
        <v>456</v>
      </c>
      <c r="J5" s="32" t="s">
        <v>499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4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I28"/>
    </sheetView>
  </sheetViews>
  <sheetFormatPr defaultColWidth="9.00390625" defaultRowHeight="16.5" customHeight="1"/>
  <cols>
    <col min="1" max="1" width="4.25390625" style="66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2" t="s">
        <v>1</v>
      </c>
      <c r="B5" s="12" t="s">
        <v>501</v>
      </c>
      <c r="C5" s="12" t="s">
        <v>410</v>
      </c>
      <c r="D5" s="12" t="s">
        <v>502</v>
      </c>
      <c r="E5" s="12" t="s">
        <v>503</v>
      </c>
      <c r="F5" s="13" t="s">
        <v>235</v>
      </c>
      <c r="G5" s="13" t="s">
        <v>258</v>
      </c>
      <c r="H5" s="13" t="s">
        <v>504</v>
      </c>
      <c r="I5" s="13" t="s">
        <v>236</v>
      </c>
      <c r="J5" s="12" t="s">
        <v>238</v>
      </c>
      <c r="K5" s="12" t="s">
        <v>376</v>
      </c>
    </row>
    <row r="6" spans="1:22" s="4" customFormat="1" ht="16.5" customHeight="1">
      <c r="A6" s="44"/>
      <c r="B6" s="44"/>
      <c r="C6" s="44"/>
      <c r="D6" s="44"/>
      <c r="E6" s="44"/>
      <c r="F6" s="45"/>
      <c r="G6" s="45"/>
      <c r="H6" s="45"/>
      <c r="I6" s="45"/>
      <c r="J6" s="44"/>
      <c r="K6" s="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46"/>
      <c r="C7" s="34"/>
      <c r="D7" s="19"/>
      <c r="E7" s="19"/>
      <c r="F7" s="162"/>
      <c r="G7" s="36"/>
      <c r="H7" s="62"/>
      <c r="I7" s="62"/>
      <c r="J7" s="62" t="e">
        <f>(I7-G7)/G7*100</f>
        <v>#DIV/0!</v>
      </c>
      <c r="K7" s="46"/>
    </row>
    <row r="8" spans="1:11" s="3" customFormat="1" ht="16.5" customHeight="1">
      <c r="A8" s="34"/>
      <c r="B8" s="46"/>
      <c r="C8" s="34"/>
      <c r="D8" s="19"/>
      <c r="E8" s="19"/>
      <c r="F8" s="162"/>
      <c r="G8" s="36"/>
      <c r="H8" s="62"/>
      <c r="I8" s="62"/>
      <c r="J8" s="62"/>
      <c r="K8" s="46"/>
    </row>
    <row r="9" spans="1:11" s="3" customFormat="1" ht="16.5" customHeight="1">
      <c r="A9" s="34"/>
      <c r="B9" s="46"/>
      <c r="C9" s="34"/>
      <c r="D9" s="19"/>
      <c r="E9" s="19"/>
      <c r="F9" s="162"/>
      <c r="G9" s="36"/>
      <c r="H9" s="62"/>
      <c r="I9" s="36"/>
      <c r="J9" s="62"/>
      <c r="K9" s="46"/>
    </row>
    <row r="10" spans="1:11" s="3" customFormat="1" ht="16.5" customHeight="1">
      <c r="A10" s="34"/>
      <c r="B10" s="46"/>
      <c r="C10" s="34"/>
      <c r="D10" s="19"/>
      <c r="E10" s="19"/>
      <c r="F10" s="162"/>
      <c r="G10" s="36"/>
      <c r="H10" s="62"/>
      <c r="I10" s="36"/>
      <c r="J10" s="62"/>
      <c r="K10" s="46"/>
    </row>
    <row r="11" spans="1:11" s="3" customFormat="1" ht="16.5" customHeight="1">
      <c r="A11" s="34"/>
      <c r="B11" s="163"/>
      <c r="C11" s="53"/>
      <c r="D11" s="19"/>
      <c r="E11" s="19"/>
      <c r="F11" s="162"/>
      <c r="G11" s="36"/>
      <c r="H11" s="62"/>
      <c r="I11" s="36"/>
      <c r="J11" s="62"/>
      <c r="K11" s="46"/>
    </row>
    <row r="12" spans="1:11" s="3" customFormat="1" ht="16.5" customHeight="1">
      <c r="A12" s="34"/>
      <c r="B12" s="19"/>
      <c r="C12" s="34"/>
      <c r="D12" s="19"/>
      <c r="E12" s="19"/>
      <c r="F12" s="162"/>
      <c r="G12" s="36"/>
      <c r="H12" s="62"/>
      <c r="I12" s="36"/>
      <c r="J12" s="62"/>
      <c r="K12" s="46"/>
    </row>
    <row r="13" spans="1:11" s="3" customFormat="1" ht="16.5" customHeight="1">
      <c r="A13" s="34"/>
      <c r="B13" s="19"/>
      <c r="C13" s="34"/>
      <c r="D13" s="19"/>
      <c r="E13" s="19"/>
      <c r="F13" s="162"/>
      <c r="G13" s="36"/>
      <c r="H13" s="62"/>
      <c r="I13" s="36"/>
      <c r="J13" s="62"/>
      <c r="K13" s="46"/>
    </row>
    <row r="14" spans="1:11" s="3" customFormat="1" ht="16.5" customHeight="1">
      <c r="A14" s="34"/>
      <c r="B14" s="19"/>
      <c r="C14" s="19"/>
      <c r="D14" s="19"/>
      <c r="E14" s="19"/>
      <c r="F14" s="162"/>
      <c r="G14" s="36"/>
      <c r="H14" s="36"/>
      <c r="I14" s="36"/>
      <c r="J14" s="62"/>
      <c r="K14" s="19"/>
    </row>
    <row r="15" spans="1:11" s="3" customFormat="1" ht="16.5" customHeight="1">
      <c r="A15" s="34"/>
      <c r="B15" s="19"/>
      <c r="C15" s="19"/>
      <c r="D15" s="19"/>
      <c r="E15" s="19"/>
      <c r="F15" s="162"/>
      <c r="G15" s="36"/>
      <c r="H15" s="36"/>
      <c r="I15" s="36"/>
      <c r="J15" s="62"/>
      <c r="K15" s="19"/>
    </row>
    <row r="16" spans="1:11" s="3" customFormat="1" ht="16.5" customHeight="1">
      <c r="A16" s="34"/>
      <c r="B16" s="19"/>
      <c r="C16" s="19"/>
      <c r="D16" s="19"/>
      <c r="E16" s="19"/>
      <c r="F16" s="162"/>
      <c r="G16" s="36"/>
      <c r="H16" s="36"/>
      <c r="I16" s="36"/>
      <c r="J16" s="62"/>
      <c r="K16" s="19"/>
    </row>
    <row r="17" spans="1:11" s="3" customFormat="1" ht="16.5" customHeight="1">
      <c r="A17" s="34"/>
      <c r="B17" s="19"/>
      <c r="C17" s="19"/>
      <c r="D17" s="19"/>
      <c r="E17" s="19"/>
      <c r="F17" s="162"/>
      <c r="G17" s="36"/>
      <c r="H17" s="36"/>
      <c r="I17" s="36"/>
      <c r="J17" s="62"/>
      <c r="K17" s="19"/>
    </row>
    <row r="18" spans="1:11" s="3" customFormat="1" ht="16.5" customHeight="1">
      <c r="A18" s="34"/>
      <c r="B18" s="19"/>
      <c r="C18" s="19"/>
      <c r="D18" s="19"/>
      <c r="E18" s="19"/>
      <c r="F18" s="162"/>
      <c r="G18" s="36"/>
      <c r="H18" s="36"/>
      <c r="I18" s="36"/>
      <c r="J18" s="62"/>
      <c r="K18" s="19"/>
    </row>
    <row r="19" spans="1:11" s="3" customFormat="1" ht="16.5" customHeight="1">
      <c r="A19" s="34"/>
      <c r="B19" s="19"/>
      <c r="C19" s="19"/>
      <c r="D19" s="19"/>
      <c r="E19" s="19"/>
      <c r="F19" s="162"/>
      <c r="G19" s="36"/>
      <c r="H19" s="36"/>
      <c r="I19" s="36"/>
      <c r="J19" s="62"/>
      <c r="K19" s="19"/>
    </row>
    <row r="20" spans="1:11" s="3" customFormat="1" ht="16.5" customHeight="1">
      <c r="A20" s="34"/>
      <c r="B20" s="19"/>
      <c r="C20" s="19"/>
      <c r="D20" s="19"/>
      <c r="E20" s="19"/>
      <c r="F20" s="162"/>
      <c r="G20" s="36"/>
      <c r="H20" s="36"/>
      <c r="I20" s="36"/>
      <c r="J20" s="62"/>
      <c r="K20" s="19"/>
    </row>
    <row r="21" spans="1:11" s="3" customFormat="1" ht="16.5" customHeight="1">
      <c r="A21" s="34"/>
      <c r="B21" s="19"/>
      <c r="C21" s="19"/>
      <c r="D21" s="19"/>
      <c r="E21" s="19"/>
      <c r="F21" s="162"/>
      <c r="G21" s="36"/>
      <c r="H21" s="36"/>
      <c r="I21" s="36"/>
      <c r="J21" s="62"/>
      <c r="K21" s="19"/>
    </row>
    <row r="22" spans="1:11" s="3" customFormat="1" ht="16.5" customHeight="1">
      <c r="A22" s="34"/>
      <c r="B22" s="19"/>
      <c r="C22" s="19"/>
      <c r="D22" s="19"/>
      <c r="E22" s="19"/>
      <c r="F22" s="162"/>
      <c r="G22" s="36"/>
      <c r="H22" s="36"/>
      <c r="I22" s="36"/>
      <c r="J22" s="62"/>
      <c r="K22" s="19"/>
    </row>
    <row r="23" spans="1:11" s="3" customFormat="1" ht="16.5" customHeight="1">
      <c r="A23" s="34"/>
      <c r="B23" s="19"/>
      <c r="C23" s="19"/>
      <c r="D23" s="19"/>
      <c r="E23" s="19"/>
      <c r="F23" s="162"/>
      <c r="G23" s="36"/>
      <c r="H23" s="36"/>
      <c r="I23" s="36"/>
      <c r="J23" s="62"/>
      <c r="K23" s="19"/>
    </row>
    <row r="24" spans="1:11" s="3" customFormat="1" ht="16.5" customHeight="1">
      <c r="A24" s="34"/>
      <c r="B24" s="19"/>
      <c r="C24" s="19"/>
      <c r="D24" s="19"/>
      <c r="E24" s="19"/>
      <c r="F24" s="162"/>
      <c r="G24" s="36"/>
      <c r="H24" s="36"/>
      <c r="I24" s="36"/>
      <c r="J24" s="62"/>
      <c r="K24" s="19"/>
    </row>
    <row r="25" spans="1:11" s="3" customFormat="1" ht="16.5" customHeight="1">
      <c r="A25" s="34"/>
      <c r="B25" s="19"/>
      <c r="C25" s="19"/>
      <c r="D25" s="19"/>
      <c r="E25" s="19"/>
      <c r="F25" s="162"/>
      <c r="G25" s="36"/>
      <c r="H25" s="36"/>
      <c r="I25" s="36"/>
      <c r="J25" s="62"/>
      <c r="K25" s="19"/>
    </row>
    <row r="26" spans="1:11" s="3" customFormat="1" ht="16.5" customHeight="1">
      <c r="A26" s="34"/>
      <c r="B26" s="19"/>
      <c r="C26" s="19"/>
      <c r="D26" s="19"/>
      <c r="E26" s="19"/>
      <c r="F26" s="162"/>
      <c r="G26" s="36"/>
      <c r="H26" s="36"/>
      <c r="I26" s="36"/>
      <c r="J26" s="62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162">
        <f aca="true" t="shared" si="0" ref="F27:I27">SUM(F7:F26)</f>
        <v>0</v>
      </c>
      <c r="G27" s="36">
        <f t="shared" si="0"/>
        <v>0</v>
      </c>
      <c r="H27" s="36"/>
      <c r="I27" s="36">
        <f t="shared" si="0"/>
        <v>0</v>
      </c>
      <c r="J27" s="62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162">
        <f aca="true" t="shared" si="1" ref="F28:I28">F27</f>
        <v>0</v>
      </c>
      <c r="G28" s="36">
        <f t="shared" si="1"/>
        <v>0</v>
      </c>
      <c r="H28" s="36"/>
      <c r="I28" s="36">
        <f t="shared" si="1"/>
        <v>0</v>
      </c>
      <c r="J28" s="62" t="e">
        <f>(I28-G28)/G28*100</f>
        <v>#DIV/0!</v>
      </c>
      <c r="K28" s="19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2">
      <selection activeCell="A27" sqref="A27:C27"/>
    </sheetView>
  </sheetViews>
  <sheetFormatPr defaultColWidth="9.00390625" defaultRowHeight="16.5" customHeight="1"/>
  <cols>
    <col min="1" max="1" width="3.875" style="66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="1" customFormat="1" ht="22.5" customHeight="1">
      <c r="A1" s="1" t="s">
        <v>92</v>
      </c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506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238</v>
      </c>
      <c r="H5" s="11" t="s">
        <v>376</v>
      </c>
    </row>
    <row r="6" spans="1:22" s="4" customFormat="1" ht="16.5" customHeight="1">
      <c r="A6" s="15"/>
      <c r="B6" s="15"/>
      <c r="C6" s="15"/>
      <c r="D6" s="18"/>
      <c r="E6" s="18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19"/>
      <c r="C7" s="19"/>
      <c r="D7" s="29"/>
      <c r="E7" s="29"/>
      <c r="F7" s="29"/>
      <c r="G7" s="20" t="e">
        <f>(F7-E7)/E7*100</f>
        <v>#DIV/0!</v>
      </c>
      <c r="H7" s="19"/>
    </row>
    <row r="8" spans="1:8" s="3" customFormat="1" ht="16.5" customHeight="1">
      <c r="A8" s="34"/>
      <c r="B8" s="19"/>
      <c r="C8" s="19"/>
      <c r="D8" s="29"/>
      <c r="E8" s="29"/>
      <c r="F8" s="29"/>
      <c r="G8" s="20"/>
      <c r="H8" s="19"/>
    </row>
    <row r="9" spans="1:8" s="3" customFormat="1" ht="16.5" customHeight="1">
      <c r="A9" s="34"/>
      <c r="B9" s="19"/>
      <c r="C9" s="19"/>
      <c r="D9" s="29"/>
      <c r="E9" s="29"/>
      <c r="F9" s="29"/>
      <c r="G9" s="20"/>
      <c r="H9" s="19"/>
    </row>
    <row r="10" spans="1:8" s="3" customFormat="1" ht="16.5" customHeight="1">
      <c r="A10" s="34"/>
      <c r="B10" s="19"/>
      <c r="C10" s="19"/>
      <c r="D10" s="29"/>
      <c r="E10" s="29"/>
      <c r="F10" s="29"/>
      <c r="G10" s="20"/>
      <c r="H10" s="19"/>
    </row>
    <row r="11" spans="1:8" s="3" customFormat="1" ht="16.5" customHeight="1">
      <c r="A11" s="34"/>
      <c r="B11" s="19"/>
      <c r="C11" s="19"/>
      <c r="D11" s="29"/>
      <c r="E11" s="29"/>
      <c r="F11" s="29"/>
      <c r="G11" s="20"/>
      <c r="H11" s="19"/>
    </row>
    <row r="12" spans="1:8" s="3" customFormat="1" ht="16.5" customHeight="1">
      <c r="A12" s="34"/>
      <c r="B12" s="19"/>
      <c r="C12" s="19"/>
      <c r="D12" s="29"/>
      <c r="E12" s="29"/>
      <c r="F12" s="29"/>
      <c r="G12" s="20"/>
      <c r="H12" s="19"/>
    </row>
    <row r="13" spans="1:8" s="3" customFormat="1" ht="16.5" customHeight="1">
      <c r="A13" s="34"/>
      <c r="B13" s="19"/>
      <c r="C13" s="19"/>
      <c r="D13" s="29"/>
      <c r="E13" s="29"/>
      <c r="F13" s="29"/>
      <c r="G13" s="20"/>
      <c r="H13" s="19"/>
    </row>
    <row r="14" spans="1:8" s="3" customFormat="1" ht="16.5" customHeight="1">
      <c r="A14" s="34"/>
      <c r="B14" s="19"/>
      <c r="C14" s="19"/>
      <c r="D14" s="29"/>
      <c r="E14" s="29"/>
      <c r="F14" s="29"/>
      <c r="G14" s="20"/>
      <c r="H14" s="19"/>
    </row>
    <row r="15" spans="1:8" s="3" customFormat="1" ht="16.5" customHeight="1">
      <c r="A15" s="34"/>
      <c r="B15" s="19"/>
      <c r="C15" s="19"/>
      <c r="D15" s="29"/>
      <c r="E15" s="29"/>
      <c r="F15" s="29"/>
      <c r="G15" s="20"/>
      <c r="H15" s="19"/>
    </row>
    <row r="16" spans="1:8" s="3" customFormat="1" ht="16.5" customHeight="1">
      <c r="A16" s="34"/>
      <c r="B16" s="19"/>
      <c r="C16" s="19"/>
      <c r="D16" s="29"/>
      <c r="E16" s="29"/>
      <c r="F16" s="29"/>
      <c r="G16" s="20"/>
      <c r="H16" s="19"/>
    </row>
    <row r="17" spans="1:8" s="3" customFormat="1" ht="16.5" customHeight="1">
      <c r="A17" s="34"/>
      <c r="B17" s="19"/>
      <c r="C17" s="19"/>
      <c r="D17" s="29"/>
      <c r="E17" s="29"/>
      <c r="F17" s="29"/>
      <c r="G17" s="20"/>
      <c r="H17" s="19"/>
    </row>
    <row r="18" spans="1:8" s="3" customFormat="1" ht="16.5" customHeight="1">
      <c r="A18" s="34"/>
      <c r="B18" s="19"/>
      <c r="C18" s="19"/>
      <c r="D18" s="29"/>
      <c r="E18" s="29"/>
      <c r="F18" s="29"/>
      <c r="G18" s="20"/>
      <c r="H18" s="19"/>
    </row>
    <row r="19" spans="1:8" s="3" customFormat="1" ht="16.5" customHeight="1">
      <c r="A19" s="34"/>
      <c r="B19" s="19"/>
      <c r="C19" s="19"/>
      <c r="D19" s="29"/>
      <c r="E19" s="29"/>
      <c r="F19" s="29"/>
      <c r="G19" s="20"/>
      <c r="H19" s="19"/>
    </row>
    <row r="20" spans="1:8" s="3" customFormat="1" ht="16.5" customHeight="1">
      <c r="A20" s="34"/>
      <c r="B20" s="19"/>
      <c r="C20" s="19"/>
      <c r="D20" s="29"/>
      <c r="E20" s="29"/>
      <c r="F20" s="29"/>
      <c r="G20" s="20"/>
      <c r="H20" s="19"/>
    </row>
    <row r="21" spans="1:8" s="3" customFormat="1" ht="16.5" customHeight="1">
      <c r="A21" s="34"/>
      <c r="B21" s="19"/>
      <c r="C21" s="19"/>
      <c r="D21" s="29"/>
      <c r="E21" s="29"/>
      <c r="F21" s="29"/>
      <c r="G21" s="20"/>
      <c r="H21" s="19"/>
    </row>
    <row r="22" spans="1:8" s="3" customFormat="1" ht="16.5" customHeight="1">
      <c r="A22" s="34"/>
      <c r="B22" s="19"/>
      <c r="C22" s="19"/>
      <c r="D22" s="29"/>
      <c r="E22" s="29"/>
      <c r="F22" s="29"/>
      <c r="G22" s="20"/>
      <c r="H22" s="19"/>
    </row>
    <row r="23" spans="1:8" s="3" customFormat="1" ht="16.5" customHeight="1">
      <c r="A23" s="34"/>
      <c r="B23" s="19"/>
      <c r="C23" s="19"/>
      <c r="D23" s="29"/>
      <c r="E23" s="29"/>
      <c r="F23" s="29"/>
      <c r="G23" s="20"/>
      <c r="H23" s="19"/>
    </row>
    <row r="24" spans="1:8" s="3" customFormat="1" ht="16.5" customHeight="1">
      <c r="A24" s="34"/>
      <c r="B24" s="19"/>
      <c r="C24" s="19"/>
      <c r="D24" s="29"/>
      <c r="E24" s="29"/>
      <c r="F24" s="29"/>
      <c r="G24" s="20"/>
      <c r="H24" s="19"/>
    </row>
    <row r="25" spans="1:8" s="3" customFormat="1" ht="16.5" customHeight="1">
      <c r="A25" s="34"/>
      <c r="B25" s="19"/>
      <c r="C25" s="19"/>
      <c r="D25" s="29"/>
      <c r="E25" s="29"/>
      <c r="F25" s="29"/>
      <c r="G25" s="20"/>
      <c r="H25" s="19"/>
    </row>
    <row r="26" spans="1:8" s="3" customFormat="1" ht="16.5" customHeight="1">
      <c r="A26" s="34"/>
      <c r="B26" s="22"/>
      <c r="C26" s="19"/>
      <c r="D26" s="29"/>
      <c r="E26" s="29"/>
      <c r="F26" s="29"/>
      <c r="G26" s="20"/>
      <c r="H26" s="19"/>
    </row>
    <row r="27" spans="1:8" s="3" customFormat="1" ht="16.5" customHeight="1">
      <c r="A27" s="24" t="s">
        <v>377</v>
      </c>
      <c r="B27" s="25"/>
      <c r="C27" s="26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20" t="e">
        <f>(F27-E27)/E27*100</f>
        <v>#DIV/0!</v>
      </c>
      <c r="H27" s="19"/>
    </row>
    <row r="28" spans="1:8" s="3" customFormat="1" ht="16.5" customHeight="1">
      <c r="A28" s="24" t="s">
        <v>371</v>
      </c>
      <c r="B28" s="25"/>
      <c r="C28" s="26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20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F5" sqref="F5:J28"/>
    </sheetView>
  </sheetViews>
  <sheetFormatPr defaultColWidth="9.00390625" defaultRowHeight="16.5" customHeight="1"/>
  <cols>
    <col min="1" max="1" width="4.25390625" style="66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95</v>
      </c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374</v>
      </c>
      <c r="C5" s="11" t="s">
        <v>410</v>
      </c>
      <c r="D5" s="11" t="s">
        <v>508</v>
      </c>
      <c r="E5" s="11" t="s">
        <v>402</v>
      </c>
      <c r="F5" s="14" t="s">
        <v>235</v>
      </c>
      <c r="G5" s="14" t="s">
        <v>258</v>
      </c>
      <c r="H5" s="14" t="s">
        <v>236</v>
      </c>
      <c r="I5" s="14" t="s">
        <v>238</v>
      </c>
      <c r="J5" s="14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C5" sqref="C5:E28"/>
    </sheetView>
  </sheetViews>
  <sheetFormatPr defaultColWidth="9.00390625" defaultRowHeight="16.5" customHeight="1"/>
  <cols>
    <col min="1" max="1" width="6.125" style="66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="1" customFormat="1" ht="22.5" customHeight="1">
      <c r="A1" s="1" t="s">
        <v>98</v>
      </c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510</v>
      </c>
      <c r="C5" s="14" t="s">
        <v>235</v>
      </c>
      <c r="D5" s="14" t="s">
        <v>258</v>
      </c>
      <c r="E5" s="14" t="s">
        <v>236</v>
      </c>
      <c r="F5" s="11" t="s">
        <v>238</v>
      </c>
      <c r="G5" s="11" t="s">
        <v>376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29"/>
      <c r="D7" s="29"/>
      <c r="E7" s="29"/>
      <c r="F7" s="20" t="e">
        <f>(E7-D7)/D7*100</f>
        <v>#DIV/0!</v>
      </c>
      <c r="G7" s="19"/>
    </row>
    <row r="8" spans="1:7" s="3" customFormat="1" ht="16.5" customHeight="1">
      <c r="A8" s="34"/>
      <c r="B8" s="19"/>
      <c r="C8" s="29"/>
      <c r="D8" s="29"/>
      <c r="E8" s="29"/>
      <c r="F8" s="20"/>
      <c r="G8" s="19"/>
    </row>
    <row r="9" spans="1:7" s="3" customFormat="1" ht="16.5" customHeight="1">
      <c r="A9" s="34"/>
      <c r="B9" s="19"/>
      <c r="C9" s="29"/>
      <c r="D9" s="29"/>
      <c r="E9" s="29"/>
      <c r="F9" s="20"/>
      <c r="G9" s="19"/>
    </row>
    <row r="10" spans="1:7" s="3" customFormat="1" ht="16.5" customHeight="1">
      <c r="A10" s="34"/>
      <c r="B10" s="19"/>
      <c r="C10" s="29"/>
      <c r="D10" s="29"/>
      <c r="E10" s="29"/>
      <c r="F10" s="20"/>
      <c r="G10" s="19"/>
    </row>
    <row r="11" spans="1:7" s="3" customFormat="1" ht="16.5" customHeight="1">
      <c r="A11" s="34"/>
      <c r="B11" s="19"/>
      <c r="C11" s="29"/>
      <c r="D11" s="29"/>
      <c r="E11" s="29"/>
      <c r="F11" s="20"/>
      <c r="G11" s="19"/>
    </row>
    <row r="12" spans="1:7" s="3" customFormat="1" ht="16.5" customHeight="1">
      <c r="A12" s="34"/>
      <c r="B12" s="19"/>
      <c r="C12" s="29"/>
      <c r="D12" s="29"/>
      <c r="E12" s="29"/>
      <c r="F12" s="20"/>
      <c r="G12" s="19"/>
    </row>
    <row r="13" spans="1:7" s="3" customFormat="1" ht="16.5" customHeight="1">
      <c r="A13" s="34"/>
      <c r="B13" s="19"/>
      <c r="C13" s="29"/>
      <c r="D13" s="29"/>
      <c r="E13" s="29"/>
      <c r="F13" s="20"/>
      <c r="G13" s="19"/>
    </row>
    <row r="14" spans="1:7" s="3" customFormat="1" ht="16.5" customHeight="1">
      <c r="A14" s="34"/>
      <c r="B14" s="19"/>
      <c r="C14" s="29"/>
      <c r="D14" s="29"/>
      <c r="E14" s="29"/>
      <c r="F14" s="20"/>
      <c r="G14" s="19"/>
    </row>
    <row r="15" spans="1:7" s="3" customFormat="1" ht="16.5" customHeight="1">
      <c r="A15" s="34"/>
      <c r="B15" s="19"/>
      <c r="C15" s="29"/>
      <c r="D15" s="29"/>
      <c r="E15" s="29"/>
      <c r="F15" s="20"/>
      <c r="G15" s="19"/>
    </row>
    <row r="16" spans="1:7" s="3" customFormat="1" ht="16.5" customHeight="1">
      <c r="A16" s="34"/>
      <c r="B16" s="19"/>
      <c r="C16" s="29"/>
      <c r="D16" s="29"/>
      <c r="E16" s="29"/>
      <c r="F16" s="20"/>
      <c r="G16" s="19"/>
    </row>
    <row r="17" spans="1:7" s="3" customFormat="1" ht="16.5" customHeight="1">
      <c r="A17" s="34"/>
      <c r="B17" s="19"/>
      <c r="C17" s="29"/>
      <c r="D17" s="29"/>
      <c r="E17" s="29"/>
      <c r="F17" s="20"/>
      <c r="G17" s="19"/>
    </row>
    <row r="18" spans="1:7" s="3" customFormat="1" ht="16.5" customHeight="1">
      <c r="A18" s="34"/>
      <c r="B18" s="19"/>
      <c r="C18" s="29"/>
      <c r="D18" s="29"/>
      <c r="E18" s="29"/>
      <c r="F18" s="20"/>
      <c r="G18" s="19"/>
    </row>
    <row r="19" spans="1:7" s="3" customFormat="1" ht="16.5" customHeight="1">
      <c r="A19" s="34"/>
      <c r="B19" s="19"/>
      <c r="C19" s="29"/>
      <c r="D19" s="29"/>
      <c r="E19" s="29"/>
      <c r="F19" s="20"/>
      <c r="G19" s="19"/>
    </row>
    <row r="20" spans="1:7" s="3" customFormat="1" ht="16.5" customHeight="1">
      <c r="A20" s="34"/>
      <c r="B20" s="19"/>
      <c r="C20" s="29"/>
      <c r="D20" s="29"/>
      <c r="E20" s="29"/>
      <c r="F20" s="20"/>
      <c r="G20" s="19"/>
    </row>
    <row r="21" spans="1:7" s="3" customFormat="1" ht="16.5" customHeight="1">
      <c r="A21" s="34"/>
      <c r="B21" s="19"/>
      <c r="C21" s="29"/>
      <c r="D21" s="29"/>
      <c r="E21" s="29"/>
      <c r="F21" s="20"/>
      <c r="G21" s="19"/>
    </row>
    <row r="22" spans="1:7" s="3" customFormat="1" ht="16.5" customHeight="1">
      <c r="A22" s="34"/>
      <c r="B22" s="19"/>
      <c r="C22" s="29"/>
      <c r="D22" s="29"/>
      <c r="E22" s="29"/>
      <c r="F22" s="20"/>
      <c r="G22" s="19"/>
    </row>
    <row r="23" spans="1:7" s="3" customFormat="1" ht="16.5" customHeight="1">
      <c r="A23" s="34"/>
      <c r="B23" s="19"/>
      <c r="C23" s="29"/>
      <c r="D23" s="29"/>
      <c r="E23" s="29"/>
      <c r="F23" s="20"/>
      <c r="G23" s="19"/>
    </row>
    <row r="24" spans="1:7" s="3" customFormat="1" ht="16.5" customHeight="1">
      <c r="A24" s="34"/>
      <c r="B24" s="19"/>
      <c r="C24" s="29"/>
      <c r="D24" s="29"/>
      <c r="E24" s="29"/>
      <c r="F24" s="20"/>
      <c r="G24" s="19"/>
    </row>
    <row r="25" spans="1:7" s="3" customFormat="1" ht="16.5" customHeight="1">
      <c r="A25" s="34"/>
      <c r="B25" s="19"/>
      <c r="C25" s="29"/>
      <c r="D25" s="29"/>
      <c r="E25" s="29"/>
      <c r="F25" s="20"/>
      <c r="G25" s="19"/>
    </row>
    <row r="26" spans="1:7" s="3" customFormat="1" ht="16.5" customHeight="1">
      <c r="A26" s="34"/>
      <c r="B26" s="22"/>
      <c r="C26" s="29"/>
      <c r="D26" s="29"/>
      <c r="E26" s="29"/>
      <c r="F26" s="20"/>
      <c r="G26" s="19"/>
    </row>
    <row r="27" spans="1:7" s="3" customFormat="1" ht="16.5" customHeight="1">
      <c r="A27" s="24" t="s">
        <v>377</v>
      </c>
      <c r="B27" s="26"/>
      <c r="C27" s="29">
        <f>SUM(C7:C26)</f>
        <v>0</v>
      </c>
      <c r="D27" s="20">
        <f>SUM(D7:D26)</f>
        <v>0</v>
      </c>
      <c r="E27" s="20">
        <f>SUM(E7:E26)</f>
        <v>0</v>
      </c>
      <c r="F27" s="20" t="e">
        <f>(E27-D27)/D27*100</f>
        <v>#DIV/0!</v>
      </c>
      <c r="G27" s="19"/>
    </row>
    <row r="28" spans="1:7" s="3" customFormat="1" ht="16.5" customHeight="1">
      <c r="A28" s="24" t="s">
        <v>371</v>
      </c>
      <c r="B28" s="26"/>
      <c r="C28" s="29">
        <f>C27</f>
        <v>0</v>
      </c>
      <c r="D28" s="20">
        <f>D27</f>
        <v>0</v>
      </c>
      <c r="E28" s="20">
        <f>E27</f>
        <v>0</v>
      </c>
      <c r="F28" s="20" t="e">
        <f>(E28-D28)/D28*100</f>
        <v>#DIV/0!</v>
      </c>
      <c r="G28" s="19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E21" sqref="E21"/>
    </sheetView>
  </sheetViews>
  <sheetFormatPr defaultColWidth="9.00390625" defaultRowHeight="16.5" customHeight="1"/>
  <cols>
    <col min="1" max="1" width="5.00390625" style="66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="1" customFormat="1" ht="21.75" customHeight="1">
      <c r="A1" s="1" t="s">
        <v>101</v>
      </c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53" t="s">
        <v>512</v>
      </c>
      <c r="B7" s="19" t="s">
        <v>513</v>
      </c>
      <c r="C7" s="29">
        <f>'表4-1股票投资 '!H28</f>
        <v>0</v>
      </c>
      <c r="D7" s="29">
        <f>'表4-1股票投资 '!I28</f>
        <v>0</v>
      </c>
      <c r="E7" s="29">
        <f>'表4-1股票投资 '!J28</f>
        <v>0</v>
      </c>
      <c r="F7" s="36">
        <f aca="true" t="shared" si="0" ref="F7:F9">E7-D7</f>
        <v>0</v>
      </c>
      <c r="G7" s="37" t="e">
        <f aca="true" t="shared" si="1" ref="G7:G9">F7/D7*100</f>
        <v>#DIV/0!</v>
      </c>
    </row>
    <row r="8" spans="1:7" s="3" customFormat="1" ht="16.5" customHeight="1">
      <c r="A8" s="153" t="s">
        <v>514</v>
      </c>
      <c r="B8" s="19" t="s">
        <v>515</v>
      </c>
      <c r="C8" s="29">
        <f>'表4-2债券投资 '!G28</f>
        <v>0</v>
      </c>
      <c r="D8" s="29">
        <f>'表4-2债券投资 '!H28</f>
        <v>0</v>
      </c>
      <c r="E8" s="29">
        <f>'表4-2债券投资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153" t="s">
        <v>516</v>
      </c>
      <c r="B9" s="19" t="s">
        <v>517</v>
      </c>
      <c r="C9" s="29">
        <f>'表4-3其他投资 '!F28</f>
        <v>0</v>
      </c>
      <c r="D9" s="29">
        <f>'表4-3其他投资 '!G28</f>
        <v>0</v>
      </c>
      <c r="E9" s="29">
        <f>'表4-3其他投资 '!H28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/>
      <c r="B10" s="19"/>
      <c r="C10" s="29"/>
      <c r="D10" s="29"/>
      <c r="E10" s="29"/>
      <c r="F10" s="36"/>
      <c r="G10" s="37"/>
    </row>
    <row r="11" spans="1:7" s="3" customFormat="1" ht="16.5" customHeight="1">
      <c r="A11" s="34"/>
      <c r="B11" s="19"/>
      <c r="C11" s="29"/>
      <c r="D11" s="29"/>
      <c r="E11" s="29"/>
      <c r="F11" s="36"/>
      <c r="G11" s="37"/>
    </row>
    <row r="12" spans="1:7" s="3" customFormat="1" ht="16.5" customHeight="1">
      <c r="A12" s="34"/>
      <c r="B12" s="19"/>
      <c r="C12" s="29"/>
      <c r="D12" s="29"/>
      <c r="E12" s="29"/>
      <c r="F12" s="36"/>
      <c r="G12" s="37"/>
    </row>
    <row r="13" spans="1:7" s="3" customFormat="1" ht="16.5" customHeight="1">
      <c r="A13" s="34"/>
      <c r="B13" s="19"/>
      <c r="C13" s="29"/>
      <c r="D13" s="29"/>
      <c r="E13" s="29"/>
      <c r="F13" s="36"/>
      <c r="G13" s="37"/>
    </row>
    <row r="14" spans="1:7" s="3" customFormat="1" ht="16.5" customHeight="1">
      <c r="A14" s="34"/>
      <c r="B14" s="19"/>
      <c r="C14" s="29"/>
      <c r="D14" s="29"/>
      <c r="E14" s="29"/>
      <c r="F14" s="36"/>
      <c r="G14" s="37"/>
    </row>
    <row r="15" spans="1:7" s="3" customFormat="1" ht="16.5" customHeight="1">
      <c r="A15" s="34"/>
      <c r="B15" s="19"/>
      <c r="C15" s="29"/>
      <c r="D15" s="29"/>
      <c r="E15" s="29"/>
      <c r="F15" s="36"/>
      <c r="G15" s="37"/>
    </row>
    <row r="16" spans="1:7" s="3" customFormat="1" ht="16.5" customHeight="1">
      <c r="A16" s="34"/>
      <c r="B16" s="19"/>
      <c r="C16" s="29"/>
      <c r="D16" s="29"/>
      <c r="E16" s="29"/>
      <c r="F16" s="36"/>
      <c r="G16" s="37"/>
    </row>
    <row r="17" spans="1:7" s="3" customFormat="1" ht="16.5" customHeight="1">
      <c r="A17" s="34"/>
      <c r="B17" s="19"/>
      <c r="C17" s="29"/>
      <c r="D17" s="29"/>
      <c r="E17" s="29"/>
      <c r="F17" s="36"/>
      <c r="G17" s="37"/>
    </row>
    <row r="18" spans="1:7" s="3" customFormat="1" ht="16.5" customHeight="1">
      <c r="A18" s="34"/>
      <c r="B18" s="19"/>
      <c r="C18" s="29"/>
      <c r="D18" s="29"/>
      <c r="E18" s="29"/>
      <c r="F18" s="36"/>
      <c r="G18" s="37"/>
    </row>
    <row r="19" spans="1:7" s="3" customFormat="1" ht="16.5" customHeight="1">
      <c r="A19" s="34"/>
      <c r="B19" s="19"/>
      <c r="C19" s="29"/>
      <c r="D19" s="29"/>
      <c r="E19" s="29"/>
      <c r="F19" s="36"/>
      <c r="G19" s="37"/>
    </row>
    <row r="20" spans="1:7" s="3" customFormat="1" ht="16.5" customHeight="1">
      <c r="A20" s="34"/>
      <c r="B20" s="19"/>
      <c r="C20" s="29"/>
      <c r="D20" s="29"/>
      <c r="E20" s="29"/>
      <c r="F20" s="36"/>
      <c r="G20" s="37"/>
    </row>
    <row r="21" spans="1:7" s="3" customFormat="1" ht="16.5" customHeight="1">
      <c r="A21" s="34"/>
      <c r="B21" s="19"/>
      <c r="C21" s="29"/>
      <c r="D21" s="29"/>
      <c r="E21" s="29"/>
      <c r="F21" s="36"/>
      <c r="G21" s="37"/>
    </row>
    <row r="22" spans="1:7" s="3" customFormat="1" ht="16.5" customHeight="1">
      <c r="A22" s="34"/>
      <c r="B22" s="19"/>
      <c r="C22" s="29"/>
      <c r="D22" s="29"/>
      <c r="E22" s="29"/>
      <c r="F22" s="36"/>
      <c r="G22" s="37"/>
    </row>
    <row r="23" spans="1:7" s="3" customFormat="1" ht="16.5" customHeight="1">
      <c r="A23" s="34"/>
      <c r="B23" s="19"/>
      <c r="C23" s="29"/>
      <c r="D23" s="29"/>
      <c r="E23" s="29"/>
      <c r="F23" s="36"/>
      <c r="G23" s="37"/>
    </row>
    <row r="24" spans="1:7" s="3" customFormat="1" ht="16.5" customHeight="1">
      <c r="A24" s="34"/>
      <c r="B24" s="19"/>
      <c r="C24" s="29"/>
      <c r="D24" s="29"/>
      <c r="E24" s="29"/>
      <c r="F24" s="36"/>
      <c r="G24" s="37"/>
    </row>
    <row r="25" spans="1:7" s="3" customFormat="1" ht="16.5" customHeight="1">
      <c r="A25" s="34"/>
      <c r="B25" s="19"/>
      <c r="C25" s="29"/>
      <c r="D25" s="29"/>
      <c r="E25" s="29"/>
      <c r="F25" s="36"/>
      <c r="G25" s="37"/>
    </row>
    <row r="26" spans="1:7" s="3" customFormat="1" ht="16.5" customHeight="1">
      <c r="A26" s="34"/>
      <c r="B26" s="64" t="s">
        <v>518</v>
      </c>
      <c r="C26" s="29">
        <f>SUM(C7:C25)</f>
        <v>0</v>
      </c>
      <c r="D26" s="29">
        <f>SUM(D7:D25)</f>
        <v>0</v>
      </c>
      <c r="E26" s="29">
        <f>SUM(E7:E25)</f>
        <v>0</v>
      </c>
      <c r="F26" s="36">
        <f>E26-D26</f>
        <v>0</v>
      </c>
      <c r="G26" s="37" t="e">
        <f>F26/D26*100</f>
        <v>#DIV/0!</v>
      </c>
    </row>
    <row r="27" spans="1:7" s="3" customFormat="1" ht="16.5" customHeight="1">
      <c r="A27" s="160"/>
      <c r="B27" s="99" t="s">
        <v>519</v>
      </c>
      <c r="C27" s="29"/>
      <c r="D27" s="29"/>
      <c r="E27" s="29"/>
      <c r="F27" s="36"/>
      <c r="G27" s="37"/>
    </row>
    <row r="28" spans="1:7" s="3" customFormat="1" ht="16.5" customHeight="1">
      <c r="A28" s="161">
        <v>4</v>
      </c>
      <c r="B28" s="99" t="s">
        <v>520</v>
      </c>
      <c r="C28" s="29">
        <f>C26-C27</f>
        <v>0</v>
      </c>
      <c r="D28" s="29">
        <f>D26-D27</f>
        <v>0</v>
      </c>
      <c r="E28" s="29">
        <f>E26-E27</f>
        <v>0</v>
      </c>
      <c r="F28" s="36">
        <f>E28-D28</f>
        <v>0</v>
      </c>
      <c r="G28" s="37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L31" sqref="L31"/>
    </sheetView>
  </sheetViews>
  <sheetFormatPr defaultColWidth="9.00390625" defaultRowHeight="16.5" customHeight="1"/>
  <cols>
    <col min="1" max="1" width="5.00390625" style="66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="1" customFormat="1" ht="22.5" customHeight="1">
      <c r="A1" s="1" t="s">
        <v>521</v>
      </c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392</v>
      </c>
      <c r="C5" s="11" t="s">
        <v>523</v>
      </c>
      <c r="D5" s="11" t="s">
        <v>394</v>
      </c>
      <c r="E5" s="11" t="s">
        <v>395</v>
      </c>
      <c r="F5" s="11" t="s">
        <v>396</v>
      </c>
      <c r="G5" s="11" t="s">
        <v>524</v>
      </c>
      <c r="H5" s="14" t="s">
        <v>235</v>
      </c>
      <c r="I5" s="14" t="s">
        <v>258</v>
      </c>
      <c r="J5" s="14" t="s">
        <v>236</v>
      </c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5"/>
      <c r="H6" s="18"/>
      <c r="I6" s="18"/>
      <c r="J6" s="18"/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19"/>
      <c r="F7" s="19"/>
      <c r="G7" s="19"/>
      <c r="H7" s="29"/>
      <c r="I7" s="29"/>
      <c r="J7" s="29"/>
      <c r="K7" s="138" t="e">
        <f>(J7-I7)/I7*100</f>
        <v>#DIV/0!</v>
      </c>
      <c r="L7" s="19"/>
    </row>
    <row r="8" spans="1:12" s="3" customFormat="1" ht="16.5" customHeight="1">
      <c r="A8" s="34"/>
      <c r="B8" s="19"/>
      <c r="C8" s="19"/>
      <c r="D8" s="19"/>
      <c r="E8" s="19"/>
      <c r="F8" s="19"/>
      <c r="G8" s="1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19"/>
      <c r="F9" s="19"/>
      <c r="G9" s="1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19"/>
      <c r="F10" s="19"/>
      <c r="G10" s="1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19"/>
      <c r="F11" s="19"/>
      <c r="G11" s="1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19"/>
      <c r="F12" s="19"/>
      <c r="G12" s="1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19"/>
      <c r="F13" s="19"/>
      <c r="G13" s="1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19"/>
      <c r="F14" s="19"/>
      <c r="G14" s="1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19"/>
      <c r="F15" s="19"/>
      <c r="G15" s="1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19"/>
      <c r="F16" s="19"/>
      <c r="G16" s="1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19"/>
      <c r="F17" s="19"/>
      <c r="G17" s="1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19"/>
      <c r="F18" s="19"/>
      <c r="G18" s="1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19"/>
      <c r="F19" s="19"/>
      <c r="G19" s="1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19"/>
      <c r="F20" s="19"/>
      <c r="G20" s="1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19"/>
      <c r="F21" s="19"/>
      <c r="G21" s="1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19"/>
      <c r="F22" s="19"/>
      <c r="G22" s="1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19"/>
      <c r="F23" s="19"/>
      <c r="G23" s="1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19"/>
      <c r="F24" s="19"/>
      <c r="G24" s="1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19"/>
      <c r="F25" s="19"/>
      <c r="G25" s="1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19"/>
      <c r="D26" s="19"/>
      <c r="E26" s="19"/>
      <c r="F26" s="19"/>
      <c r="G26" s="1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6"/>
      <c r="F27" s="19"/>
      <c r="G27" s="19"/>
      <c r="H27" s="29">
        <f aca="true" t="shared" si="0" ref="H27:J27">SUM(H7:H26)</f>
        <v>0</v>
      </c>
      <c r="I27" s="29">
        <f t="shared" si="0"/>
        <v>0</v>
      </c>
      <c r="J27" s="29">
        <f t="shared" si="0"/>
        <v>0</v>
      </c>
      <c r="K27" s="20" t="e">
        <f>(J27-I27)/I27*100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6"/>
      <c r="F28" s="19"/>
      <c r="G28" s="19"/>
      <c r="H28" s="29">
        <f aca="true" t="shared" si="1" ref="H28:J28">H27</f>
        <v>0</v>
      </c>
      <c r="I28" s="29">
        <f t="shared" si="1"/>
        <v>0</v>
      </c>
      <c r="J28" s="29">
        <f t="shared" si="1"/>
        <v>0</v>
      </c>
      <c r="K28" s="20" t="e">
        <f>(J28-I28)/I28*100</f>
        <v>#DIV/0!</v>
      </c>
      <c r="L28" s="19"/>
    </row>
  </sheetData>
  <sheetProtection/>
  <mergeCells count="15">
    <mergeCell ref="A1:L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5" sqref="G5:J28"/>
    </sheetView>
  </sheetViews>
  <sheetFormatPr defaultColWidth="9.00390625" defaultRowHeight="16.5" customHeight="1"/>
  <cols>
    <col min="1" max="1" width="4.25390625" style="66" customWidth="1"/>
    <col min="2" max="2" width="20.875" style="159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66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="1" customFormat="1" ht="22.5" customHeight="1">
      <c r="A1" s="1" t="s">
        <v>525</v>
      </c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57" customFormat="1" ht="16.5" customHeight="1">
      <c r="A5" s="11" t="s">
        <v>1</v>
      </c>
      <c r="B5" s="11" t="s">
        <v>392</v>
      </c>
      <c r="C5" s="11" t="s">
        <v>527</v>
      </c>
      <c r="D5" s="11" t="s">
        <v>401</v>
      </c>
      <c r="E5" s="11" t="s">
        <v>508</v>
      </c>
      <c r="F5" s="11" t="s">
        <v>528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99"/>
      <c r="C7" s="19"/>
      <c r="D7" s="19"/>
      <c r="E7" s="19"/>
      <c r="F7" s="34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99"/>
      <c r="C8" s="19"/>
      <c r="D8" s="19"/>
      <c r="E8" s="19"/>
      <c r="F8" s="34"/>
      <c r="G8" s="29"/>
      <c r="H8" s="29"/>
      <c r="I8" s="29"/>
      <c r="J8" s="20"/>
      <c r="K8" s="19"/>
    </row>
    <row r="9" spans="1:11" s="3" customFormat="1" ht="16.5" customHeight="1">
      <c r="A9" s="34"/>
      <c r="B9" s="99"/>
      <c r="C9" s="19"/>
      <c r="D9" s="19"/>
      <c r="E9" s="19"/>
      <c r="F9" s="34"/>
      <c r="G9" s="29"/>
      <c r="H9" s="29"/>
      <c r="I9" s="29"/>
      <c r="J9" s="20"/>
      <c r="K9" s="19"/>
    </row>
    <row r="10" spans="1:11" s="3" customFormat="1" ht="16.5" customHeight="1">
      <c r="A10" s="34"/>
      <c r="B10" s="99"/>
      <c r="C10" s="19"/>
      <c r="D10" s="19"/>
      <c r="E10" s="19"/>
      <c r="F10" s="34"/>
      <c r="G10" s="29"/>
      <c r="H10" s="29"/>
      <c r="I10" s="29"/>
      <c r="J10" s="20"/>
      <c r="K10" s="19"/>
    </row>
    <row r="11" spans="1:11" s="3" customFormat="1" ht="16.5" customHeight="1">
      <c r="A11" s="34"/>
      <c r="B11" s="99"/>
      <c r="C11" s="19"/>
      <c r="D11" s="19"/>
      <c r="E11" s="19"/>
      <c r="F11" s="34"/>
      <c r="G11" s="29"/>
      <c r="H11" s="29"/>
      <c r="I11" s="29"/>
      <c r="J11" s="20"/>
      <c r="K11" s="19"/>
    </row>
    <row r="12" spans="1:11" s="3" customFormat="1" ht="16.5" customHeight="1">
      <c r="A12" s="34"/>
      <c r="B12" s="99"/>
      <c r="C12" s="19"/>
      <c r="D12" s="19"/>
      <c r="E12" s="19"/>
      <c r="F12" s="34"/>
      <c r="G12" s="29"/>
      <c r="H12" s="29"/>
      <c r="I12" s="29"/>
      <c r="J12" s="20"/>
      <c r="K12" s="19"/>
    </row>
    <row r="13" spans="1:11" s="3" customFormat="1" ht="16.5" customHeight="1">
      <c r="A13" s="34"/>
      <c r="B13" s="99"/>
      <c r="C13" s="19"/>
      <c r="D13" s="19"/>
      <c r="E13" s="19"/>
      <c r="F13" s="34"/>
      <c r="G13" s="29"/>
      <c r="H13" s="29"/>
      <c r="I13" s="29"/>
      <c r="J13" s="20"/>
      <c r="K13" s="19"/>
    </row>
    <row r="14" spans="1:11" s="3" customFormat="1" ht="16.5" customHeight="1">
      <c r="A14" s="34"/>
      <c r="B14" s="99"/>
      <c r="C14" s="19"/>
      <c r="D14" s="19"/>
      <c r="E14" s="19"/>
      <c r="F14" s="34"/>
      <c r="G14" s="29"/>
      <c r="H14" s="29"/>
      <c r="I14" s="29"/>
      <c r="J14" s="20"/>
      <c r="K14" s="19"/>
    </row>
    <row r="15" spans="1:11" s="3" customFormat="1" ht="16.5" customHeight="1">
      <c r="A15" s="34"/>
      <c r="B15" s="99"/>
      <c r="C15" s="19"/>
      <c r="D15" s="19"/>
      <c r="E15" s="19"/>
      <c r="F15" s="34"/>
      <c r="G15" s="29"/>
      <c r="H15" s="29"/>
      <c r="I15" s="29"/>
      <c r="J15" s="20"/>
      <c r="K15" s="19"/>
    </row>
    <row r="16" spans="1:11" s="3" customFormat="1" ht="16.5" customHeight="1">
      <c r="A16" s="34"/>
      <c r="B16" s="99"/>
      <c r="C16" s="19"/>
      <c r="D16" s="19"/>
      <c r="E16" s="19"/>
      <c r="F16" s="34"/>
      <c r="G16" s="29"/>
      <c r="H16" s="29"/>
      <c r="I16" s="29"/>
      <c r="J16" s="20"/>
      <c r="K16" s="19"/>
    </row>
    <row r="17" spans="1:11" s="3" customFormat="1" ht="16.5" customHeight="1">
      <c r="A17" s="34"/>
      <c r="B17" s="99"/>
      <c r="C17" s="19"/>
      <c r="D17" s="19"/>
      <c r="E17" s="19"/>
      <c r="F17" s="34"/>
      <c r="G17" s="29"/>
      <c r="H17" s="29"/>
      <c r="I17" s="29"/>
      <c r="J17" s="20"/>
      <c r="K17" s="19"/>
    </row>
    <row r="18" spans="1:11" s="3" customFormat="1" ht="16.5" customHeight="1">
      <c r="A18" s="34"/>
      <c r="B18" s="99"/>
      <c r="C18" s="19"/>
      <c r="D18" s="19"/>
      <c r="E18" s="19"/>
      <c r="F18" s="34"/>
      <c r="G18" s="29"/>
      <c r="H18" s="29"/>
      <c r="I18" s="29"/>
      <c r="J18" s="20"/>
      <c r="K18" s="19"/>
    </row>
    <row r="19" spans="1:11" s="3" customFormat="1" ht="16.5" customHeight="1">
      <c r="A19" s="34"/>
      <c r="B19" s="99"/>
      <c r="C19" s="19"/>
      <c r="D19" s="19"/>
      <c r="E19" s="19"/>
      <c r="F19" s="34"/>
      <c r="G19" s="29"/>
      <c r="H19" s="29"/>
      <c r="I19" s="29"/>
      <c r="J19" s="20"/>
      <c r="K19" s="19"/>
    </row>
    <row r="20" spans="1:11" s="3" customFormat="1" ht="16.5" customHeight="1">
      <c r="A20" s="34"/>
      <c r="B20" s="99"/>
      <c r="C20" s="19"/>
      <c r="D20" s="19"/>
      <c r="E20" s="19"/>
      <c r="F20" s="34"/>
      <c r="G20" s="29"/>
      <c r="H20" s="29"/>
      <c r="I20" s="29"/>
      <c r="J20" s="20"/>
      <c r="K20" s="19"/>
    </row>
    <row r="21" spans="1:11" s="3" customFormat="1" ht="16.5" customHeight="1">
      <c r="A21" s="34"/>
      <c r="B21" s="99"/>
      <c r="C21" s="19"/>
      <c r="D21" s="19"/>
      <c r="E21" s="19"/>
      <c r="F21" s="34"/>
      <c r="G21" s="29"/>
      <c r="H21" s="29"/>
      <c r="I21" s="29"/>
      <c r="J21" s="20"/>
      <c r="K21" s="19"/>
    </row>
    <row r="22" spans="1:11" s="3" customFormat="1" ht="16.5" customHeight="1">
      <c r="A22" s="34"/>
      <c r="B22" s="99"/>
      <c r="C22" s="19"/>
      <c r="D22" s="19"/>
      <c r="E22" s="19"/>
      <c r="F22" s="34"/>
      <c r="G22" s="29"/>
      <c r="H22" s="29"/>
      <c r="I22" s="29"/>
      <c r="J22" s="20"/>
      <c r="K22" s="19"/>
    </row>
    <row r="23" spans="1:11" s="3" customFormat="1" ht="16.5" customHeight="1">
      <c r="A23" s="34"/>
      <c r="B23" s="99"/>
      <c r="C23" s="19"/>
      <c r="D23" s="19"/>
      <c r="E23" s="19"/>
      <c r="F23" s="34"/>
      <c r="G23" s="29"/>
      <c r="H23" s="29"/>
      <c r="I23" s="29"/>
      <c r="J23" s="20"/>
      <c r="K23" s="19"/>
    </row>
    <row r="24" spans="1:11" s="3" customFormat="1" ht="16.5" customHeight="1">
      <c r="A24" s="34"/>
      <c r="B24" s="99"/>
      <c r="C24" s="19"/>
      <c r="D24" s="19"/>
      <c r="E24" s="19"/>
      <c r="F24" s="34"/>
      <c r="G24" s="29"/>
      <c r="H24" s="29"/>
      <c r="I24" s="29"/>
      <c r="J24" s="20"/>
      <c r="K24" s="19"/>
    </row>
    <row r="25" spans="1:11" s="3" customFormat="1" ht="16.5" customHeight="1">
      <c r="A25" s="34"/>
      <c r="B25" s="99"/>
      <c r="C25" s="19"/>
      <c r="D25" s="19"/>
      <c r="E25" s="19"/>
      <c r="F25" s="34"/>
      <c r="G25" s="29"/>
      <c r="H25" s="29"/>
      <c r="I25" s="29"/>
      <c r="J25" s="20"/>
      <c r="K25" s="19"/>
    </row>
    <row r="26" spans="1:11" s="3" customFormat="1" ht="16.5" customHeight="1">
      <c r="A26" s="34"/>
      <c r="B26" s="99"/>
      <c r="C26" s="19"/>
      <c r="D26" s="19"/>
      <c r="E26" s="19"/>
      <c r="F26" s="34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0"/>
      <c r="F27" s="31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0"/>
      <c r="F28" s="31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5.00390625" style="66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529</v>
      </c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392</v>
      </c>
      <c r="C5" s="11" t="s">
        <v>394</v>
      </c>
      <c r="D5" s="11" t="s">
        <v>531</v>
      </c>
      <c r="E5" s="11" t="s">
        <v>532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J28"/>
    </sheetView>
  </sheetViews>
  <sheetFormatPr defaultColWidth="9.00390625" defaultRowHeight="16.5" customHeight="1"/>
  <cols>
    <col min="1" max="1" width="6.875" style="146" customWidth="1"/>
    <col min="2" max="2" width="23.75390625" style="65" customWidth="1"/>
    <col min="3" max="10" width="9.625" style="65" customWidth="1"/>
    <col min="11" max="11" width="7.75390625" style="65" customWidth="1"/>
    <col min="12" max="12" width="7.375" style="65" customWidth="1"/>
    <col min="13" max="16384" width="9.00390625" style="65" customWidth="1"/>
  </cols>
  <sheetData>
    <row r="1" spans="1:12" s="1" customFormat="1" ht="22.5" customHeight="1">
      <c r="A1" s="147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6" customFormat="1" ht="16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58" t="s">
        <v>533</v>
      </c>
    </row>
    <row r="3" spans="1:12" s="6" customFormat="1" ht="16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3" customFormat="1" ht="16.5" customHeight="1">
      <c r="A4" s="149"/>
      <c r="B4" s="8"/>
      <c r="C4" s="9"/>
      <c r="D4" s="9"/>
      <c r="E4" s="9"/>
      <c r="F4" s="9"/>
      <c r="L4" s="10"/>
    </row>
    <row r="5" spans="1:12" s="4" customFormat="1" ht="16.5" customHeight="1">
      <c r="A5" s="150" t="s">
        <v>331</v>
      </c>
      <c r="B5" s="151" t="s">
        <v>265</v>
      </c>
      <c r="C5" s="14" t="s">
        <v>235</v>
      </c>
      <c r="D5" s="32"/>
      <c r="E5" s="14" t="s">
        <v>258</v>
      </c>
      <c r="F5" s="32"/>
      <c r="G5" s="14" t="s">
        <v>236</v>
      </c>
      <c r="H5" s="32"/>
      <c r="I5" s="14" t="s">
        <v>267</v>
      </c>
      <c r="J5" s="32"/>
      <c r="K5" s="81" t="s">
        <v>238</v>
      </c>
      <c r="L5" s="116"/>
    </row>
    <row r="6" spans="1:22" s="4" customFormat="1" ht="16.5" customHeight="1">
      <c r="A6" s="152"/>
      <c r="B6" s="15"/>
      <c r="C6" s="14" t="s">
        <v>534</v>
      </c>
      <c r="D6" s="14" t="s">
        <v>535</v>
      </c>
      <c r="E6" s="14" t="s">
        <v>534</v>
      </c>
      <c r="F6" s="14" t="s">
        <v>535</v>
      </c>
      <c r="G6" s="14" t="s">
        <v>534</v>
      </c>
      <c r="H6" s="14" t="s">
        <v>535</v>
      </c>
      <c r="I6" s="14" t="s">
        <v>534</v>
      </c>
      <c r="J6" s="14" t="s">
        <v>535</v>
      </c>
      <c r="K6" s="81" t="s">
        <v>534</v>
      </c>
      <c r="L6" s="14" t="s">
        <v>535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53" t="s">
        <v>536</v>
      </c>
      <c r="B7" s="19" t="s">
        <v>537</v>
      </c>
      <c r="C7" s="154" t="e">
        <f aca="true" t="shared" si="0" ref="C7:H7">SUM(C8:C10)</f>
        <v>#REF!</v>
      </c>
      <c r="D7" s="154" t="e">
        <f t="shared" si="0"/>
        <v>#REF!</v>
      </c>
      <c r="E7" s="154" t="e">
        <f t="shared" si="0"/>
        <v>#REF!</v>
      </c>
      <c r="F7" s="154" t="e">
        <f t="shared" si="0"/>
        <v>#REF!</v>
      </c>
      <c r="G7" s="154">
        <f t="shared" si="0"/>
        <v>0</v>
      </c>
      <c r="H7" s="62">
        <f t="shared" si="0"/>
        <v>1116953.92</v>
      </c>
      <c r="I7" s="62" t="e">
        <f aca="true" t="shared" si="1" ref="I7:J10">G7-E7</f>
        <v>#REF!</v>
      </c>
      <c r="J7" s="62" t="e">
        <f t="shared" si="1"/>
        <v>#REF!</v>
      </c>
      <c r="K7" s="62" t="e">
        <f aca="true" t="shared" si="2" ref="K7:L10">I7/E7*100</f>
        <v>#REF!</v>
      </c>
      <c r="L7" s="62" t="e">
        <f t="shared" si="2"/>
        <v>#REF!</v>
      </c>
    </row>
    <row r="8" spans="1:12" s="3" customFormat="1" ht="16.5" customHeight="1">
      <c r="A8" s="153" t="s">
        <v>538</v>
      </c>
      <c r="B8" s="19" t="s">
        <v>539</v>
      </c>
      <c r="C8" s="154" t="e">
        <f>'表5-1-1建筑物 '!#REF!</f>
        <v>#REF!</v>
      </c>
      <c r="D8" s="154" t="e">
        <f>'表5-1-1建筑物 '!#REF!</f>
        <v>#REF!</v>
      </c>
      <c r="E8" s="154" t="e">
        <f>'表5-1-1建筑物 '!#REF!</f>
        <v>#REF!</v>
      </c>
      <c r="F8" s="154" t="e">
        <f>'表5-1-1建筑物 '!#REF!</f>
        <v>#REF!</v>
      </c>
      <c r="G8" s="154">
        <f>'表5-1-1建筑物 '!G21</f>
        <v>0</v>
      </c>
      <c r="H8" s="62">
        <f>'表5-1-1建筑物 '!$I$21</f>
        <v>1116953.92</v>
      </c>
      <c r="I8" s="62" t="e">
        <f t="shared" si="1"/>
        <v>#REF!</v>
      </c>
      <c r="J8" s="62" t="e">
        <f t="shared" si="1"/>
        <v>#REF!</v>
      </c>
      <c r="K8" s="62" t="e">
        <f t="shared" si="2"/>
        <v>#REF!</v>
      </c>
      <c r="L8" s="62" t="e">
        <f t="shared" si="2"/>
        <v>#REF!</v>
      </c>
    </row>
    <row r="9" spans="1:12" s="3" customFormat="1" ht="16.5" customHeight="1">
      <c r="A9" s="153" t="s">
        <v>540</v>
      </c>
      <c r="B9" s="19" t="s">
        <v>541</v>
      </c>
      <c r="C9" s="154">
        <f>'表5-1-2构筑物 '!I24</f>
        <v>0</v>
      </c>
      <c r="D9" s="154">
        <f>'表5-1-2构筑物 '!J24</f>
        <v>0</v>
      </c>
      <c r="E9" s="154" t="e">
        <f>'表5-1-2构筑物 '!#REF!</f>
        <v>#REF!</v>
      </c>
      <c r="F9" s="154" t="e">
        <f>'表5-1-2构筑物 '!#REF!</f>
        <v>#REF!</v>
      </c>
      <c r="G9" s="154">
        <f>'表5-1-2构筑物 '!K24</f>
        <v>0</v>
      </c>
      <c r="H9" s="62">
        <f>'表5-1-2构筑物 '!$M$24</f>
        <v>0</v>
      </c>
      <c r="I9" s="62" t="e">
        <f t="shared" si="1"/>
        <v>#REF!</v>
      </c>
      <c r="J9" s="62" t="e">
        <f t="shared" si="1"/>
        <v>#REF!</v>
      </c>
      <c r="K9" s="62" t="e">
        <f t="shared" si="2"/>
        <v>#REF!</v>
      </c>
      <c r="L9" s="62" t="e">
        <f t="shared" si="2"/>
        <v>#REF!</v>
      </c>
    </row>
    <row r="10" spans="1:12" s="3" customFormat="1" ht="16.5" customHeight="1">
      <c r="A10" s="153" t="s">
        <v>542</v>
      </c>
      <c r="B10" s="19" t="s">
        <v>543</v>
      </c>
      <c r="C10" s="154">
        <f>'表5-1-3管沟 '!I28</f>
        <v>0</v>
      </c>
      <c r="D10" s="154">
        <f>'表5-1-3管沟 '!J28</f>
        <v>0</v>
      </c>
      <c r="E10" s="154">
        <f>'表5-1-3管沟 '!K28</f>
        <v>0</v>
      </c>
      <c r="F10" s="154">
        <f>'表5-1-3管沟 '!L28</f>
        <v>0</v>
      </c>
      <c r="G10" s="154">
        <f>'表5-1-3管沟 '!M28</f>
        <v>0</v>
      </c>
      <c r="H10" s="62">
        <f>'表5-1-3管沟 '!$O$28</f>
        <v>0</v>
      </c>
      <c r="I10" s="62">
        <f t="shared" si="1"/>
        <v>0</v>
      </c>
      <c r="J10" s="62">
        <f t="shared" si="1"/>
        <v>0</v>
      </c>
      <c r="K10" s="62" t="e">
        <f t="shared" si="2"/>
        <v>#DIV/0!</v>
      </c>
      <c r="L10" s="62" t="e">
        <f t="shared" si="2"/>
        <v>#DIV/0!</v>
      </c>
    </row>
    <row r="11" spans="1:12" s="3" customFormat="1" ht="16.5" customHeight="1">
      <c r="A11" s="153"/>
      <c r="B11" s="19"/>
      <c r="C11" s="154"/>
      <c r="D11" s="154"/>
      <c r="E11" s="154"/>
      <c r="F11" s="154"/>
      <c r="G11" s="154"/>
      <c r="H11" s="62"/>
      <c r="I11" s="62"/>
      <c r="J11" s="62"/>
      <c r="K11" s="62"/>
      <c r="L11" s="62"/>
    </row>
    <row r="12" spans="1:12" s="3" customFormat="1" ht="16.5" customHeight="1">
      <c r="A12" s="153" t="s">
        <v>544</v>
      </c>
      <c r="B12" s="19" t="s">
        <v>545</v>
      </c>
      <c r="C12" s="154">
        <f aca="true" t="shared" si="3" ref="C12:H12">SUM(C13:C15)</f>
        <v>0</v>
      </c>
      <c r="D12" s="154">
        <f t="shared" si="3"/>
        <v>0</v>
      </c>
      <c r="E12" s="154" t="e">
        <f t="shared" si="3"/>
        <v>#REF!</v>
      </c>
      <c r="F12" s="154" t="e">
        <f t="shared" si="3"/>
        <v>#REF!</v>
      </c>
      <c r="G12" s="154">
        <f t="shared" si="3"/>
        <v>0</v>
      </c>
      <c r="H12" s="62">
        <f t="shared" si="3"/>
        <v>0</v>
      </c>
      <c r="I12" s="62" t="e">
        <f aca="true" t="shared" si="4" ref="I12:J15">G12-E12</f>
        <v>#REF!</v>
      </c>
      <c r="J12" s="62" t="e">
        <f t="shared" si="4"/>
        <v>#REF!</v>
      </c>
      <c r="K12" s="62" t="e">
        <f aca="true" t="shared" si="5" ref="K12:L15">I12/E12*100</f>
        <v>#REF!</v>
      </c>
      <c r="L12" s="62" t="e">
        <f t="shared" si="5"/>
        <v>#REF!</v>
      </c>
    </row>
    <row r="13" spans="1:12" s="3" customFormat="1" ht="16.5" customHeight="1">
      <c r="A13" s="153" t="s">
        <v>546</v>
      </c>
      <c r="B13" s="19" t="s">
        <v>547</v>
      </c>
      <c r="C13" s="154">
        <f>'表5-2-1机器设备 '!J28</f>
        <v>0</v>
      </c>
      <c r="D13" s="154">
        <f>'表5-2-1机器设备 '!K28</f>
        <v>0</v>
      </c>
      <c r="E13" s="154" t="e">
        <f>'表5-2-1机器设备 '!#REF!</f>
        <v>#REF!</v>
      </c>
      <c r="F13" s="154" t="e">
        <f>'表5-2-1机器设备 '!#REF!</f>
        <v>#REF!</v>
      </c>
      <c r="G13" s="154">
        <f>'表5-2-1机器设备 '!L28</f>
        <v>0</v>
      </c>
      <c r="H13" s="62">
        <f>'表5-2-1机器设备 '!$N$28</f>
        <v>0</v>
      </c>
      <c r="I13" s="62" t="e">
        <f t="shared" si="4"/>
        <v>#REF!</v>
      </c>
      <c r="J13" s="62" t="e">
        <f t="shared" si="4"/>
        <v>#REF!</v>
      </c>
      <c r="K13" s="62" t="e">
        <f t="shared" si="5"/>
        <v>#REF!</v>
      </c>
      <c r="L13" s="62" t="e">
        <f t="shared" si="5"/>
        <v>#REF!</v>
      </c>
    </row>
    <row r="14" spans="1:12" s="3" customFormat="1" ht="16.5" customHeight="1">
      <c r="A14" s="153" t="s">
        <v>548</v>
      </c>
      <c r="B14" s="19" t="s">
        <v>549</v>
      </c>
      <c r="C14" s="154">
        <f>'表5-2-2车辆 '!I28</f>
        <v>0</v>
      </c>
      <c r="D14" s="154">
        <f>'表5-2-2车辆 '!J28</f>
        <v>0</v>
      </c>
      <c r="E14" s="154" t="e">
        <f>'表5-2-2车辆 '!#REF!</f>
        <v>#REF!</v>
      </c>
      <c r="F14" s="154" t="e">
        <f>'表5-2-2车辆 '!#REF!</f>
        <v>#REF!</v>
      </c>
      <c r="G14" s="154">
        <f>'表5-2-2车辆 '!K28</f>
        <v>0</v>
      </c>
      <c r="H14" s="62">
        <f>'表5-2-2车辆 '!$M$28</f>
        <v>0</v>
      </c>
      <c r="I14" s="62" t="e">
        <f t="shared" si="4"/>
        <v>#REF!</v>
      </c>
      <c r="J14" s="62" t="e">
        <f t="shared" si="4"/>
        <v>#REF!</v>
      </c>
      <c r="K14" s="62" t="e">
        <f t="shared" si="5"/>
        <v>#REF!</v>
      </c>
      <c r="L14" s="62" t="e">
        <f t="shared" si="5"/>
        <v>#REF!</v>
      </c>
    </row>
    <row r="15" spans="1:12" s="3" customFormat="1" ht="16.5" customHeight="1">
      <c r="A15" s="153" t="s">
        <v>550</v>
      </c>
      <c r="B15" s="19" t="s">
        <v>551</v>
      </c>
      <c r="C15" s="154">
        <f>'表5-2-3电子设备 '!I28</f>
        <v>0</v>
      </c>
      <c r="D15" s="154">
        <f>'表5-2-3电子设备 '!J28</f>
        <v>0</v>
      </c>
      <c r="E15" s="154">
        <f>'表5-2-3电子设备 '!K28</f>
        <v>0</v>
      </c>
      <c r="F15" s="154">
        <f>'表5-2-3电子设备 '!L28</f>
        <v>0</v>
      </c>
      <c r="G15" s="154">
        <f>'表5-2-3电子设备 '!M28</f>
        <v>0</v>
      </c>
      <c r="H15" s="62">
        <f>'表5-2-3电子设备 '!$O$28</f>
        <v>0</v>
      </c>
      <c r="I15" s="62">
        <f t="shared" si="4"/>
        <v>0</v>
      </c>
      <c r="J15" s="62">
        <f t="shared" si="4"/>
        <v>0</v>
      </c>
      <c r="K15" s="62" t="e">
        <f t="shared" si="5"/>
        <v>#DIV/0!</v>
      </c>
      <c r="L15" s="62" t="e">
        <f t="shared" si="5"/>
        <v>#DIV/0!</v>
      </c>
    </row>
    <row r="16" spans="1:12" s="3" customFormat="1" ht="16.5" customHeight="1">
      <c r="A16" s="155"/>
      <c r="B16" s="19"/>
      <c r="C16" s="154"/>
      <c r="D16" s="154"/>
      <c r="E16" s="154"/>
      <c r="F16" s="154"/>
      <c r="G16" s="154"/>
      <c r="H16" s="62"/>
      <c r="I16" s="62"/>
      <c r="J16" s="62"/>
      <c r="K16" s="62"/>
      <c r="L16" s="62"/>
    </row>
    <row r="17" spans="1:12" s="3" customFormat="1" ht="16.5" customHeight="1">
      <c r="A17" s="153" t="s">
        <v>552</v>
      </c>
      <c r="B17" s="19" t="s">
        <v>553</v>
      </c>
      <c r="C17" s="154"/>
      <c r="D17" s="154">
        <f>'表5-3工程物资 '!$G$28</f>
        <v>0</v>
      </c>
      <c r="E17" s="154"/>
      <c r="F17" s="154">
        <f>'表5-3工程物资 '!$H$28</f>
        <v>0</v>
      </c>
      <c r="G17" s="154"/>
      <c r="H17" s="62">
        <f>'表5-3工程物资 '!$K$28</f>
        <v>0</v>
      </c>
      <c r="I17" s="62"/>
      <c r="J17" s="62">
        <f aca="true" t="shared" si="6" ref="J17:J21">H17-F17</f>
        <v>0</v>
      </c>
      <c r="K17" s="62"/>
      <c r="L17" s="62" t="e">
        <f aca="true" t="shared" si="7" ref="L17:L21">J17/F17*100</f>
        <v>#DIV/0!</v>
      </c>
    </row>
    <row r="18" spans="1:12" s="3" customFormat="1" ht="16.5" customHeight="1">
      <c r="A18" s="153"/>
      <c r="B18" s="19"/>
      <c r="C18" s="154"/>
      <c r="D18" s="154"/>
      <c r="E18" s="154"/>
      <c r="F18" s="154"/>
      <c r="G18" s="154"/>
      <c r="H18" s="62"/>
      <c r="I18" s="62"/>
      <c r="J18" s="62"/>
      <c r="K18" s="62"/>
      <c r="L18" s="62"/>
    </row>
    <row r="19" spans="1:12" s="3" customFormat="1" ht="16.5" customHeight="1">
      <c r="A19" s="153" t="s">
        <v>554</v>
      </c>
      <c r="B19" s="19" t="s">
        <v>555</v>
      </c>
      <c r="C19" s="154"/>
      <c r="D19" s="154">
        <f aca="true" t="shared" si="8" ref="D19:H19">SUM(D20:D21)</f>
        <v>0</v>
      </c>
      <c r="E19" s="154"/>
      <c r="F19" s="154">
        <f t="shared" si="8"/>
        <v>0</v>
      </c>
      <c r="G19" s="154"/>
      <c r="H19" s="62">
        <f t="shared" si="8"/>
        <v>0</v>
      </c>
      <c r="I19" s="62"/>
      <c r="J19" s="62">
        <f t="shared" si="6"/>
        <v>0</v>
      </c>
      <c r="K19" s="62"/>
      <c r="L19" s="62" t="e">
        <f t="shared" si="7"/>
        <v>#DIV/0!</v>
      </c>
    </row>
    <row r="20" spans="1:12" s="3" customFormat="1" ht="16.5" customHeight="1">
      <c r="A20" s="153" t="s">
        <v>556</v>
      </c>
      <c r="B20" s="19" t="s">
        <v>557</v>
      </c>
      <c r="C20" s="154"/>
      <c r="D20" s="154">
        <f>'表5-4-1在建土建 '!$G$28</f>
        <v>0</v>
      </c>
      <c r="E20" s="154"/>
      <c r="F20" s="154">
        <f>'表5-4-1在建土建 '!$H$28</f>
        <v>0</v>
      </c>
      <c r="G20" s="154"/>
      <c r="H20" s="62">
        <f>'表5-4-1在建土建 '!$I$28</f>
        <v>0</v>
      </c>
      <c r="I20" s="62"/>
      <c r="J20" s="62">
        <f t="shared" si="6"/>
        <v>0</v>
      </c>
      <c r="K20" s="62"/>
      <c r="L20" s="62" t="e">
        <f t="shared" si="7"/>
        <v>#DIV/0!</v>
      </c>
    </row>
    <row r="21" spans="1:12" s="3" customFormat="1" ht="16.5" customHeight="1">
      <c r="A21" s="153" t="s">
        <v>558</v>
      </c>
      <c r="B21" s="19" t="s">
        <v>559</v>
      </c>
      <c r="C21" s="154"/>
      <c r="D21" s="154">
        <f>'表5-4-2在建设备 '!$H$28</f>
        <v>0</v>
      </c>
      <c r="E21" s="154"/>
      <c r="F21" s="154">
        <f>'表5-4-2在建设备 '!$I$28</f>
        <v>0</v>
      </c>
      <c r="G21" s="154"/>
      <c r="H21" s="62">
        <f>'表5-4-2在建设备 '!$M$28</f>
        <v>0</v>
      </c>
      <c r="I21" s="62"/>
      <c r="J21" s="62">
        <f t="shared" si="6"/>
        <v>0</v>
      </c>
      <c r="K21" s="62"/>
      <c r="L21" s="62" t="e">
        <f t="shared" si="7"/>
        <v>#DIV/0!</v>
      </c>
    </row>
    <row r="22" spans="1:12" s="3" customFormat="1" ht="16.5" customHeight="1">
      <c r="A22" s="156"/>
      <c r="B22" s="22"/>
      <c r="C22" s="154"/>
      <c r="D22" s="154"/>
      <c r="E22" s="154"/>
      <c r="F22" s="154"/>
      <c r="G22" s="154"/>
      <c r="H22" s="62"/>
      <c r="I22" s="62"/>
      <c r="J22" s="62"/>
      <c r="K22" s="62"/>
      <c r="L22" s="62"/>
    </row>
    <row r="23" spans="1:12" s="3" customFormat="1" ht="16.5" customHeight="1">
      <c r="A23" s="156" t="s">
        <v>560</v>
      </c>
      <c r="B23" s="22" t="s">
        <v>561</v>
      </c>
      <c r="C23" s="154"/>
      <c r="D23" s="154">
        <f>'表5-5清理 '!$D$28</f>
        <v>0</v>
      </c>
      <c r="E23" s="154"/>
      <c r="F23" s="154">
        <f>'表5-5清理 '!$E$28</f>
        <v>0</v>
      </c>
      <c r="G23" s="154"/>
      <c r="H23" s="62">
        <f>'表5-5清理 '!$F$28</f>
        <v>0</v>
      </c>
      <c r="I23" s="62"/>
      <c r="J23" s="62">
        <f aca="true" t="shared" si="9" ref="J23:J28">H23-F23</f>
        <v>0</v>
      </c>
      <c r="K23" s="62"/>
      <c r="L23" s="62" t="e">
        <f aca="true" t="shared" si="10" ref="L23:L28">J23/F23*100</f>
        <v>#DIV/0!</v>
      </c>
    </row>
    <row r="24" spans="1:12" s="3" customFormat="1" ht="16.5" customHeight="1">
      <c r="A24" s="157"/>
      <c r="B24" s="19"/>
      <c r="C24" s="154"/>
      <c r="D24" s="154"/>
      <c r="E24" s="154"/>
      <c r="F24" s="154"/>
      <c r="G24" s="154"/>
      <c r="H24" s="62"/>
      <c r="I24" s="62"/>
      <c r="J24" s="62"/>
      <c r="K24" s="62"/>
      <c r="L24" s="62"/>
    </row>
    <row r="25" spans="1:12" s="3" customFormat="1" ht="16.5" customHeight="1">
      <c r="A25" s="157" t="s">
        <v>562</v>
      </c>
      <c r="B25" s="19" t="s">
        <v>563</v>
      </c>
      <c r="C25" s="154"/>
      <c r="D25" s="154">
        <f>'表5-6待处固定 '!$D$28</f>
        <v>0</v>
      </c>
      <c r="E25" s="154"/>
      <c r="F25" s="154">
        <f>'表5-6待处固定 '!$E$28</f>
        <v>0</v>
      </c>
      <c r="G25" s="154"/>
      <c r="H25" s="62">
        <f>'表5-6待处固定 '!$F$28</f>
        <v>0</v>
      </c>
      <c r="I25" s="62"/>
      <c r="J25" s="62">
        <f t="shared" si="9"/>
        <v>0</v>
      </c>
      <c r="K25" s="62"/>
      <c r="L25" s="62" t="e">
        <f t="shared" si="10"/>
        <v>#DIV/0!</v>
      </c>
    </row>
    <row r="26" spans="1:12" s="3" customFormat="1" ht="16.5" customHeight="1">
      <c r="A26" s="157"/>
      <c r="B26" s="19"/>
      <c r="C26" s="154"/>
      <c r="D26" s="154"/>
      <c r="E26" s="154"/>
      <c r="F26" s="154"/>
      <c r="G26" s="154"/>
      <c r="H26" s="62"/>
      <c r="I26" s="62"/>
      <c r="J26" s="62"/>
      <c r="K26" s="62"/>
      <c r="L26" s="62"/>
    </row>
    <row r="27" spans="1:12" s="3" customFormat="1" ht="16.5" customHeight="1">
      <c r="A27" s="157"/>
      <c r="B27" s="99"/>
      <c r="C27" s="154"/>
      <c r="D27" s="154"/>
      <c r="E27" s="154"/>
      <c r="F27" s="154"/>
      <c r="G27" s="154"/>
      <c r="H27" s="62"/>
      <c r="I27" s="62"/>
      <c r="J27" s="62"/>
      <c r="K27" s="62"/>
      <c r="L27" s="62"/>
    </row>
    <row r="28" spans="1:12" s="3" customFormat="1" ht="16.5" customHeight="1">
      <c r="A28" s="153">
        <v>5</v>
      </c>
      <c r="B28" s="39" t="s">
        <v>564</v>
      </c>
      <c r="C28" s="154" t="e">
        <f aca="true" t="shared" si="11" ref="C28:H28">C7+C12+C17+C19+C23+C25</f>
        <v>#REF!</v>
      </c>
      <c r="D28" s="154" t="e">
        <f t="shared" si="11"/>
        <v>#REF!</v>
      </c>
      <c r="E28" s="154" t="e">
        <f t="shared" si="11"/>
        <v>#REF!</v>
      </c>
      <c r="F28" s="154" t="e">
        <f t="shared" si="11"/>
        <v>#REF!</v>
      </c>
      <c r="G28" s="154">
        <f t="shared" si="11"/>
        <v>0</v>
      </c>
      <c r="H28" s="154">
        <f t="shared" si="11"/>
        <v>1116953.92</v>
      </c>
      <c r="I28" s="62" t="e">
        <f>G28-E28</f>
        <v>#REF!</v>
      </c>
      <c r="J28" s="62" t="e">
        <f t="shared" si="9"/>
        <v>#REF!</v>
      </c>
      <c r="K28" s="62" t="e">
        <f>I28/E28*100</f>
        <v>#REF!</v>
      </c>
      <c r="L28" s="62" t="e">
        <f t="shared" si="10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66" customFormat="1" ht="22.5" customHeight="1">
      <c r="A1" s="41" t="s">
        <v>263</v>
      </c>
      <c r="B1" s="41"/>
      <c r="C1" s="41"/>
      <c r="D1" s="41"/>
      <c r="E1" s="41"/>
      <c r="F1" s="41"/>
      <c r="G1" s="41"/>
      <c r="H1" s="41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4" t="s">
        <v>1</v>
      </c>
      <c r="B5" s="14" t="s">
        <v>265</v>
      </c>
      <c r="C5" s="14" t="s">
        <v>235</v>
      </c>
      <c r="D5" s="14" t="s">
        <v>266</v>
      </c>
      <c r="E5" s="14" t="s">
        <v>258</v>
      </c>
      <c r="F5" s="14" t="s">
        <v>236</v>
      </c>
      <c r="G5" s="14" t="s">
        <v>267</v>
      </c>
      <c r="H5" s="14" t="s">
        <v>238</v>
      </c>
    </row>
    <row r="6" spans="1:8" s="3" customFormat="1" ht="16.5" customHeight="1">
      <c r="A6" s="34">
        <v>1</v>
      </c>
      <c r="B6" s="46" t="s">
        <v>268</v>
      </c>
      <c r="C6" s="36">
        <f aca="true" t="shared" si="0" ref="C6:F6">SUM(C7:C9,C12:C22)</f>
        <v>0</v>
      </c>
      <c r="D6" s="36">
        <f aca="true" t="shared" si="1" ref="D6:D44">E6-C6</f>
        <v>0</v>
      </c>
      <c r="E6" s="36">
        <f t="shared" si="0"/>
        <v>0</v>
      </c>
      <c r="F6" s="36">
        <f t="shared" si="0"/>
        <v>0</v>
      </c>
      <c r="G6" s="36">
        <f aca="true" t="shared" si="2" ref="G6:G44">F6-E6</f>
        <v>0</v>
      </c>
      <c r="H6" s="36" t="e">
        <f aca="true" t="shared" si="3" ref="H6:H44">G6/E6*100</f>
        <v>#DIV/0!</v>
      </c>
    </row>
    <row r="7" spans="1:8" s="3" customFormat="1" ht="16.5" customHeight="1">
      <c r="A7" s="34">
        <f aca="true" t="shared" si="4" ref="A7:A38">A6+1</f>
        <v>2</v>
      </c>
      <c r="B7" s="19" t="s">
        <v>269</v>
      </c>
      <c r="C7" s="36">
        <f>'表3 '!C7</f>
        <v>0</v>
      </c>
      <c r="D7" s="36">
        <f t="shared" si="1"/>
        <v>0</v>
      </c>
      <c r="E7" s="36">
        <f>'表3 '!D7</f>
        <v>0</v>
      </c>
      <c r="F7" s="36">
        <f>'表3 '!E7</f>
        <v>0</v>
      </c>
      <c r="G7" s="36">
        <f t="shared" si="2"/>
        <v>0</v>
      </c>
      <c r="H7" s="36" t="e">
        <f t="shared" si="3"/>
        <v>#DIV/0!</v>
      </c>
    </row>
    <row r="8" spans="1:8" s="3" customFormat="1" ht="16.5" customHeight="1">
      <c r="A8" s="34">
        <f t="shared" si="4"/>
        <v>3</v>
      </c>
      <c r="B8" s="99" t="s">
        <v>270</v>
      </c>
      <c r="C8" s="36">
        <f>'表3 '!C8</f>
        <v>0</v>
      </c>
      <c r="D8" s="36">
        <f t="shared" si="1"/>
        <v>0</v>
      </c>
      <c r="E8" s="36">
        <f>'表3 '!D8</f>
        <v>0</v>
      </c>
      <c r="F8" s="36">
        <f>'表3 '!E8</f>
        <v>0</v>
      </c>
      <c r="G8" s="36">
        <f t="shared" si="2"/>
        <v>0</v>
      </c>
      <c r="H8" s="36" t="e">
        <f t="shared" si="3"/>
        <v>#DIV/0!</v>
      </c>
    </row>
    <row r="9" spans="1:8" s="3" customFormat="1" ht="16.5" customHeight="1">
      <c r="A9" s="34">
        <f t="shared" si="4"/>
        <v>4</v>
      </c>
      <c r="B9" s="19" t="s">
        <v>271</v>
      </c>
      <c r="C9" s="36">
        <f>'表3 '!C9</f>
        <v>0</v>
      </c>
      <c r="D9" s="36">
        <f t="shared" si="1"/>
        <v>0</v>
      </c>
      <c r="E9" s="36">
        <f>'表3 '!D9</f>
        <v>0</v>
      </c>
      <c r="F9" s="36">
        <f>'表3 '!E9</f>
        <v>0</v>
      </c>
      <c r="G9" s="36">
        <f t="shared" si="2"/>
        <v>0</v>
      </c>
      <c r="H9" s="36" t="e">
        <f t="shared" si="3"/>
        <v>#DIV/0!</v>
      </c>
    </row>
    <row r="10" spans="1:8" s="3" customFormat="1" ht="16.5" customHeight="1">
      <c r="A10" s="34">
        <f t="shared" si="4"/>
        <v>5</v>
      </c>
      <c r="B10" s="19" t="s">
        <v>272</v>
      </c>
      <c r="C10" s="36">
        <f>'表3 '!C10</f>
        <v>0</v>
      </c>
      <c r="D10" s="36">
        <f t="shared" si="1"/>
        <v>0</v>
      </c>
      <c r="E10" s="36">
        <f>'表3 '!D10</f>
        <v>0</v>
      </c>
      <c r="F10" s="36">
        <f>'表3 '!E10</f>
        <v>0</v>
      </c>
      <c r="G10" s="36">
        <f t="shared" si="2"/>
        <v>0</v>
      </c>
      <c r="H10" s="36" t="e">
        <f t="shared" si="3"/>
        <v>#DIV/0!</v>
      </c>
    </row>
    <row r="11" spans="1:8" s="3" customFormat="1" ht="16.5" customHeight="1">
      <c r="A11" s="34">
        <f t="shared" si="4"/>
        <v>6</v>
      </c>
      <c r="B11" s="19" t="s">
        <v>273</v>
      </c>
      <c r="C11" s="36">
        <f>'表3 '!C11</f>
        <v>0</v>
      </c>
      <c r="D11" s="36">
        <f t="shared" si="1"/>
        <v>0</v>
      </c>
      <c r="E11" s="36">
        <f>'表3 '!D11</f>
        <v>0</v>
      </c>
      <c r="F11" s="36">
        <f>'表3 '!E11</f>
        <v>0</v>
      </c>
      <c r="G11" s="36">
        <f t="shared" si="2"/>
        <v>0</v>
      </c>
      <c r="H11" s="36" t="e">
        <f t="shared" si="3"/>
        <v>#DIV/0!</v>
      </c>
    </row>
    <row r="12" spans="1:8" s="3" customFormat="1" ht="16.5" customHeight="1">
      <c r="A12" s="34">
        <f t="shared" si="4"/>
        <v>7</v>
      </c>
      <c r="B12" s="19" t="s">
        <v>274</v>
      </c>
      <c r="C12" s="36">
        <f>'表3 '!C12</f>
        <v>0</v>
      </c>
      <c r="D12" s="36">
        <f t="shared" si="1"/>
        <v>0</v>
      </c>
      <c r="E12" s="36">
        <f>'表3 '!D12</f>
        <v>0</v>
      </c>
      <c r="F12" s="36">
        <f>'表3 '!E12</f>
        <v>0</v>
      </c>
      <c r="G12" s="36">
        <f t="shared" si="2"/>
        <v>0</v>
      </c>
      <c r="H12" s="36" t="e">
        <f t="shared" si="3"/>
        <v>#DIV/0!</v>
      </c>
    </row>
    <row r="13" spans="1:8" s="3" customFormat="1" ht="16.5" customHeight="1">
      <c r="A13" s="34">
        <f t="shared" si="4"/>
        <v>8</v>
      </c>
      <c r="B13" s="19" t="s">
        <v>275</v>
      </c>
      <c r="C13" s="36">
        <f>'表3 '!C13</f>
        <v>0</v>
      </c>
      <c r="D13" s="36">
        <f t="shared" si="1"/>
        <v>0</v>
      </c>
      <c r="E13" s="36">
        <f>'表3 '!D13</f>
        <v>0</v>
      </c>
      <c r="F13" s="36">
        <f>'表3 '!E13</f>
        <v>0</v>
      </c>
      <c r="G13" s="36">
        <f t="shared" si="2"/>
        <v>0</v>
      </c>
      <c r="H13" s="36" t="e">
        <f t="shared" si="3"/>
        <v>#DIV/0!</v>
      </c>
    </row>
    <row r="14" spans="1:8" s="3" customFormat="1" ht="16.5" customHeight="1">
      <c r="A14" s="34">
        <f t="shared" si="4"/>
        <v>9</v>
      </c>
      <c r="B14" s="19" t="s">
        <v>276</v>
      </c>
      <c r="C14" s="36">
        <f>'表3 '!C14</f>
        <v>0</v>
      </c>
      <c r="D14" s="36">
        <f t="shared" si="1"/>
        <v>0</v>
      </c>
      <c r="E14" s="36">
        <f>'表3 '!D14</f>
        <v>0</v>
      </c>
      <c r="F14" s="36">
        <f>'表3 '!E14</f>
        <v>0</v>
      </c>
      <c r="G14" s="36">
        <f t="shared" si="2"/>
        <v>0</v>
      </c>
      <c r="H14" s="36" t="e">
        <f t="shared" si="3"/>
        <v>#DIV/0!</v>
      </c>
    </row>
    <row r="15" spans="1:8" s="3" customFormat="1" ht="16.5" customHeight="1">
      <c r="A15" s="34">
        <f t="shared" si="4"/>
        <v>10</v>
      </c>
      <c r="B15" s="19" t="s">
        <v>277</v>
      </c>
      <c r="C15" s="36">
        <f>'表3 '!C15</f>
        <v>0</v>
      </c>
      <c r="D15" s="36">
        <f t="shared" si="1"/>
        <v>0</v>
      </c>
      <c r="E15" s="36">
        <f>'表3 '!D15</f>
        <v>0</v>
      </c>
      <c r="F15" s="36">
        <f>'表3 '!E15</f>
        <v>0</v>
      </c>
      <c r="G15" s="36">
        <f t="shared" si="2"/>
        <v>0</v>
      </c>
      <c r="H15" s="36" t="e">
        <f t="shared" si="3"/>
        <v>#DIV/0!</v>
      </c>
    </row>
    <row r="16" spans="1:8" s="3" customFormat="1" ht="16.5" customHeight="1">
      <c r="A16" s="34">
        <f t="shared" si="4"/>
        <v>11</v>
      </c>
      <c r="B16" s="19" t="s">
        <v>278</v>
      </c>
      <c r="C16" s="36">
        <f>'表3 '!C16</f>
        <v>0</v>
      </c>
      <c r="D16" s="36">
        <f t="shared" si="1"/>
        <v>0</v>
      </c>
      <c r="E16" s="36">
        <f>'表3 '!D16</f>
        <v>0</v>
      </c>
      <c r="F16" s="36">
        <f>'表3 '!E16</f>
        <v>0</v>
      </c>
      <c r="G16" s="36">
        <f t="shared" si="2"/>
        <v>0</v>
      </c>
      <c r="H16" s="36" t="e">
        <f t="shared" si="3"/>
        <v>#DIV/0!</v>
      </c>
    </row>
    <row r="17" spans="1:8" s="3" customFormat="1" ht="16.5" customHeight="1">
      <c r="A17" s="34">
        <f t="shared" si="4"/>
        <v>12</v>
      </c>
      <c r="B17" s="19" t="s">
        <v>279</v>
      </c>
      <c r="C17" s="36">
        <f>'表3 '!C17</f>
        <v>0</v>
      </c>
      <c r="D17" s="36">
        <f t="shared" si="1"/>
        <v>0</v>
      </c>
      <c r="E17" s="36">
        <f>'表3 '!D17</f>
        <v>0</v>
      </c>
      <c r="F17" s="36">
        <f>'表3 '!E17</f>
        <v>0</v>
      </c>
      <c r="G17" s="36">
        <f t="shared" si="2"/>
        <v>0</v>
      </c>
      <c r="H17" s="36" t="e">
        <f t="shared" si="3"/>
        <v>#DIV/0!</v>
      </c>
    </row>
    <row r="18" spans="1:8" s="3" customFormat="1" ht="16.5" customHeight="1">
      <c r="A18" s="34">
        <f t="shared" si="4"/>
        <v>13</v>
      </c>
      <c r="B18" s="19" t="s">
        <v>280</v>
      </c>
      <c r="C18" s="36">
        <f>'表3 '!C18</f>
        <v>0</v>
      </c>
      <c r="D18" s="36">
        <f t="shared" si="1"/>
        <v>0</v>
      </c>
      <c r="E18" s="36">
        <f>'表3 '!D18</f>
        <v>0</v>
      </c>
      <c r="F18" s="36">
        <f>'表3 '!E18</f>
        <v>0</v>
      </c>
      <c r="G18" s="36">
        <f t="shared" si="2"/>
        <v>0</v>
      </c>
      <c r="H18" s="36" t="e">
        <f t="shared" si="3"/>
        <v>#DIV/0!</v>
      </c>
    </row>
    <row r="19" spans="1:8" s="3" customFormat="1" ht="16.5" customHeight="1">
      <c r="A19" s="34">
        <f t="shared" si="4"/>
        <v>14</v>
      </c>
      <c r="B19" s="19" t="s">
        <v>281</v>
      </c>
      <c r="C19" s="36">
        <f>'表3 '!C19</f>
        <v>0</v>
      </c>
      <c r="D19" s="36">
        <f t="shared" si="1"/>
        <v>0</v>
      </c>
      <c r="E19" s="36">
        <f>'表3 '!D19</f>
        <v>0</v>
      </c>
      <c r="F19" s="36">
        <f>'表3 '!E19</f>
        <v>0</v>
      </c>
      <c r="G19" s="36">
        <f t="shared" si="2"/>
        <v>0</v>
      </c>
      <c r="H19" s="36" t="e">
        <f t="shared" si="3"/>
        <v>#DIV/0!</v>
      </c>
    </row>
    <row r="20" spans="1:8" s="3" customFormat="1" ht="16.5" customHeight="1">
      <c r="A20" s="34">
        <f t="shared" si="4"/>
        <v>15</v>
      </c>
      <c r="B20" s="19" t="s">
        <v>282</v>
      </c>
      <c r="C20" s="36">
        <f>'表3 '!C20</f>
        <v>0</v>
      </c>
      <c r="D20" s="36">
        <f t="shared" si="1"/>
        <v>0</v>
      </c>
      <c r="E20" s="36">
        <f>'表3 '!D20</f>
        <v>0</v>
      </c>
      <c r="F20" s="36">
        <f>'表3 '!E20</f>
        <v>0</v>
      </c>
      <c r="G20" s="36">
        <f t="shared" si="2"/>
        <v>0</v>
      </c>
      <c r="H20" s="36" t="e">
        <f t="shared" si="3"/>
        <v>#DIV/0!</v>
      </c>
    </row>
    <row r="21" spans="1:8" s="3" customFormat="1" ht="16.5" customHeight="1">
      <c r="A21" s="34">
        <f t="shared" si="4"/>
        <v>16</v>
      </c>
      <c r="B21" s="19" t="s">
        <v>283</v>
      </c>
      <c r="C21" s="36">
        <f>'表3 '!C21</f>
        <v>0</v>
      </c>
      <c r="D21" s="36">
        <f t="shared" si="1"/>
        <v>0</v>
      </c>
      <c r="E21" s="36">
        <f>'表3 '!D21</f>
        <v>0</v>
      </c>
      <c r="F21" s="36">
        <f>'表3 '!E21</f>
        <v>0</v>
      </c>
      <c r="G21" s="36">
        <f t="shared" si="2"/>
        <v>0</v>
      </c>
      <c r="H21" s="36" t="e">
        <f t="shared" si="3"/>
        <v>#DIV/0!</v>
      </c>
    </row>
    <row r="22" spans="1:8" s="3" customFormat="1" ht="16.5" customHeight="1">
      <c r="A22" s="34">
        <f t="shared" si="4"/>
        <v>17</v>
      </c>
      <c r="B22" s="19" t="s">
        <v>284</v>
      </c>
      <c r="C22" s="36">
        <f>'表3 '!C22</f>
        <v>0</v>
      </c>
      <c r="D22" s="36">
        <f t="shared" si="1"/>
        <v>0</v>
      </c>
      <c r="E22" s="36">
        <f>'表3 '!D22</f>
        <v>0</v>
      </c>
      <c r="F22" s="36">
        <f>'表3 '!E22</f>
        <v>0</v>
      </c>
      <c r="G22" s="36">
        <f t="shared" si="2"/>
        <v>0</v>
      </c>
      <c r="H22" s="36" t="e">
        <f t="shared" si="3"/>
        <v>#DIV/0!</v>
      </c>
    </row>
    <row r="23" spans="1:8" s="3" customFormat="1" ht="16.5" customHeight="1">
      <c r="A23" s="34">
        <f t="shared" si="4"/>
        <v>18</v>
      </c>
      <c r="B23" s="46" t="s">
        <v>285</v>
      </c>
      <c r="C23" s="36">
        <f>'表4长投汇总 '!$C$28</f>
        <v>0</v>
      </c>
      <c r="D23" s="36">
        <f t="shared" si="1"/>
        <v>0</v>
      </c>
      <c r="E23" s="36">
        <f>'表4长投汇总 '!D28</f>
        <v>0</v>
      </c>
      <c r="F23" s="36">
        <f>'表4长投汇总 '!E28</f>
        <v>0</v>
      </c>
      <c r="G23" s="36">
        <f t="shared" si="2"/>
        <v>0</v>
      </c>
      <c r="H23" s="36" t="e">
        <f t="shared" si="3"/>
        <v>#DIV/0!</v>
      </c>
    </row>
    <row r="24" spans="1:8" s="3" customFormat="1" ht="16.5" customHeight="1">
      <c r="A24" s="34">
        <f t="shared" si="4"/>
        <v>19</v>
      </c>
      <c r="B24" s="46" t="s">
        <v>286</v>
      </c>
      <c r="C24" s="36" t="e">
        <f aca="true" t="shared" si="5" ref="C24:F24">C29+C32+C33+C34+C35</f>
        <v>#REF!</v>
      </c>
      <c r="D24" s="36" t="e">
        <f t="shared" si="1"/>
        <v>#REF!</v>
      </c>
      <c r="E24" s="36" t="e">
        <f t="shared" si="5"/>
        <v>#REF!</v>
      </c>
      <c r="F24" s="36">
        <f t="shared" si="5"/>
        <v>1116953.92</v>
      </c>
      <c r="G24" s="36" t="e">
        <f t="shared" si="2"/>
        <v>#REF!</v>
      </c>
      <c r="H24" s="36" t="e">
        <f t="shared" si="3"/>
        <v>#REF!</v>
      </c>
    </row>
    <row r="25" spans="1:8" s="3" customFormat="1" ht="16.5" customHeight="1">
      <c r="A25" s="34">
        <f t="shared" si="4"/>
        <v>20</v>
      </c>
      <c r="B25" s="19" t="s">
        <v>287</v>
      </c>
      <c r="C25" s="36" t="e">
        <f aca="true" t="shared" si="6" ref="C25:F25">SUM(C26:C27)</f>
        <v>#REF!</v>
      </c>
      <c r="D25" s="36" t="e">
        <f t="shared" si="1"/>
        <v>#REF!</v>
      </c>
      <c r="E25" s="36" t="e">
        <f t="shared" si="6"/>
        <v>#REF!</v>
      </c>
      <c r="F25" s="36">
        <f t="shared" si="6"/>
        <v>0</v>
      </c>
      <c r="G25" s="36" t="e">
        <f t="shared" si="2"/>
        <v>#REF!</v>
      </c>
      <c r="H25" s="36" t="e">
        <f t="shared" si="3"/>
        <v>#REF!</v>
      </c>
    </row>
    <row r="26" spans="1:8" s="3" customFormat="1" ht="16.5" customHeight="1">
      <c r="A26" s="34">
        <f t="shared" si="4"/>
        <v>21</v>
      </c>
      <c r="B26" s="19" t="s">
        <v>288</v>
      </c>
      <c r="C26" s="36">
        <f>'表5固定汇总 '!$C$12</f>
        <v>0</v>
      </c>
      <c r="D26" s="36" t="e">
        <f t="shared" si="1"/>
        <v>#REF!</v>
      </c>
      <c r="E26" s="36" t="e">
        <f>'表5固定汇总 '!$E$12</f>
        <v>#REF!</v>
      </c>
      <c r="F26" s="36">
        <f>'表5固定汇总 '!$G$12</f>
        <v>0</v>
      </c>
      <c r="G26" s="36" t="e">
        <f t="shared" si="2"/>
        <v>#REF!</v>
      </c>
      <c r="H26" s="36" t="e">
        <f t="shared" si="3"/>
        <v>#REF!</v>
      </c>
    </row>
    <row r="27" spans="1:8" s="3" customFormat="1" ht="16.5" customHeight="1">
      <c r="A27" s="34">
        <f t="shared" si="4"/>
        <v>22</v>
      </c>
      <c r="B27" s="19" t="s">
        <v>289</v>
      </c>
      <c r="C27" s="36" t="e">
        <f>'表5固定汇总 '!$C$7</f>
        <v>#REF!</v>
      </c>
      <c r="D27" s="36" t="e">
        <f t="shared" si="1"/>
        <v>#REF!</v>
      </c>
      <c r="E27" s="36" t="e">
        <f>'表5固定汇总 '!$E$7</f>
        <v>#REF!</v>
      </c>
      <c r="F27" s="36">
        <f>'表5固定汇总 '!$G$7</f>
        <v>0</v>
      </c>
      <c r="G27" s="36" t="e">
        <f t="shared" si="2"/>
        <v>#REF!</v>
      </c>
      <c r="H27" s="36" t="e">
        <f t="shared" si="3"/>
        <v>#REF!</v>
      </c>
    </row>
    <row r="28" spans="1:8" s="3" customFormat="1" ht="16.5" customHeight="1">
      <c r="A28" s="34">
        <f t="shared" si="4"/>
        <v>23</v>
      </c>
      <c r="B28" s="19" t="s">
        <v>290</v>
      </c>
      <c r="C28" s="36" t="e">
        <f aca="true" t="shared" si="7" ref="C28:F28">C25-C29</f>
        <v>#REF!</v>
      </c>
      <c r="D28" s="36" t="e">
        <f t="shared" si="1"/>
        <v>#REF!</v>
      </c>
      <c r="E28" s="36" t="e">
        <f t="shared" si="7"/>
        <v>#REF!</v>
      </c>
      <c r="F28" s="36">
        <f t="shared" si="7"/>
        <v>-1116953.92</v>
      </c>
      <c r="G28" s="36" t="e">
        <f t="shared" si="2"/>
        <v>#REF!</v>
      </c>
      <c r="H28" s="36" t="e">
        <f t="shared" si="3"/>
        <v>#REF!</v>
      </c>
    </row>
    <row r="29" spans="1:8" s="3" customFormat="1" ht="16.5" customHeight="1">
      <c r="A29" s="34">
        <f t="shared" si="4"/>
        <v>24</v>
      </c>
      <c r="B29" s="19" t="s">
        <v>291</v>
      </c>
      <c r="C29" s="36" t="e">
        <f aca="true" t="shared" si="8" ref="C29:F29">SUM(C30:C31)</f>
        <v>#REF!</v>
      </c>
      <c r="D29" s="36" t="e">
        <f t="shared" si="1"/>
        <v>#REF!</v>
      </c>
      <c r="E29" s="36" t="e">
        <f t="shared" si="8"/>
        <v>#REF!</v>
      </c>
      <c r="F29" s="36">
        <f t="shared" si="8"/>
        <v>1116953.92</v>
      </c>
      <c r="G29" s="36" t="e">
        <f t="shared" si="2"/>
        <v>#REF!</v>
      </c>
      <c r="H29" s="36" t="e">
        <f t="shared" si="3"/>
        <v>#REF!</v>
      </c>
    </row>
    <row r="30" spans="1:8" s="3" customFormat="1" ht="16.5" customHeight="1">
      <c r="A30" s="34">
        <f t="shared" si="4"/>
        <v>25</v>
      </c>
      <c r="B30" s="19" t="s">
        <v>288</v>
      </c>
      <c r="C30" s="36">
        <f>'表5固定汇总 '!$D$12</f>
        <v>0</v>
      </c>
      <c r="D30" s="36" t="e">
        <f t="shared" si="1"/>
        <v>#REF!</v>
      </c>
      <c r="E30" s="36" t="e">
        <f>'表5固定汇总 '!$F$12</f>
        <v>#REF!</v>
      </c>
      <c r="F30" s="36">
        <f>'表5固定汇总 '!$H$12</f>
        <v>0</v>
      </c>
      <c r="G30" s="36" t="e">
        <f t="shared" si="2"/>
        <v>#REF!</v>
      </c>
      <c r="H30" s="36" t="e">
        <f t="shared" si="3"/>
        <v>#REF!</v>
      </c>
    </row>
    <row r="31" spans="1:8" s="3" customFormat="1" ht="16.5" customHeight="1">
      <c r="A31" s="34">
        <f t="shared" si="4"/>
        <v>26</v>
      </c>
      <c r="B31" s="19" t="s">
        <v>289</v>
      </c>
      <c r="C31" s="36" t="e">
        <f>'表5固定汇总 '!$D$7</f>
        <v>#REF!</v>
      </c>
      <c r="D31" s="36" t="e">
        <f t="shared" si="1"/>
        <v>#REF!</v>
      </c>
      <c r="E31" s="36" t="e">
        <f>'表5固定汇总 '!$F$7</f>
        <v>#REF!</v>
      </c>
      <c r="F31" s="36">
        <f>'表5固定汇总 '!$H$7</f>
        <v>1116953.92</v>
      </c>
      <c r="G31" s="36" t="e">
        <f t="shared" si="2"/>
        <v>#REF!</v>
      </c>
      <c r="H31" s="36" t="e">
        <f t="shared" si="3"/>
        <v>#REF!</v>
      </c>
    </row>
    <row r="32" spans="1:8" s="3" customFormat="1" ht="16.5" customHeight="1">
      <c r="A32" s="34">
        <f t="shared" si="4"/>
        <v>27</v>
      </c>
      <c r="B32" s="19" t="s">
        <v>292</v>
      </c>
      <c r="C32" s="36">
        <f>'表5固定汇总 '!$D$17</f>
        <v>0</v>
      </c>
      <c r="D32" s="36">
        <f t="shared" si="1"/>
        <v>0</v>
      </c>
      <c r="E32" s="36">
        <f>'表5固定汇总 '!$F$17</f>
        <v>0</v>
      </c>
      <c r="F32" s="36">
        <f>'表5固定汇总 '!$H$17</f>
        <v>0</v>
      </c>
      <c r="G32" s="36">
        <f t="shared" si="2"/>
        <v>0</v>
      </c>
      <c r="H32" s="36" t="e">
        <f t="shared" si="3"/>
        <v>#DIV/0!</v>
      </c>
    </row>
    <row r="33" spans="1:8" s="3" customFormat="1" ht="16.5" customHeight="1">
      <c r="A33" s="34">
        <f t="shared" si="4"/>
        <v>28</v>
      </c>
      <c r="B33" s="19" t="s">
        <v>293</v>
      </c>
      <c r="C33" s="36">
        <f>'表5固定汇总 '!$D$19</f>
        <v>0</v>
      </c>
      <c r="D33" s="36">
        <f t="shared" si="1"/>
        <v>0</v>
      </c>
      <c r="E33" s="36">
        <f>'表5固定汇总 '!$F$19</f>
        <v>0</v>
      </c>
      <c r="F33" s="36">
        <f>'表5固定汇总 '!$H$19</f>
        <v>0</v>
      </c>
      <c r="G33" s="36">
        <f t="shared" si="2"/>
        <v>0</v>
      </c>
      <c r="H33" s="36" t="e">
        <f t="shared" si="3"/>
        <v>#DIV/0!</v>
      </c>
    </row>
    <row r="34" spans="1:8" s="3" customFormat="1" ht="16.5" customHeight="1">
      <c r="A34" s="34">
        <f t="shared" si="4"/>
        <v>29</v>
      </c>
      <c r="B34" s="19" t="s">
        <v>294</v>
      </c>
      <c r="C34" s="36">
        <f>'表5固定汇总 '!$D$23</f>
        <v>0</v>
      </c>
      <c r="D34" s="36">
        <f t="shared" si="1"/>
        <v>0</v>
      </c>
      <c r="E34" s="36">
        <f>'表5固定汇总 '!$F$23</f>
        <v>0</v>
      </c>
      <c r="F34" s="36">
        <f>'表5固定汇总 '!$H$23</f>
        <v>0</v>
      </c>
      <c r="G34" s="36">
        <f t="shared" si="2"/>
        <v>0</v>
      </c>
      <c r="H34" s="36" t="e">
        <f t="shared" si="3"/>
        <v>#DIV/0!</v>
      </c>
    </row>
    <row r="35" spans="1:8" s="3" customFormat="1" ht="16.5" customHeight="1">
      <c r="A35" s="34">
        <f t="shared" si="4"/>
        <v>30</v>
      </c>
      <c r="B35" s="19" t="s">
        <v>295</v>
      </c>
      <c r="C35" s="36">
        <f>'表5固定汇总 '!$D$25</f>
        <v>0</v>
      </c>
      <c r="D35" s="36">
        <f t="shared" si="1"/>
        <v>0</v>
      </c>
      <c r="E35" s="36">
        <f>'表5固定汇总 '!$F$25</f>
        <v>0</v>
      </c>
      <c r="F35" s="36">
        <f>'表5固定汇总 '!$H$25</f>
        <v>0</v>
      </c>
      <c r="G35" s="36">
        <f t="shared" si="2"/>
        <v>0</v>
      </c>
      <c r="H35" s="36" t="e">
        <f t="shared" si="3"/>
        <v>#DIV/0!</v>
      </c>
    </row>
    <row r="36" spans="1:8" s="3" customFormat="1" ht="16.5" customHeight="1">
      <c r="A36" s="34">
        <f t="shared" si="4"/>
        <v>31</v>
      </c>
      <c r="B36" s="46" t="s">
        <v>296</v>
      </c>
      <c r="C36" s="36">
        <f aca="true" t="shared" si="9" ref="C36:F36">SUM(C37:C38)</f>
        <v>0</v>
      </c>
      <c r="D36" s="36">
        <f t="shared" si="1"/>
        <v>0</v>
      </c>
      <c r="E36" s="36">
        <f t="shared" si="9"/>
        <v>0</v>
      </c>
      <c r="F36" s="36">
        <f t="shared" si="9"/>
        <v>0</v>
      </c>
      <c r="G36" s="36">
        <f t="shared" si="2"/>
        <v>0</v>
      </c>
      <c r="H36" s="36" t="e">
        <f t="shared" si="3"/>
        <v>#DIV/0!</v>
      </c>
    </row>
    <row r="37" spans="1:8" s="3" customFormat="1" ht="16.5" customHeight="1">
      <c r="A37" s="34">
        <f t="shared" si="4"/>
        <v>32</v>
      </c>
      <c r="B37" s="19" t="s">
        <v>297</v>
      </c>
      <c r="C37" s="36">
        <f>'表6-1土地 '!$J$28</f>
        <v>0</v>
      </c>
      <c r="D37" s="36">
        <f t="shared" si="1"/>
        <v>0</v>
      </c>
      <c r="E37" s="36">
        <f>'表6-1土地 '!K28</f>
        <v>0</v>
      </c>
      <c r="F37" s="36">
        <f>'表6-1土地 '!L28</f>
        <v>0</v>
      </c>
      <c r="G37" s="36">
        <f t="shared" si="2"/>
        <v>0</v>
      </c>
      <c r="H37" s="36" t="e">
        <f t="shared" si="3"/>
        <v>#DIV/0!</v>
      </c>
    </row>
    <row r="38" spans="1:8" s="3" customFormat="1" ht="16.5" customHeight="1">
      <c r="A38" s="34">
        <f t="shared" si="4"/>
        <v>33</v>
      </c>
      <c r="B38" s="19" t="s">
        <v>298</v>
      </c>
      <c r="C38" s="36">
        <f>'表6-2无形 '!$F$28</f>
        <v>0</v>
      </c>
      <c r="D38" s="36">
        <f t="shared" si="1"/>
        <v>0</v>
      </c>
      <c r="E38" s="36">
        <f>'表6-2无形 '!$G$28</f>
        <v>0</v>
      </c>
      <c r="F38" s="36">
        <f>'表6-2无形 '!$I$28</f>
        <v>0</v>
      </c>
      <c r="G38" s="36">
        <f t="shared" si="2"/>
        <v>0</v>
      </c>
      <c r="H38" s="36" t="e">
        <f t="shared" si="3"/>
        <v>#DIV/0!</v>
      </c>
    </row>
    <row r="39" spans="1:8" s="3" customFormat="1" ht="16.5" customHeight="1">
      <c r="A39" s="34">
        <f aca="true" t="shared" si="10" ref="A39:A71">A38+1</f>
        <v>34</v>
      </c>
      <c r="B39" s="46" t="s">
        <v>299</v>
      </c>
      <c r="C39" s="36">
        <f aca="true" t="shared" si="11" ref="C39:F39">SUM(C40:C41)</f>
        <v>0</v>
      </c>
      <c r="D39" s="36">
        <f t="shared" si="1"/>
        <v>0</v>
      </c>
      <c r="E39" s="36">
        <f t="shared" si="11"/>
        <v>0</v>
      </c>
      <c r="F39" s="36">
        <f t="shared" si="11"/>
        <v>0</v>
      </c>
      <c r="G39" s="36">
        <f t="shared" si="2"/>
        <v>0</v>
      </c>
      <c r="H39" s="36" t="e">
        <f t="shared" si="3"/>
        <v>#DIV/0!</v>
      </c>
    </row>
    <row r="40" spans="1:8" s="3" customFormat="1" ht="16.5" customHeight="1">
      <c r="A40" s="34">
        <f t="shared" si="10"/>
        <v>35</v>
      </c>
      <c r="B40" s="19" t="s">
        <v>300</v>
      </c>
      <c r="C40" s="36">
        <f>'表7-1开办费 '!$F$28</f>
        <v>0</v>
      </c>
      <c r="D40" s="36">
        <f t="shared" si="1"/>
        <v>0</v>
      </c>
      <c r="E40" s="36">
        <f>'表7-1开办费 '!$G$28</f>
        <v>0</v>
      </c>
      <c r="F40" s="36">
        <f>'表7-1开办费 '!$I$28</f>
        <v>0</v>
      </c>
      <c r="G40" s="36">
        <f t="shared" si="2"/>
        <v>0</v>
      </c>
      <c r="H40" s="36" t="e">
        <f t="shared" si="3"/>
        <v>#DIV/0!</v>
      </c>
    </row>
    <row r="41" spans="1:8" s="3" customFormat="1" ht="16.5" customHeight="1">
      <c r="A41" s="34">
        <f t="shared" si="10"/>
        <v>36</v>
      </c>
      <c r="B41" s="19" t="s">
        <v>301</v>
      </c>
      <c r="C41" s="36">
        <f>'表7-2长期待摊 '!$F$28</f>
        <v>0</v>
      </c>
      <c r="D41" s="36">
        <f t="shared" si="1"/>
        <v>0</v>
      </c>
      <c r="E41" s="36">
        <f>'表7-2长期待摊 '!$G$28</f>
        <v>0</v>
      </c>
      <c r="F41" s="36">
        <f>'表7-2长期待摊 '!$I$28</f>
        <v>0</v>
      </c>
      <c r="G41" s="36">
        <f t="shared" si="2"/>
        <v>0</v>
      </c>
      <c r="H41" s="36" t="e">
        <f t="shared" si="3"/>
        <v>#DIV/0!</v>
      </c>
    </row>
    <row r="42" spans="1:8" s="3" customFormat="1" ht="16.5" customHeight="1">
      <c r="A42" s="34">
        <f t="shared" si="10"/>
        <v>37</v>
      </c>
      <c r="B42" s="46" t="s">
        <v>302</v>
      </c>
      <c r="C42" s="36">
        <f>'表8-1其他长期 '!$D$28</f>
        <v>0</v>
      </c>
      <c r="D42" s="36">
        <f t="shared" si="1"/>
        <v>0</v>
      </c>
      <c r="E42" s="36">
        <f>'表8-1其他长期 '!E28</f>
        <v>0</v>
      </c>
      <c r="F42" s="36">
        <f>'表8-1其他长期 '!F28</f>
        <v>0</v>
      </c>
      <c r="G42" s="36">
        <f t="shared" si="2"/>
        <v>0</v>
      </c>
      <c r="H42" s="36" t="e">
        <f t="shared" si="3"/>
        <v>#DIV/0!</v>
      </c>
    </row>
    <row r="43" spans="1:8" s="3" customFormat="1" ht="16.5" customHeight="1">
      <c r="A43" s="34">
        <f t="shared" si="10"/>
        <v>38</v>
      </c>
      <c r="B43" s="46" t="s">
        <v>303</v>
      </c>
      <c r="C43" s="36">
        <f>'表8-2递延税款 '!$D$28</f>
        <v>0</v>
      </c>
      <c r="D43" s="36">
        <f t="shared" si="1"/>
        <v>0</v>
      </c>
      <c r="E43" s="36">
        <f>'表8-2递延税款 '!E28</f>
        <v>0</v>
      </c>
      <c r="F43" s="36">
        <f>'表8-2递延税款 '!F28</f>
        <v>0</v>
      </c>
      <c r="G43" s="36">
        <f t="shared" si="2"/>
        <v>0</v>
      </c>
      <c r="H43" s="36" t="e">
        <f t="shared" si="3"/>
        <v>#DIV/0!</v>
      </c>
    </row>
    <row r="44" spans="1:8" s="3" customFormat="1" ht="16.5" customHeight="1">
      <c r="A44" s="34">
        <f t="shared" si="10"/>
        <v>39</v>
      </c>
      <c r="B44" s="46" t="s">
        <v>304</v>
      </c>
      <c r="C44" s="36" t="e">
        <f aca="true" t="shared" si="12" ref="C44:F44">C6+C23+C24+C36+C39+C42+C43</f>
        <v>#REF!</v>
      </c>
      <c r="D44" s="36" t="e">
        <f t="shared" si="1"/>
        <v>#REF!</v>
      </c>
      <c r="E44" s="36" t="e">
        <f t="shared" si="12"/>
        <v>#REF!</v>
      </c>
      <c r="F44" s="36">
        <f t="shared" si="12"/>
        <v>1116953.92</v>
      </c>
      <c r="G44" s="36" t="e">
        <f t="shared" si="2"/>
        <v>#REF!</v>
      </c>
      <c r="H44" s="36" t="e">
        <f t="shared" si="3"/>
        <v>#REF!</v>
      </c>
    </row>
    <row r="45" spans="1:8" s="3" customFormat="1" ht="16.5" customHeight="1">
      <c r="A45" s="34">
        <f t="shared" si="10"/>
        <v>40</v>
      </c>
      <c r="B45" s="46"/>
      <c r="C45" s="36"/>
      <c r="D45" s="36"/>
      <c r="E45" s="36"/>
      <c r="F45" s="36"/>
      <c r="G45" s="36"/>
      <c r="H45" s="36"/>
    </row>
    <row r="46" spans="1:8" s="3" customFormat="1" ht="16.5" customHeight="1">
      <c r="A46" s="34">
        <f t="shared" si="10"/>
        <v>41</v>
      </c>
      <c r="B46" s="46" t="s">
        <v>305</v>
      </c>
      <c r="C46" s="162">
        <f aca="true" t="shared" si="13" ref="C46:F46">SUM(C47:C60)</f>
        <v>0</v>
      </c>
      <c r="D46" s="36">
        <f aca="true" t="shared" si="14" ref="D46:D60">E46-C46</f>
        <v>0</v>
      </c>
      <c r="E46" s="36">
        <f t="shared" si="13"/>
        <v>0</v>
      </c>
      <c r="F46" s="36">
        <f t="shared" si="13"/>
        <v>0</v>
      </c>
      <c r="G46" s="36">
        <f aca="true" t="shared" si="15" ref="G46:G60">F46-E46</f>
        <v>0</v>
      </c>
      <c r="H46" s="36" t="e">
        <f aca="true" t="shared" si="16" ref="H46:H60">G46/E46*100</f>
        <v>#DIV/0!</v>
      </c>
    </row>
    <row r="47" spans="1:8" s="3" customFormat="1" ht="16.5" customHeight="1">
      <c r="A47" s="34">
        <f t="shared" si="10"/>
        <v>42</v>
      </c>
      <c r="B47" s="19" t="s">
        <v>306</v>
      </c>
      <c r="C47" s="36">
        <f>'表9流动负债汇总 '!C7</f>
        <v>0</v>
      </c>
      <c r="D47" s="36">
        <f t="shared" si="14"/>
        <v>0</v>
      </c>
      <c r="E47" s="36">
        <f>'表9流动负债汇总 '!D7</f>
        <v>0</v>
      </c>
      <c r="F47" s="36">
        <f>'表9流动负债汇总 '!E7</f>
        <v>0</v>
      </c>
      <c r="G47" s="36">
        <f t="shared" si="15"/>
        <v>0</v>
      </c>
      <c r="H47" s="36" t="e">
        <f t="shared" si="16"/>
        <v>#DIV/0!</v>
      </c>
    </row>
    <row r="48" spans="1:8" s="3" customFormat="1" ht="16.5" customHeight="1">
      <c r="A48" s="34">
        <f t="shared" si="10"/>
        <v>43</v>
      </c>
      <c r="B48" s="99" t="s">
        <v>307</v>
      </c>
      <c r="C48" s="36">
        <f>'表9流动负债汇总 '!C8</f>
        <v>0</v>
      </c>
      <c r="D48" s="36">
        <f t="shared" si="14"/>
        <v>0</v>
      </c>
      <c r="E48" s="36">
        <f>'表9流动负债汇总 '!D8</f>
        <v>0</v>
      </c>
      <c r="F48" s="36">
        <f>'表9流动负债汇总 '!E8</f>
        <v>0</v>
      </c>
      <c r="G48" s="36">
        <f t="shared" si="15"/>
        <v>0</v>
      </c>
      <c r="H48" s="36" t="e">
        <f t="shared" si="16"/>
        <v>#DIV/0!</v>
      </c>
    </row>
    <row r="49" spans="1:8" s="3" customFormat="1" ht="16.5" customHeight="1">
      <c r="A49" s="34">
        <f t="shared" si="10"/>
        <v>44</v>
      </c>
      <c r="B49" s="19" t="s">
        <v>308</v>
      </c>
      <c r="C49" s="36">
        <f>'表9流动负债汇总 '!C9</f>
        <v>0</v>
      </c>
      <c r="D49" s="36">
        <f t="shared" si="14"/>
        <v>0</v>
      </c>
      <c r="E49" s="36">
        <f>'表9流动负债汇总 '!D9</f>
        <v>0</v>
      </c>
      <c r="F49" s="36">
        <f>'表9流动负债汇总 '!E9</f>
        <v>0</v>
      </c>
      <c r="G49" s="36">
        <f t="shared" si="15"/>
        <v>0</v>
      </c>
      <c r="H49" s="36" t="e">
        <f t="shared" si="16"/>
        <v>#DIV/0!</v>
      </c>
    </row>
    <row r="50" spans="1:8" s="3" customFormat="1" ht="16.5" customHeight="1">
      <c r="A50" s="34">
        <f t="shared" si="10"/>
        <v>45</v>
      </c>
      <c r="B50" s="19" t="s">
        <v>309</v>
      </c>
      <c r="C50" s="36">
        <f>'表9流动负债汇总 '!C10</f>
        <v>0</v>
      </c>
      <c r="D50" s="36">
        <f t="shared" si="14"/>
        <v>0</v>
      </c>
      <c r="E50" s="36">
        <f>'表9流动负债汇总 '!D10</f>
        <v>0</v>
      </c>
      <c r="F50" s="36">
        <f>'表9流动负债汇总 '!E10</f>
        <v>0</v>
      </c>
      <c r="G50" s="36">
        <f t="shared" si="15"/>
        <v>0</v>
      </c>
      <c r="H50" s="36" t="e">
        <f t="shared" si="16"/>
        <v>#DIV/0!</v>
      </c>
    </row>
    <row r="51" spans="1:8" s="3" customFormat="1" ht="16.5" customHeight="1">
      <c r="A51" s="34">
        <f t="shared" si="10"/>
        <v>46</v>
      </c>
      <c r="B51" s="19" t="s">
        <v>310</v>
      </c>
      <c r="C51" s="36">
        <f>'表9流动负债汇总 '!C11</f>
        <v>0</v>
      </c>
      <c r="D51" s="36">
        <f t="shared" si="14"/>
        <v>0</v>
      </c>
      <c r="E51" s="36">
        <f>'表9流动负债汇总 '!D11</f>
        <v>0</v>
      </c>
      <c r="F51" s="36">
        <f>'表9流动负债汇总 '!E11</f>
        <v>0</v>
      </c>
      <c r="G51" s="36">
        <f t="shared" si="15"/>
        <v>0</v>
      </c>
      <c r="H51" s="36" t="e">
        <f t="shared" si="16"/>
        <v>#DIV/0!</v>
      </c>
    </row>
    <row r="52" spans="1:8" s="3" customFormat="1" ht="16.5" customHeight="1">
      <c r="A52" s="34">
        <f t="shared" si="10"/>
        <v>47</v>
      </c>
      <c r="B52" s="19" t="s">
        <v>311</v>
      </c>
      <c r="C52" s="36">
        <f>'表9流动负债汇总 '!C12</f>
        <v>0</v>
      </c>
      <c r="D52" s="36">
        <f t="shared" si="14"/>
        <v>0</v>
      </c>
      <c r="E52" s="36">
        <f>'表9流动负债汇总 '!D12</f>
        <v>0</v>
      </c>
      <c r="F52" s="36">
        <f>'表9流动负债汇总 '!E12</f>
        <v>0</v>
      </c>
      <c r="G52" s="36">
        <f t="shared" si="15"/>
        <v>0</v>
      </c>
      <c r="H52" s="36" t="e">
        <f t="shared" si="16"/>
        <v>#DIV/0!</v>
      </c>
    </row>
    <row r="53" spans="1:8" s="3" customFormat="1" ht="16.5" customHeight="1">
      <c r="A53" s="34">
        <f t="shared" si="10"/>
        <v>48</v>
      </c>
      <c r="B53" s="19" t="s">
        <v>312</v>
      </c>
      <c r="C53" s="36">
        <f>'表9流动负债汇总 '!C13</f>
        <v>0</v>
      </c>
      <c r="D53" s="36">
        <f t="shared" si="14"/>
        <v>0</v>
      </c>
      <c r="E53" s="36">
        <f>'表9流动负债汇总 '!D13</f>
        <v>0</v>
      </c>
      <c r="F53" s="36">
        <f>'表9流动负债汇总 '!E13</f>
        <v>0</v>
      </c>
      <c r="G53" s="36">
        <f t="shared" si="15"/>
        <v>0</v>
      </c>
      <c r="H53" s="36" t="e">
        <f t="shared" si="16"/>
        <v>#DIV/0!</v>
      </c>
    </row>
    <row r="54" spans="1:8" s="3" customFormat="1" ht="16.5" customHeight="1">
      <c r="A54" s="34">
        <f t="shared" si="10"/>
        <v>49</v>
      </c>
      <c r="B54" s="19" t="s">
        <v>313</v>
      </c>
      <c r="C54" s="36">
        <f>'表9流动负债汇总 '!C14</f>
        <v>0</v>
      </c>
      <c r="D54" s="36">
        <f t="shared" si="14"/>
        <v>0</v>
      </c>
      <c r="E54" s="36">
        <f>'表9流动负债汇总 '!D14</f>
        <v>0</v>
      </c>
      <c r="F54" s="36">
        <f>'表9流动负债汇总 '!E14</f>
        <v>0</v>
      </c>
      <c r="G54" s="36">
        <f t="shared" si="15"/>
        <v>0</v>
      </c>
      <c r="H54" s="36" t="e">
        <f t="shared" si="16"/>
        <v>#DIV/0!</v>
      </c>
    </row>
    <row r="55" spans="1:8" s="3" customFormat="1" ht="16.5" customHeight="1">
      <c r="A55" s="34">
        <f t="shared" si="10"/>
        <v>50</v>
      </c>
      <c r="B55" s="19" t="s">
        <v>314</v>
      </c>
      <c r="C55" s="36">
        <f>'表9流动负债汇总 '!C15</f>
        <v>0</v>
      </c>
      <c r="D55" s="36">
        <f t="shared" si="14"/>
        <v>0</v>
      </c>
      <c r="E55" s="36">
        <f>'表9流动负债汇总 '!D15</f>
        <v>0</v>
      </c>
      <c r="F55" s="36">
        <f>'表9流动负债汇总 '!E15</f>
        <v>0</v>
      </c>
      <c r="G55" s="36">
        <f t="shared" si="15"/>
        <v>0</v>
      </c>
      <c r="H55" s="36" t="e">
        <f t="shared" si="16"/>
        <v>#DIV/0!</v>
      </c>
    </row>
    <row r="56" spans="1:8" s="3" customFormat="1" ht="16.5" customHeight="1">
      <c r="A56" s="34">
        <f t="shared" si="10"/>
        <v>51</v>
      </c>
      <c r="B56" s="19" t="s">
        <v>315</v>
      </c>
      <c r="C56" s="36">
        <f>'表9流动负债汇总 '!C16</f>
        <v>0</v>
      </c>
      <c r="D56" s="36">
        <f t="shared" si="14"/>
        <v>0</v>
      </c>
      <c r="E56" s="36">
        <f>'表9流动负债汇总 '!D16</f>
        <v>0</v>
      </c>
      <c r="F56" s="36">
        <f>'表9流动负债汇总 '!E16</f>
        <v>0</v>
      </c>
      <c r="G56" s="36">
        <f t="shared" si="15"/>
        <v>0</v>
      </c>
      <c r="H56" s="36" t="e">
        <f t="shared" si="16"/>
        <v>#DIV/0!</v>
      </c>
    </row>
    <row r="57" spans="1:8" s="3" customFormat="1" ht="16.5" customHeight="1">
      <c r="A57" s="34">
        <f t="shared" si="10"/>
        <v>52</v>
      </c>
      <c r="B57" s="19" t="s">
        <v>316</v>
      </c>
      <c r="C57" s="36">
        <f>'表9流动负债汇总 '!C17</f>
        <v>0</v>
      </c>
      <c r="D57" s="36">
        <f t="shared" si="14"/>
        <v>0</v>
      </c>
      <c r="E57" s="36">
        <f>'表9流动负债汇总 '!D17</f>
        <v>0</v>
      </c>
      <c r="F57" s="36">
        <f>'表9流动负债汇总 '!E17</f>
        <v>0</v>
      </c>
      <c r="G57" s="36">
        <f t="shared" si="15"/>
        <v>0</v>
      </c>
      <c r="H57" s="36" t="e">
        <f t="shared" si="16"/>
        <v>#DIV/0!</v>
      </c>
    </row>
    <row r="58" spans="1:8" s="3" customFormat="1" ht="16.5" customHeight="1">
      <c r="A58" s="34">
        <f t="shared" si="10"/>
        <v>53</v>
      </c>
      <c r="B58" s="19" t="s">
        <v>317</v>
      </c>
      <c r="C58" s="36">
        <f>'表9流动负债汇总 '!C18</f>
        <v>0</v>
      </c>
      <c r="D58" s="36">
        <f t="shared" si="14"/>
        <v>0</v>
      </c>
      <c r="E58" s="36">
        <f>'表9流动负债汇总 '!D18</f>
        <v>0</v>
      </c>
      <c r="F58" s="36">
        <f>'表9流动负债汇总 '!E18</f>
        <v>0</v>
      </c>
      <c r="G58" s="36">
        <f t="shared" si="15"/>
        <v>0</v>
      </c>
      <c r="H58" s="36" t="e">
        <f t="shared" si="16"/>
        <v>#DIV/0!</v>
      </c>
    </row>
    <row r="59" spans="1:8" s="3" customFormat="1" ht="16.5" customHeight="1">
      <c r="A59" s="34">
        <f t="shared" si="10"/>
        <v>54</v>
      </c>
      <c r="B59" s="19" t="s">
        <v>318</v>
      </c>
      <c r="C59" s="36">
        <f>'表9流动负债汇总 '!C19</f>
        <v>0</v>
      </c>
      <c r="D59" s="36">
        <f t="shared" si="14"/>
        <v>0</v>
      </c>
      <c r="E59" s="36">
        <f>'表9流动负债汇总 '!D19</f>
        <v>0</v>
      </c>
      <c r="F59" s="36">
        <f>'表9流动负债汇总 '!E19</f>
        <v>0</v>
      </c>
      <c r="G59" s="36">
        <f t="shared" si="15"/>
        <v>0</v>
      </c>
      <c r="H59" s="36" t="e">
        <f t="shared" si="16"/>
        <v>#DIV/0!</v>
      </c>
    </row>
    <row r="60" spans="1:8" s="3" customFormat="1" ht="16.5" customHeight="1">
      <c r="A60" s="34">
        <f t="shared" si="10"/>
        <v>55</v>
      </c>
      <c r="B60" s="19" t="s">
        <v>319</v>
      </c>
      <c r="C60" s="36">
        <f>'表9流动负债汇总 '!C20</f>
        <v>0</v>
      </c>
      <c r="D60" s="36">
        <f t="shared" si="14"/>
        <v>0</v>
      </c>
      <c r="E60" s="36">
        <f>'表9流动负债汇总 '!D20</f>
        <v>0</v>
      </c>
      <c r="F60" s="36">
        <f>'表9流动负债汇总 '!E20</f>
        <v>0</v>
      </c>
      <c r="G60" s="36">
        <f t="shared" si="15"/>
        <v>0</v>
      </c>
      <c r="H60" s="36" t="e">
        <f t="shared" si="16"/>
        <v>#DIV/0!</v>
      </c>
    </row>
    <row r="61" spans="1:8" s="3" customFormat="1" ht="16.5" customHeight="1">
      <c r="A61" s="34">
        <f t="shared" si="10"/>
        <v>56</v>
      </c>
      <c r="B61" s="19"/>
      <c r="C61" s="36"/>
      <c r="D61" s="36"/>
      <c r="E61" s="36"/>
      <c r="F61" s="36"/>
      <c r="G61" s="36"/>
      <c r="H61" s="36"/>
    </row>
    <row r="62" spans="1:8" s="3" customFormat="1" ht="16.5" customHeight="1">
      <c r="A62" s="34">
        <f t="shared" si="10"/>
        <v>57</v>
      </c>
      <c r="B62" s="46" t="s">
        <v>320</v>
      </c>
      <c r="C62" s="36">
        <f aca="true" t="shared" si="17" ref="C62:F62">SUM(C63:C68)</f>
        <v>0</v>
      </c>
      <c r="D62" s="36">
        <f aca="true" t="shared" si="18" ref="D62:D69">E62-C62</f>
        <v>0</v>
      </c>
      <c r="E62" s="36">
        <f t="shared" si="17"/>
        <v>0</v>
      </c>
      <c r="F62" s="36">
        <f t="shared" si="17"/>
        <v>0</v>
      </c>
      <c r="G62" s="36">
        <f aca="true" t="shared" si="19" ref="G62:G69">F62-E62</f>
        <v>0</v>
      </c>
      <c r="H62" s="36" t="e">
        <f aca="true" t="shared" si="20" ref="H62:H69">G62/E62*100</f>
        <v>#DIV/0!</v>
      </c>
    </row>
    <row r="63" spans="1:8" s="3" customFormat="1" ht="16.5" customHeight="1">
      <c r="A63" s="34">
        <f t="shared" si="10"/>
        <v>58</v>
      </c>
      <c r="B63" s="19" t="s">
        <v>321</v>
      </c>
      <c r="C63" s="36">
        <f>'表10长负汇总 '!C7</f>
        <v>0</v>
      </c>
      <c r="D63" s="36">
        <f t="shared" si="18"/>
        <v>0</v>
      </c>
      <c r="E63" s="36">
        <f>'表10长负汇总 '!D7</f>
        <v>0</v>
      </c>
      <c r="F63" s="36">
        <f>'表10长负汇总 '!E7</f>
        <v>0</v>
      </c>
      <c r="G63" s="36">
        <f t="shared" si="19"/>
        <v>0</v>
      </c>
      <c r="H63" s="36" t="e">
        <f t="shared" si="20"/>
        <v>#DIV/0!</v>
      </c>
    </row>
    <row r="64" spans="1:8" s="3" customFormat="1" ht="16.5" customHeight="1">
      <c r="A64" s="34">
        <f t="shared" si="10"/>
        <v>59</v>
      </c>
      <c r="B64" s="19" t="s">
        <v>322</v>
      </c>
      <c r="C64" s="36">
        <f>'表10长负汇总 '!C8</f>
        <v>0</v>
      </c>
      <c r="D64" s="36">
        <f t="shared" si="18"/>
        <v>0</v>
      </c>
      <c r="E64" s="36">
        <f>'表10长负汇总 '!D8</f>
        <v>0</v>
      </c>
      <c r="F64" s="36">
        <f>'表10长负汇总 '!E8</f>
        <v>0</v>
      </c>
      <c r="G64" s="36">
        <f t="shared" si="19"/>
        <v>0</v>
      </c>
      <c r="H64" s="36" t="e">
        <f t="shared" si="20"/>
        <v>#DIV/0!</v>
      </c>
    </row>
    <row r="65" spans="1:8" s="3" customFormat="1" ht="16.5" customHeight="1">
      <c r="A65" s="34">
        <f t="shared" si="10"/>
        <v>60</v>
      </c>
      <c r="B65" s="19" t="s">
        <v>323</v>
      </c>
      <c r="C65" s="36">
        <f>'表10长负汇总 '!C9</f>
        <v>0</v>
      </c>
      <c r="D65" s="36">
        <f t="shared" si="18"/>
        <v>0</v>
      </c>
      <c r="E65" s="36">
        <f>'表10长负汇总 '!D9</f>
        <v>0</v>
      </c>
      <c r="F65" s="36">
        <f>'表10长负汇总 '!E9</f>
        <v>0</v>
      </c>
      <c r="G65" s="36">
        <f t="shared" si="19"/>
        <v>0</v>
      </c>
      <c r="H65" s="36" t="e">
        <f t="shared" si="20"/>
        <v>#DIV/0!</v>
      </c>
    </row>
    <row r="66" spans="1:8" s="3" customFormat="1" ht="16.5" customHeight="1">
      <c r="A66" s="34">
        <f t="shared" si="10"/>
        <v>61</v>
      </c>
      <c r="B66" s="19" t="s">
        <v>324</v>
      </c>
      <c r="C66" s="36">
        <f>'表10长负汇总 '!C10</f>
        <v>0</v>
      </c>
      <c r="D66" s="36">
        <f t="shared" si="18"/>
        <v>0</v>
      </c>
      <c r="E66" s="36">
        <f>'表10长负汇总 '!D10</f>
        <v>0</v>
      </c>
      <c r="F66" s="36">
        <f>'表10长负汇总 '!E10</f>
        <v>0</v>
      </c>
      <c r="G66" s="36">
        <f t="shared" si="19"/>
        <v>0</v>
      </c>
      <c r="H66" s="36" t="e">
        <f t="shared" si="20"/>
        <v>#DIV/0!</v>
      </c>
    </row>
    <row r="67" spans="1:8" s="3" customFormat="1" ht="16.5" customHeight="1">
      <c r="A67" s="34">
        <f t="shared" si="10"/>
        <v>62</v>
      </c>
      <c r="B67" s="19" t="s">
        <v>325</v>
      </c>
      <c r="C67" s="36">
        <f>'表10长负汇总 '!C11</f>
        <v>0</v>
      </c>
      <c r="D67" s="36">
        <f t="shared" si="18"/>
        <v>0</v>
      </c>
      <c r="E67" s="36">
        <f>'表10长负汇总 '!D11</f>
        <v>0</v>
      </c>
      <c r="F67" s="36">
        <f>'表10长负汇总 '!E11</f>
        <v>0</v>
      </c>
      <c r="G67" s="36">
        <f t="shared" si="19"/>
        <v>0</v>
      </c>
      <c r="H67" s="36" t="e">
        <f t="shared" si="20"/>
        <v>#DIV/0!</v>
      </c>
    </row>
    <row r="68" spans="1:8" s="3" customFormat="1" ht="16.5" customHeight="1">
      <c r="A68" s="34">
        <f t="shared" si="10"/>
        <v>63</v>
      </c>
      <c r="B68" s="19" t="s">
        <v>326</v>
      </c>
      <c r="C68" s="36">
        <f>'表10长负汇总 '!C12</f>
        <v>0</v>
      </c>
      <c r="D68" s="36">
        <f t="shared" si="18"/>
        <v>0</v>
      </c>
      <c r="E68" s="36">
        <f>'表10长负汇总 '!D12</f>
        <v>0</v>
      </c>
      <c r="F68" s="36">
        <f>'表10长负汇总 '!E12</f>
        <v>0</v>
      </c>
      <c r="G68" s="36">
        <f t="shared" si="19"/>
        <v>0</v>
      </c>
      <c r="H68" s="36" t="e">
        <f t="shared" si="20"/>
        <v>#DIV/0!</v>
      </c>
    </row>
    <row r="69" spans="1:8" s="3" customFormat="1" ht="16.5" customHeight="1">
      <c r="A69" s="34">
        <f t="shared" si="10"/>
        <v>64</v>
      </c>
      <c r="B69" s="46" t="s">
        <v>327</v>
      </c>
      <c r="C69" s="36">
        <f aca="true" t="shared" si="21" ref="C69:F69">C46+C62</f>
        <v>0</v>
      </c>
      <c r="D69" s="36">
        <f t="shared" si="18"/>
        <v>0</v>
      </c>
      <c r="E69" s="36">
        <f t="shared" si="21"/>
        <v>0</v>
      </c>
      <c r="F69" s="36">
        <f t="shared" si="21"/>
        <v>0</v>
      </c>
      <c r="G69" s="36">
        <f t="shared" si="19"/>
        <v>0</v>
      </c>
      <c r="H69" s="36" t="e">
        <f t="shared" si="20"/>
        <v>#DIV/0!</v>
      </c>
    </row>
    <row r="70" spans="1:8" s="3" customFormat="1" ht="16.5" customHeight="1">
      <c r="A70" s="34">
        <f t="shared" si="10"/>
        <v>65</v>
      </c>
      <c r="B70" s="19"/>
      <c r="C70" s="36"/>
      <c r="D70" s="36"/>
      <c r="E70" s="36"/>
      <c r="F70" s="36"/>
      <c r="G70" s="36"/>
      <c r="H70" s="36"/>
    </row>
    <row r="71" spans="1:8" s="3" customFormat="1" ht="16.5" customHeight="1">
      <c r="A71" s="34">
        <f t="shared" si="10"/>
        <v>66</v>
      </c>
      <c r="B71" s="46" t="s">
        <v>328</v>
      </c>
      <c r="C71" s="36" t="e">
        <f aca="true" t="shared" si="22" ref="C71:F71">C44-C69</f>
        <v>#REF!</v>
      </c>
      <c r="D71" s="36" t="e">
        <f>E71-C71</f>
        <v>#REF!</v>
      </c>
      <c r="E71" s="36" t="e">
        <f t="shared" si="22"/>
        <v>#REF!</v>
      </c>
      <c r="F71" s="36">
        <f t="shared" si="22"/>
        <v>1116953.92</v>
      </c>
      <c r="G71" s="36" t="e">
        <f>F71-E71</f>
        <v>#REF!</v>
      </c>
      <c r="H71" s="36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M23"/>
  <sheetViews>
    <sheetView showGridLines="0" tabSelected="1" workbookViewId="0" topLeftCell="A1">
      <selection activeCell="O17" sqref="O17"/>
    </sheetView>
  </sheetViews>
  <sheetFormatPr defaultColWidth="9.00390625" defaultRowHeight="16.5" customHeight="1"/>
  <cols>
    <col min="1" max="1" width="3.875" style="66" customWidth="1"/>
    <col min="2" max="2" width="32.75390625" style="5" customWidth="1"/>
    <col min="3" max="3" width="22.00390625" style="5" customWidth="1"/>
    <col min="4" max="4" width="6.375" style="5" customWidth="1"/>
    <col min="5" max="5" width="4.375" style="5" customWidth="1"/>
    <col min="6" max="6" width="7.875" style="5" customWidth="1"/>
    <col min="7" max="7" width="7.00390625" style="125" customWidth="1"/>
    <col min="8" max="8" width="9.25390625" style="125" customWidth="1"/>
    <col min="9" max="9" width="11.50390625" style="125" customWidth="1"/>
    <col min="10" max="10" width="9.625" style="5" customWidth="1"/>
    <col min="11" max="11" width="7.50390625" style="5" customWidth="1"/>
    <col min="12" max="247" width="9.00390625" style="5" customWidth="1"/>
  </cols>
  <sheetData>
    <row r="1" s="1" customFormat="1" ht="27" customHeight="1">
      <c r="A1" s="1" t="s">
        <v>565</v>
      </c>
    </row>
    <row r="2" s="6" customFormat="1" ht="16.5" customHeight="1">
      <c r="J2" s="7" t="s">
        <v>566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G4" s="10"/>
      <c r="J4" s="10"/>
    </row>
    <row r="5" spans="1:12" s="57" customFormat="1" ht="18" customHeight="1">
      <c r="A5" s="11" t="s">
        <v>1</v>
      </c>
      <c r="B5" s="12" t="s">
        <v>567</v>
      </c>
      <c r="C5" s="11" t="s">
        <v>568</v>
      </c>
      <c r="D5" s="11" t="s">
        <v>569</v>
      </c>
      <c r="E5" s="12" t="s">
        <v>570</v>
      </c>
      <c r="F5" s="12" t="s">
        <v>571</v>
      </c>
      <c r="G5" s="126"/>
      <c r="H5" s="127" t="s">
        <v>236</v>
      </c>
      <c r="I5" s="116"/>
      <c r="J5" s="12" t="s">
        <v>572</v>
      </c>
      <c r="K5" s="104" t="s">
        <v>376</v>
      </c>
      <c r="L5" s="142" t="s">
        <v>573</v>
      </c>
    </row>
    <row r="6" spans="1:13" s="57" customFormat="1" ht="18" customHeight="1">
      <c r="A6" s="15"/>
      <c r="B6" s="128"/>
      <c r="C6" s="129"/>
      <c r="D6" s="15"/>
      <c r="E6" s="16"/>
      <c r="F6" s="16"/>
      <c r="G6" s="50" t="s">
        <v>534</v>
      </c>
      <c r="H6" s="50" t="s">
        <v>491</v>
      </c>
      <c r="I6" s="50" t="s">
        <v>535</v>
      </c>
      <c r="J6" s="16"/>
      <c r="K6" s="117"/>
      <c r="L6" s="143"/>
      <c r="M6" s="28"/>
    </row>
    <row r="7" spans="1:247" s="123" customFormat="1" ht="24.75" customHeight="1">
      <c r="A7" s="130">
        <v>1</v>
      </c>
      <c r="B7" s="131" t="s">
        <v>574</v>
      </c>
      <c r="C7" s="131" t="s">
        <v>575</v>
      </c>
      <c r="D7" s="132" t="s">
        <v>576</v>
      </c>
      <c r="E7" s="133" t="s">
        <v>577</v>
      </c>
      <c r="F7" s="134">
        <v>54.93</v>
      </c>
      <c r="G7" s="135"/>
      <c r="H7" s="135"/>
      <c r="I7" s="135">
        <f>F7*J7</f>
        <v>107223.36</v>
      </c>
      <c r="J7" s="134">
        <v>1952</v>
      </c>
      <c r="K7" s="144" t="s">
        <v>578</v>
      </c>
      <c r="L7" s="145" t="s">
        <v>579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</row>
    <row r="8" spans="1:247" s="123" customFormat="1" ht="24.75" customHeight="1">
      <c r="A8" s="130">
        <v>2</v>
      </c>
      <c r="B8" s="131" t="s">
        <v>580</v>
      </c>
      <c r="C8" s="131" t="s">
        <v>581</v>
      </c>
      <c r="D8" s="132" t="s">
        <v>576</v>
      </c>
      <c r="E8" s="133" t="s">
        <v>577</v>
      </c>
      <c r="F8" s="134">
        <v>55.22</v>
      </c>
      <c r="G8" s="135"/>
      <c r="H8" s="135"/>
      <c r="I8" s="135">
        <f aca="true" t="shared" si="0" ref="I8:I16">F8*J8</f>
        <v>107789.44</v>
      </c>
      <c r="J8" s="134">
        <v>1952</v>
      </c>
      <c r="K8" s="144" t="s">
        <v>578</v>
      </c>
      <c r="L8" s="145" t="s">
        <v>579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</row>
    <row r="9" spans="1:247" s="123" customFormat="1" ht="24.75" customHeight="1">
      <c r="A9" s="130">
        <v>3</v>
      </c>
      <c r="B9" s="131" t="s">
        <v>582</v>
      </c>
      <c r="C9" s="131" t="s">
        <v>583</v>
      </c>
      <c r="D9" s="132" t="s">
        <v>576</v>
      </c>
      <c r="E9" s="133" t="s">
        <v>577</v>
      </c>
      <c r="F9" s="134">
        <v>58.96</v>
      </c>
      <c r="G9" s="135"/>
      <c r="H9" s="135"/>
      <c r="I9" s="135">
        <f t="shared" si="0"/>
        <v>115089.92</v>
      </c>
      <c r="J9" s="134">
        <v>1952</v>
      </c>
      <c r="K9" s="144" t="s">
        <v>578</v>
      </c>
      <c r="L9" s="145" t="s">
        <v>584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</row>
    <row r="10" spans="1:247" s="123" customFormat="1" ht="24.75" customHeight="1">
      <c r="A10" s="130">
        <v>4</v>
      </c>
      <c r="B10" s="131" t="s">
        <v>585</v>
      </c>
      <c r="C10" s="131" t="s">
        <v>586</v>
      </c>
      <c r="D10" s="132" t="s">
        <v>576</v>
      </c>
      <c r="E10" s="133" t="s">
        <v>577</v>
      </c>
      <c r="F10" s="134">
        <v>54.81</v>
      </c>
      <c r="G10" s="135"/>
      <c r="H10" s="135"/>
      <c r="I10" s="135">
        <f t="shared" si="0"/>
        <v>106989.12000000001</v>
      </c>
      <c r="J10" s="134">
        <v>1952</v>
      </c>
      <c r="K10" s="144" t="s">
        <v>578</v>
      </c>
      <c r="L10" s="145" t="s">
        <v>584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</row>
    <row r="11" spans="1:247" s="124" customFormat="1" ht="24.75" customHeight="1">
      <c r="A11" s="130">
        <v>5</v>
      </c>
      <c r="B11" s="131" t="s">
        <v>587</v>
      </c>
      <c r="C11" s="131" t="s">
        <v>588</v>
      </c>
      <c r="D11" s="132" t="s">
        <v>576</v>
      </c>
      <c r="E11" s="133" t="s">
        <v>577</v>
      </c>
      <c r="F11" s="134">
        <v>54.81</v>
      </c>
      <c r="G11" s="136"/>
      <c r="H11" s="136"/>
      <c r="I11" s="135">
        <f t="shared" si="0"/>
        <v>106989.12000000001</v>
      </c>
      <c r="J11" s="134">
        <v>1952</v>
      </c>
      <c r="K11" s="144" t="s">
        <v>578</v>
      </c>
      <c r="L11" s="145" t="s">
        <v>589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12" s="3" customFormat="1" ht="24.75" customHeight="1">
      <c r="A12" s="130">
        <v>6</v>
      </c>
      <c r="B12" s="131" t="s">
        <v>590</v>
      </c>
      <c r="C12" s="131" t="s">
        <v>591</v>
      </c>
      <c r="D12" s="132" t="s">
        <v>576</v>
      </c>
      <c r="E12" s="133" t="s">
        <v>577</v>
      </c>
      <c r="F12" s="134">
        <v>54.81</v>
      </c>
      <c r="G12" s="136"/>
      <c r="H12" s="62"/>
      <c r="I12" s="135">
        <f t="shared" si="0"/>
        <v>106989.12000000001</v>
      </c>
      <c r="J12" s="134">
        <v>1952</v>
      </c>
      <c r="K12" s="144" t="s">
        <v>578</v>
      </c>
      <c r="L12" s="145" t="s">
        <v>592</v>
      </c>
    </row>
    <row r="13" spans="1:12" s="3" customFormat="1" ht="24.75" customHeight="1">
      <c r="A13" s="130">
        <v>7</v>
      </c>
      <c r="B13" s="131" t="s">
        <v>593</v>
      </c>
      <c r="C13" s="131" t="s">
        <v>594</v>
      </c>
      <c r="D13" s="132" t="s">
        <v>576</v>
      </c>
      <c r="E13" s="133" t="s">
        <v>577</v>
      </c>
      <c r="F13" s="134">
        <v>58.96</v>
      </c>
      <c r="G13" s="136"/>
      <c r="H13" s="62"/>
      <c r="I13" s="135">
        <f t="shared" si="0"/>
        <v>115089.92</v>
      </c>
      <c r="J13" s="134">
        <v>1952</v>
      </c>
      <c r="K13" s="144" t="s">
        <v>578</v>
      </c>
      <c r="L13" s="145" t="s">
        <v>592</v>
      </c>
    </row>
    <row r="14" spans="1:12" s="3" customFormat="1" ht="24.75" customHeight="1">
      <c r="A14" s="130">
        <v>8</v>
      </c>
      <c r="B14" s="131" t="s">
        <v>595</v>
      </c>
      <c r="C14" s="131" t="s">
        <v>596</v>
      </c>
      <c r="D14" s="132" t="s">
        <v>576</v>
      </c>
      <c r="E14" s="133" t="s">
        <v>577</v>
      </c>
      <c r="F14" s="134">
        <v>70.09</v>
      </c>
      <c r="G14" s="20"/>
      <c r="H14" s="20"/>
      <c r="I14" s="135">
        <f t="shared" si="0"/>
        <v>136815.68</v>
      </c>
      <c r="J14" s="134">
        <v>1952</v>
      </c>
      <c r="K14" s="144" t="s">
        <v>578</v>
      </c>
      <c r="L14" s="145" t="s">
        <v>592</v>
      </c>
    </row>
    <row r="15" spans="1:12" s="3" customFormat="1" ht="24.75" customHeight="1">
      <c r="A15" s="130">
        <v>9</v>
      </c>
      <c r="B15" s="131" t="s">
        <v>597</v>
      </c>
      <c r="C15" s="131" t="s">
        <v>598</v>
      </c>
      <c r="D15" s="132" t="s">
        <v>576</v>
      </c>
      <c r="E15" s="133" t="s">
        <v>577</v>
      </c>
      <c r="F15" s="134">
        <v>54.81</v>
      </c>
      <c r="G15" s="20"/>
      <c r="H15" s="20"/>
      <c r="I15" s="135">
        <f t="shared" si="0"/>
        <v>106989.12000000001</v>
      </c>
      <c r="J15" s="134">
        <v>1952</v>
      </c>
      <c r="K15" s="144" t="s">
        <v>578</v>
      </c>
      <c r="L15" s="145" t="s">
        <v>592</v>
      </c>
    </row>
    <row r="16" spans="1:12" s="3" customFormat="1" ht="24.75" customHeight="1">
      <c r="A16" s="130">
        <v>10</v>
      </c>
      <c r="B16" s="131" t="s">
        <v>599</v>
      </c>
      <c r="C16" s="131" t="s">
        <v>600</v>
      </c>
      <c r="D16" s="132" t="s">
        <v>576</v>
      </c>
      <c r="E16" s="133" t="s">
        <v>577</v>
      </c>
      <c r="F16" s="134">
        <v>54.81</v>
      </c>
      <c r="G16" s="20"/>
      <c r="H16" s="20"/>
      <c r="I16" s="135">
        <f t="shared" si="0"/>
        <v>106989.12000000001</v>
      </c>
      <c r="J16" s="134">
        <v>1952</v>
      </c>
      <c r="K16" s="144" t="s">
        <v>578</v>
      </c>
      <c r="L16" s="145" t="s">
        <v>601</v>
      </c>
    </row>
    <row r="17" spans="1:12" s="3" customFormat="1" ht="21" customHeight="1">
      <c r="A17" s="130"/>
      <c r="B17" s="19"/>
      <c r="C17" s="46"/>
      <c r="D17" s="46"/>
      <c r="E17" s="19"/>
      <c r="F17" s="29"/>
      <c r="G17" s="20"/>
      <c r="H17" s="20"/>
      <c r="I17" s="20"/>
      <c r="J17" s="19"/>
      <c r="K17" s="106"/>
      <c r="L17" s="106"/>
    </row>
    <row r="18" spans="1:12" s="3" customFormat="1" ht="21" customHeight="1">
      <c r="A18" s="34"/>
      <c r="B18" s="19"/>
      <c r="C18" s="46"/>
      <c r="D18" s="46"/>
      <c r="E18" s="19"/>
      <c r="F18" s="29"/>
      <c r="G18" s="20"/>
      <c r="H18" s="20"/>
      <c r="I18" s="20"/>
      <c r="J18" s="19"/>
      <c r="K18" s="106"/>
      <c r="L18" s="106"/>
    </row>
    <row r="19" spans="1:12" s="3" customFormat="1" ht="21" customHeight="1">
      <c r="A19" s="34"/>
      <c r="B19" s="22"/>
      <c r="C19" s="23"/>
      <c r="D19" s="23"/>
      <c r="E19" s="23"/>
      <c r="F19" s="137"/>
      <c r="G19" s="20"/>
      <c r="H19" s="20"/>
      <c r="I19" s="20"/>
      <c r="J19" s="19"/>
      <c r="K19" s="106"/>
      <c r="L19" s="106"/>
    </row>
    <row r="20" spans="1:12" s="3" customFormat="1" ht="18" customHeight="1">
      <c r="A20" s="24" t="s">
        <v>377</v>
      </c>
      <c r="B20" s="30"/>
      <c r="C20" s="30"/>
      <c r="D20" s="30"/>
      <c r="E20" s="30"/>
      <c r="F20" s="30"/>
      <c r="G20" s="138">
        <f>SUM(G7:G19)</f>
        <v>0</v>
      </c>
      <c r="H20" s="138"/>
      <c r="I20" s="138">
        <f>SUM(I7:I19)</f>
        <v>1116953.92</v>
      </c>
      <c r="J20" s="46"/>
      <c r="K20" s="111"/>
      <c r="L20" s="106"/>
    </row>
    <row r="21" spans="1:12" s="3" customFormat="1" ht="18" customHeight="1">
      <c r="A21" s="24" t="s">
        <v>602</v>
      </c>
      <c r="B21" s="30"/>
      <c r="C21" s="30"/>
      <c r="D21" s="30"/>
      <c r="E21" s="30"/>
      <c r="F21" s="30"/>
      <c r="G21" s="138">
        <f>G20</f>
        <v>0</v>
      </c>
      <c r="H21" s="138"/>
      <c r="I21" s="138">
        <f>I20</f>
        <v>1116953.92</v>
      </c>
      <c r="J21" s="46"/>
      <c r="K21" s="111"/>
      <c r="L21" s="106"/>
    </row>
    <row r="22" spans="1:11" ht="16.5" customHeight="1">
      <c r="A22" s="139"/>
      <c r="B22" s="140"/>
      <c r="C22" s="140"/>
      <c r="D22" s="140"/>
      <c r="E22" s="140"/>
      <c r="F22" s="140"/>
      <c r="G22" s="141"/>
      <c r="H22" s="141"/>
      <c r="I22" s="141"/>
      <c r="J22" s="140"/>
      <c r="K22" s="140"/>
    </row>
    <row r="23" spans="1:11" ht="16.5" customHeight="1">
      <c r="A23" s="139"/>
      <c r="B23" s="140"/>
      <c r="C23" s="140"/>
      <c r="D23" s="140"/>
      <c r="E23" s="140"/>
      <c r="F23" s="140"/>
      <c r="G23" s="141"/>
      <c r="H23" s="141"/>
      <c r="I23" s="141"/>
      <c r="J23" s="140"/>
      <c r="K23" s="140"/>
    </row>
  </sheetData>
  <sheetProtection/>
  <mergeCells count="12">
    <mergeCell ref="A1:L1"/>
    <mergeCell ref="A20:F20"/>
    <mergeCell ref="A21:F21"/>
    <mergeCell ref="A5:A6"/>
    <mergeCell ref="B5:B6"/>
    <mergeCell ref="C5:C6"/>
    <mergeCell ref="D5:D6"/>
    <mergeCell ref="E5:E6"/>
    <mergeCell ref="F5:F6"/>
    <mergeCell ref="J5:J6"/>
    <mergeCell ref="K5:K6"/>
    <mergeCell ref="L5:L6"/>
  </mergeCells>
  <printOptions horizontalCentered="1" verticalCentered="1"/>
  <pageMargins left="0.11805555555555555" right="0.20069444444444445" top="0.7909722222222222" bottom="0.7083333333333334" header="1.3381944444444445" footer="0.38958333333333334"/>
  <pageSetup horizontalDpi="600" verticalDpi="600" orientation="landscape" paperSize="9"/>
  <headerFooter scaleWithDoc="0" alignWithMargins="0">
    <oddHeader>&amp;L&amp;9资产占有单位名称：&amp;C&amp;9评估基准日：&amp;"Times New Roman"2022&amp;"宋体"年4月13日&amp;R&amp;9
共&amp;"Times New Roman"&amp;N&amp;"宋体"页，第&amp;"Times New Roman"&amp;P&amp;"宋体"页
金额单位：人民币元
</oddHeader>
    <oddFooter>&amp;L&amp;"宋体"&amp;9资产占有单位填表人：
填表日期： 年月 日&amp;C&amp;"宋体"&amp;9评估人员：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K12" sqref="K12"/>
    </sheetView>
  </sheetViews>
  <sheetFormatPr defaultColWidth="9.00390625" defaultRowHeight="16.5" customHeight="1"/>
  <cols>
    <col min="1" max="1" width="4.25390625" style="5" customWidth="1"/>
    <col min="2" max="2" width="11.875" style="5" customWidth="1"/>
    <col min="3" max="3" width="8.375" style="5" customWidth="1"/>
    <col min="4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6.125" style="66" customWidth="1"/>
    <col min="9" max="9" width="6.75390625" style="5" customWidth="1"/>
    <col min="10" max="10" width="6.125" style="5" customWidth="1"/>
    <col min="11" max="11" width="10.875" style="5" customWidth="1"/>
    <col min="12" max="12" width="7.875" style="5" customWidth="1"/>
    <col min="13" max="13" width="10.50390625" style="5" customWidth="1"/>
    <col min="14" max="14" width="10.125" style="5" customWidth="1"/>
    <col min="15" max="15" width="17.375" style="5" customWidth="1"/>
    <col min="16" max="16384" width="9.00390625" style="5" customWidth="1"/>
  </cols>
  <sheetData>
    <row r="1" s="1" customFormat="1" ht="22.5" customHeight="1">
      <c r="A1" s="1" t="s">
        <v>603</v>
      </c>
    </row>
    <row r="2" s="6" customFormat="1" ht="16.5" customHeight="1">
      <c r="N2" s="7" t="s">
        <v>604</v>
      </c>
    </row>
    <row r="3" s="6" customFormat="1" ht="16.5" customHeight="1"/>
    <row r="4" spans="1:14" s="3" customFormat="1" ht="16.5" customHeight="1">
      <c r="A4" s="8"/>
      <c r="B4" s="8"/>
      <c r="C4" s="9"/>
      <c r="D4" s="9"/>
      <c r="E4" s="9"/>
      <c r="F4" s="9"/>
      <c r="H4" s="6"/>
      <c r="K4" s="10"/>
      <c r="N4" s="10"/>
    </row>
    <row r="5" spans="1:15" s="4" customFormat="1" ht="16.5" customHeight="1">
      <c r="A5" s="11" t="s">
        <v>1</v>
      </c>
      <c r="B5" s="11" t="s">
        <v>605</v>
      </c>
      <c r="C5" s="11" t="s">
        <v>569</v>
      </c>
      <c r="D5" s="12" t="s">
        <v>606</v>
      </c>
      <c r="E5" s="12" t="s">
        <v>607</v>
      </c>
      <c r="F5" s="12" t="s">
        <v>608</v>
      </c>
      <c r="G5" s="12" t="s">
        <v>609</v>
      </c>
      <c r="H5" s="108" t="s">
        <v>457</v>
      </c>
      <c r="I5" s="14" t="s">
        <v>235</v>
      </c>
      <c r="J5" s="32"/>
      <c r="K5" s="81" t="s">
        <v>236</v>
      </c>
      <c r="L5" s="115"/>
      <c r="M5" s="116"/>
      <c r="N5" s="12" t="s">
        <v>610</v>
      </c>
      <c r="O5" s="104" t="s">
        <v>376</v>
      </c>
    </row>
    <row r="6" spans="1:19" s="4" customFormat="1" ht="16.5" customHeight="1">
      <c r="A6" s="15"/>
      <c r="B6" s="15"/>
      <c r="C6" s="15"/>
      <c r="D6" s="16"/>
      <c r="E6" s="16"/>
      <c r="F6" s="16"/>
      <c r="G6" s="16"/>
      <c r="H6" s="109"/>
      <c r="I6" s="14" t="s">
        <v>534</v>
      </c>
      <c r="J6" s="14" t="s">
        <v>535</v>
      </c>
      <c r="K6" s="14" t="s">
        <v>534</v>
      </c>
      <c r="L6" s="14" t="s">
        <v>491</v>
      </c>
      <c r="M6" s="14" t="s">
        <v>535</v>
      </c>
      <c r="N6" s="16"/>
      <c r="O6" s="117"/>
      <c r="P6" s="28"/>
      <c r="Q6" s="28"/>
      <c r="R6" s="28"/>
      <c r="S6" s="28"/>
    </row>
    <row r="7" spans="1:15" s="3" customFormat="1" ht="18" customHeight="1">
      <c r="A7" s="19"/>
      <c r="B7" s="110"/>
      <c r="C7" s="46"/>
      <c r="D7" s="19"/>
      <c r="E7" s="19"/>
      <c r="F7" s="19"/>
      <c r="G7" s="19"/>
      <c r="H7" s="19"/>
      <c r="I7" s="29"/>
      <c r="J7" s="29"/>
      <c r="K7" s="29"/>
      <c r="L7" s="29"/>
      <c r="M7" s="29"/>
      <c r="N7" s="19"/>
      <c r="O7" s="118"/>
    </row>
    <row r="8" spans="1:15" s="3" customFormat="1" ht="30" customHeight="1">
      <c r="A8" s="19"/>
      <c r="B8" s="110"/>
      <c r="C8" s="46"/>
      <c r="D8" s="19"/>
      <c r="E8" s="19"/>
      <c r="F8" s="19"/>
      <c r="G8" s="19"/>
      <c r="H8" s="19"/>
      <c r="I8" s="29"/>
      <c r="J8" s="29"/>
      <c r="K8" s="29"/>
      <c r="L8" s="29"/>
      <c r="M8" s="29"/>
      <c r="N8" s="19"/>
      <c r="O8" s="119"/>
    </row>
    <row r="9" spans="1:15" s="3" customFormat="1" ht="18" customHeight="1">
      <c r="A9" s="19"/>
      <c r="B9" s="46"/>
      <c r="C9" s="46"/>
      <c r="D9" s="19"/>
      <c r="E9" s="19"/>
      <c r="F9" s="19"/>
      <c r="G9" s="19"/>
      <c r="H9" s="19"/>
      <c r="I9" s="29"/>
      <c r="J9" s="29"/>
      <c r="K9" s="29"/>
      <c r="L9" s="29"/>
      <c r="M9" s="29"/>
      <c r="N9" s="19"/>
      <c r="O9" s="111"/>
    </row>
    <row r="10" spans="1:15" s="3" customFormat="1" ht="18" customHeight="1">
      <c r="A10" s="19"/>
      <c r="B10" s="46"/>
      <c r="C10" s="46"/>
      <c r="D10" s="19"/>
      <c r="E10" s="106"/>
      <c r="F10" s="19"/>
      <c r="G10" s="19"/>
      <c r="H10" s="19"/>
      <c r="I10" s="29"/>
      <c r="J10" s="29"/>
      <c r="K10" s="29"/>
      <c r="L10" s="29"/>
      <c r="M10" s="29"/>
      <c r="N10" s="19"/>
      <c r="O10" s="111"/>
    </row>
    <row r="11" spans="1:15" s="3" customFormat="1" ht="18" customHeight="1">
      <c r="A11" s="19"/>
      <c r="B11" s="111"/>
      <c r="C11" s="46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19"/>
      <c r="O11" s="119"/>
    </row>
    <row r="12" spans="1:15" s="3" customFormat="1" ht="18" customHeight="1">
      <c r="A12" s="19"/>
      <c r="B12" s="111"/>
      <c r="C12" s="46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19"/>
      <c r="O12" s="119"/>
    </row>
    <row r="13" spans="1:15" s="3" customFormat="1" ht="18" customHeight="1">
      <c r="A13" s="19"/>
      <c r="B13" s="111"/>
      <c r="C13" s="46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19"/>
      <c r="O13" s="119"/>
    </row>
    <row r="14" spans="1:15" s="3" customFormat="1" ht="18" customHeight="1">
      <c r="A14" s="19"/>
      <c r="B14" s="46"/>
      <c r="C14" s="46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19"/>
      <c r="O14" s="111"/>
    </row>
    <row r="15" spans="1:15" s="3" customFormat="1" ht="18" customHeight="1">
      <c r="A15" s="19"/>
      <c r="B15" s="46"/>
      <c r="C15" s="46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19"/>
      <c r="O15" s="111"/>
    </row>
    <row r="16" spans="1:15" s="3" customFormat="1" ht="18" customHeight="1">
      <c r="A16" s="19"/>
      <c r="B16" s="46"/>
      <c r="C16" s="46"/>
      <c r="D16" s="19"/>
      <c r="E16" s="19"/>
      <c r="F16" s="19"/>
      <c r="G16" s="19"/>
      <c r="H16" s="19"/>
      <c r="I16" s="120"/>
      <c r="J16" s="120"/>
      <c r="K16" s="29"/>
      <c r="L16" s="120"/>
      <c r="M16" s="29"/>
      <c r="N16" s="121"/>
      <c r="O16" s="122"/>
    </row>
    <row r="17" spans="1:15" s="3" customFormat="1" ht="18" customHeight="1">
      <c r="A17" s="19"/>
      <c r="B17" s="46"/>
      <c r="C17" s="46"/>
      <c r="D17" s="19"/>
      <c r="E17" s="19"/>
      <c r="F17" s="19"/>
      <c r="G17" s="19"/>
      <c r="H17" s="19"/>
      <c r="I17" s="120"/>
      <c r="J17" s="120"/>
      <c r="K17" s="120"/>
      <c r="L17" s="120"/>
      <c r="M17" s="29"/>
      <c r="N17" s="121"/>
      <c r="O17" s="122"/>
    </row>
    <row r="18" spans="1:15" s="3" customFormat="1" ht="18" customHeight="1">
      <c r="A18" s="19"/>
      <c r="B18" s="46"/>
      <c r="C18" s="46"/>
      <c r="D18" s="19"/>
      <c r="E18" s="19"/>
      <c r="F18" s="19"/>
      <c r="G18" s="19"/>
      <c r="H18" s="19"/>
      <c r="I18" s="120"/>
      <c r="J18" s="120"/>
      <c r="K18" s="120"/>
      <c r="L18" s="120"/>
      <c r="M18" s="29"/>
      <c r="N18" s="121"/>
      <c r="O18" s="122"/>
    </row>
    <row r="19" spans="1:15" s="3" customFormat="1" ht="18" customHeight="1">
      <c r="A19" s="19"/>
      <c r="B19" s="46"/>
      <c r="C19" s="46"/>
      <c r="D19" s="19"/>
      <c r="E19" s="19"/>
      <c r="F19" s="19"/>
      <c r="G19" s="19"/>
      <c r="H19" s="19"/>
      <c r="I19" s="121"/>
      <c r="J19" s="120"/>
      <c r="K19" s="120"/>
      <c r="L19" s="120"/>
      <c r="M19" s="29"/>
      <c r="N19" s="120"/>
      <c r="O19" s="110"/>
    </row>
    <row r="20" spans="1:15" s="3" customFormat="1" ht="18" customHeight="1">
      <c r="A20" s="19"/>
      <c r="B20" s="46"/>
      <c r="C20" s="46"/>
      <c r="D20" s="19"/>
      <c r="E20" s="19"/>
      <c r="F20" s="19"/>
      <c r="G20" s="19"/>
      <c r="H20" s="19"/>
      <c r="I20" s="19"/>
      <c r="J20" s="29"/>
      <c r="K20" s="29"/>
      <c r="L20" s="29"/>
      <c r="M20" s="29"/>
      <c r="N20" s="29"/>
      <c r="O20" s="46"/>
    </row>
    <row r="21" spans="1:15" s="3" customFormat="1" ht="18" customHeight="1">
      <c r="A21" s="19"/>
      <c r="B21" s="46"/>
      <c r="C21" s="46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19"/>
      <c r="O21" s="111"/>
    </row>
    <row r="22" spans="1:15" s="3" customFormat="1" ht="18" customHeight="1">
      <c r="A22" s="19"/>
      <c r="B22" s="46"/>
      <c r="C22" s="46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19"/>
      <c r="O22" s="111"/>
    </row>
    <row r="23" spans="1:15" s="3" customFormat="1" ht="18" customHeight="1">
      <c r="A23" s="112" t="s">
        <v>377</v>
      </c>
      <c r="B23" s="113"/>
      <c r="C23" s="113"/>
      <c r="D23" s="113"/>
      <c r="E23" s="113"/>
      <c r="F23" s="113"/>
      <c r="G23" s="113"/>
      <c r="H23" s="114"/>
      <c r="I23" s="20"/>
      <c r="J23" s="29"/>
      <c r="K23" s="29">
        <f>SUM(K7:K22)</f>
        <v>0</v>
      </c>
      <c r="L23" s="29"/>
      <c r="M23" s="29">
        <f>SUM(M7:M22)</f>
        <v>0</v>
      </c>
      <c r="N23" s="19"/>
      <c r="O23" s="106"/>
    </row>
    <row r="24" spans="1:15" s="3" customFormat="1" ht="18" customHeight="1">
      <c r="A24" s="112" t="s">
        <v>371</v>
      </c>
      <c r="B24" s="113"/>
      <c r="C24" s="113"/>
      <c r="D24" s="113"/>
      <c r="E24" s="113"/>
      <c r="F24" s="113"/>
      <c r="G24" s="113"/>
      <c r="H24" s="114"/>
      <c r="I24" s="20"/>
      <c r="J24" s="29"/>
      <c r="K24" s="29">
        <f>K23</f>
        <v>0</v>
      </c>
      <c r="L24" s="29"/>
      <c r="M24" s="29">
        <f>M23</f>
        <v>0</v>
      </c>
      <c r="N24" s="19"/>
      <c r="O24" s="106"/>
    </row>
  </sheetData>
  <sheetProtection/>
  <mergeCells count="15">
    <mergeCell ref="A1:N1"/>
    <mergeCell ref="I5:J5"/>
    <mergeCell ref="K5:M5"/>
    <mergeCell ref="A23:H23"/>
    <mergeCell ref="A24:H24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0069444444444445" right="0.20069444444444445" top="0.7909722222222222" bottom="0.7083333333333334" header="1.1805555555555556" footer="0.38958333333333334"/>
  <pageSetup horizontalDpi="600" verticalDpi="600" orientation="landscape" paperSize="9"/>
  <headerFooter scaleWithDoc="0" alignWithMargins="0">
    <oddHeader>&amp;L&amp;"Times New Roman"&amp;9
&amp;"宋体"
资产占有单位名称：昌图县下二台镇政府&amp;C&amp;"Times New Roman"&amp;9
&amp;"宋体"
评估基准日：2022年  1月26 日&amp;R&amp;9
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V8"/>
    </sheetView>
  </sheetViews>
  <sheetFormatPr defaultColWidth="9.00390625" defaultRowHeight="16.5" customHeight="1"/>
  <cols>
    <col min="1" max="1" width="3.50390625" style="66" customWidth="1"/>
    <col min="2" max="2" width="11.50390625" style="5" customWidth="1"/>
    <col min="3" max="4" width="5.375" style="5" customWidth="1"/>
    <col min="5" max="5" width="11.00390625" style="5" customWidth="1"/>
    <col min="6" max="6" width="7.75390625" style="5" customWidth="1"/>
    <col min="7" max="7" width="4.875" style="5" customWidth="1"/>
    <col min="8" max="8" width="5.00390625" style="5" customWidth="1"/>
    <col min="9" max="10" width="8.625" style="5" customWidth="1"/>
    <col min="11" max="12" width="8.625" style="5" hidden="1" customWidth="1"/>
    <col min="13" max="15" width="8.625" style="5" customWidth="1"/>
    <col min="16" max="16" width="4.875" style="5" customWidth="1"/>
    <col min="17" max="17" width="8.625" style="5" customWidth="1"/>
    <col min="18" max="16384" width="9.00390625" style="5" customWidth="1"/>
  </cols>
  <sheetData>
    <row r="1" s="1" customFormat="1" ht="22.5" customHeight="1">
      <c r="A1" s="1" t="s">
        <v>611</v>
      </c>
    </row>
    <row r="2" s="6" customFormat="1" ht="16.5" customHeight="1">
      <c r="Q2" s="7" t="s">
        <v>612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11" t="s">
        <v>1</v>
      </c>
      <c r="B5" s="11" t="s">
        <v>605</v>
      </c>
      <c r="C5" s="12" t="s">
        <v>607</v>
      </c>
      <c r="D5" s="12" t="s">
        <v>613</v>
      </c>
      <c r="E5" s="104" t="s">
        <v>614</v>
      </c>
      <c r="F5" s="12" t="s">
        <v>615</v>
      </c>
      <c r="G5" s="12" t="s">
        <v>616</v>
      </c>
      <c r="H5" s="12" t="s">
        <v>606</v>
      </c>
      <c r="I5" s="14" t="s">
        <v>235</v>
      </c>
      <c r="J5" s="32"/>
      <c r="K5" s="107" t="s">
        <v>617</v>
      </c>
      <c r="L5" s="107"/>
      <c r="M5" s="14" t="s">
        <v>236</v>
      </c>
      <c r="N5" s="32"/>
      <c r="O5" s="32"/>
      <c r="P5" s="12" t="s">
        <v>238</v>
      </c>
      <c r="Q5" s="12" t="s">
        <v>376</v>
      </c>
    </row>
    <row r="6" spans="1:22" s="4" customFormat="1" ht="16.5" customHeight="1">
      <c r="A6" s="15"/>
      <c r="B6" s="15"/>
      <c r="C6" s="16"/>
      <c r="D6" s="16"/>
      <c r="E6" s="105"/>
      <c r="F6" s="16"/>
      <c r="G6" s="16"/>
      <c r="H6" s="16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4" t="s">
        <v>491</v>
      </c>
      <c r="O6" s="14" t="s">
        <v>535</v>
      </c>
      <c r="P6" s="16"/>
      <c r="Q6" s="16"/>
      <c r="R6" s="28"/>
      <c r="S6" s="28"/>
      <c r="T6" s="28"/>
      <c r="U6" s="28"/>
      <c r="V6" s="28"/>
    </row>
    <row r="7" spans="1:17" s="3" customFormat="1" ht="16.5" customHeight="1">
      <c r="A7" s="34"/>
      <c r="B7" s="46"/>
      <c r="C7" s="19"/>
      <c r="D7" s="19"/>
      <c r="E7" s="106"/>
      <c r="F7" s="46"/>
      <c r="G7" s="19"/>
      <c r="H7" s="19"/>
      <c r="I7" s="29"/>
      <c r="J7" s="29"/>
      <c r="K7" s="29"/>
      <c r="L7" s="29"/>
      <c r="M7" s="29"/>
      <c r="N7" s="29"/>
      <c r="O7" s="29"/>
      <c r="P7" s="20"/>
      <c r="Q7" s="46"/>
    </row>
    <row r="8" spans="1:17" s="3" customFormat="1" ht="16.5" customHeight="1">
      <c r="A8" s="34"/>
      <c r="B8" s="46"/>
      <c r="C8" s="19"/>
      <c r="D8" s="19"/>
      <c r="E8" s="106"/>
      <c r="F8" s="46"/>
      <c r="G8" s="19"/>
      <c r="H8" s="19"/>
      <c r="I8" s="29"/>
      <c r="J8" s="29"/>
      <c r="K8" s="29"/>
      <c r="L8" s="29"/>
      <c r="M8" s="29"/>
      <c r="N8" s="29"/>
      <c r="O8" s="29"/>
      <c r="P8" s="20"/>
      <c r="Q8" s="46"/>
    </row>
    <row r="9" spans="1:17" s="3" customFormat="1" ht="16.5" customHeight="1">
      <c r="A9" s="34"/>
      <c r="B9" s="19"/>
      <c r="C9" s="19"/>
      <c r="D9" s="19"/>
      <c r="E9" s="19"/>
      <c r="F9" s="19"/>
      <c r="G9" s="19"/>
      <c r="H9" s="19"/>
      <c r="I9" s="29"/>
      <c r="J9" s="29"/>
      <c r="K9" s="29"/>
      <c r="L9" s="29"/>
      <c r="M9" s="29"/>
      <c r="N9" s="29"/>
      <c r="O9" s="29"/>
      <c r="P9" s="20"/>
      <c r="Q9" s="19"/>
    </row>
    <row r="10" spans="1:17" s="3" customFormat="1" ht="16.5" customHeight="1">
      <c r="A10" s="34"/>
      <c r="B10" s="19"/>
      <c r="C10" s="19"/>
      <c r="D10" s="19"/>
      <c r="E10" s="19"/>
      <c r="F10" s="19"/>
      <c r="G10" s="19"/>
      <c r="H10" s="19"/>
      <c r="I10" s="29"/>
      <c r="J10" s="29"/>
      <c r="K10" s="29"/>
      <c r="L10" s="29"/>
      <c r="M10" s="29"/>
      <c r="N10" s="29"/>
      <c r="O10" s="29"/>
      <c r="P10" s="20"/>
      <c r="Q10" s="19"/>
    </row>
    <row r="11" spans="1:17" s="3" customFormat="1" ht="16.5" customHeight="1">
      <c r="A11" s="34"/>
      <c r="B11" s="19"/>
      <c r="C11" s="19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29"/>
      <c r="O11" s="29"/>
      <c r="P11" s="20"/>
      <c r="Q11" s="19"/>
    </row>
    <row r="12" spans="1:17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29"/>
      <c r="O12" s="29"/>
      <c r="P12" s="20"/>
      <c r="Q12" s="19"/>
    </row>
    <row r="13" spans="1:17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29"/>
      <c r="O13" s="29"/>
      <c r="P13" s="20"/>
      <c r="Q13" s="19"/>
    </row>
    <row r="14" spans="1:17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20"/>
      <c r="Q14" s="19"/>
    </row>
    <row r="15" spans="1:17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29"/>
      <c r="O15" s="29"/>
      <c r="P15" s="20"/>
      <c r="Q15" s="19"/>
    </row>
    <row r="16" spans="1:17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29"/>
      <c r="J16" s="29"/>
      <c r="K16" s="29"/>
      <c r="L16" s="29"/>
      <c r="M16" s="29"/>
      <c r="N16" s="29"/>
      <c r="O16" s="29"/>
      <c r="P16" s="20"/>
      <c r="Q16" s="19"/>
    </row>
    <row r="17" spans="1:17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29"/>
      <c r="J17" s="29"/>
      <c r="K17" s="29"/>
      <c r="L17" s="29"/>
      <c r="M17" s="29"/>
      <c r="N17" s="29"/>
      <c r="O17" s="29"/>
      <c r="P17" s="20"/>
      <c r="Q17" s="19"/>
    </row>
    <row r="18" spans="1:17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29"/>
      <c r="J18" s="29"/>
      <c r="K18" s="29"/>
      <c r="L18" s="29"/>
      <c r="M18" s="29"/>
      <c r="N18" s="29"/>
      <c r="O18" s="29"/>
      <c r="P18" s="20"/>
      <c r="Q18" s="19"/>
    </row>
    <row r="19" spans="1:17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29"/>
      <c r="J19" s="29"/>
      <c r="K19" s="29"/>
      <c r="L19" s="29"/>
      <c r="M19" s="29"/>
      <c r="N19" s="29"/>
      <c r="O19" s="29"/>
      <c r="P19" s="20"/>
      <c r="Q19" s="19"/>
    </row>
    <row r="20" spans="1:17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29"/>
      <c r="J20" s="29"/>
      <c r="K20" s="29"/>
      <c r="L20" s="29"/>
      <c r="M20" s="29"/>
      <c r="N20" s="29"/>
      <c r="O20" s="29"/>
      <c r="P20" s="20"/>
      <c r="Q20" s="19"/>
    </row>
    <row r="21" spans="1:17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29"/>
      <c r="O21" s="29"/>
      <c r="P21" s="20"/>
      <c r="Q21" s="19"/>
    </row>
    <row r="22" spans="1:17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29"/>
      <c r="O22" s="29"/>
      <c r="P22" s="20"/>
      <c r="Q22" s="19"/>
    </row>
    <row r="23" spans="1:17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0"/>
      <c r="Q23" s="19"/>
    </row>
    <row r="24" spans="1:17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29"/>
      <c r="J24" s="29"/>
      <c r="K24" s="29"/>
      <c r="L24" s="29"/>
      <c r="M24" s="29"/>
      <c r="N24" s="29"/>
      <c r="O24" s="29"/>
      <c r="P24" s="20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29"/>
      <c r="J25" s="29"/>
      <c r="K25" s="29"/>
      <c r="L25" s="29"/>
      <c r="M25" s="29"/>
      <c r="N25" s="29"/>
      <c r="O25" s="29"/>
      <c r="P25" s="20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9"/>
      <c r="J26" s="29"/>
      <c r="K26" s="29"/>
      <c r="L26" s="29"/>
      <c r="M26" s="29"/>
      <c r="N26" s="29"/>
      <c r="O26" s="29"/>
      <c r="P26" s="20"/>
      <c r="Q26" s="19"/>
    </row>
    <row r="27" spans="1:17" s="3" customFormat="1" ht="16.5" customHeight="1">
      <c r="A27" s="24" t="s">
        <v>377</v>
      </c>
      <c r="B27" s="25"/>
      <c r="C27" s="25"/>
      <c r="D27" s="25"/>
      <c r="E27" s="25"/>
      <c r="F27" s="25"/>
      <c r="G27" s="25"/>
      <c r="H27" s="26"/>
      <c r="I27" s="20">
        <f aca="true" t="shared" si="0" ref="I27:M27">SUM(I7:I26)</f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29"/>
      <c r="O27" s="29">
        <f>SUM(O7:O26)</f>
        <v>0</v>
      </c>
      <c r="P27" s="20" t="e">
        <f>(O27-L27)/L27*100</f>
        <v>#DIV/0!</v>
      </c>
      <c r="Q27" s="19"/>
    </row>
    <row r="28" spans="1:17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20">
        <f aca="true" t="shared" si="1" ref="I28:M28">I27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/>
      <c r="O28" s="29">
        <f>O27</f>
        <v>0</v>
      </c>
      <c r="P28" s="20" t="e">
        <f>(O28-L28)/L28*100</f>
        <v>#DIV/0!</v>
      </c>
      <c r="Q28" s="19"/>
    </row>
  </sheetData>
  <sheetProtection/>
  <mergeCells count="15">
    <mergeCell ref="A1:Q1"/>
    <mergeCell ref="I5:J5"/>
    <mergeCell ref="M5:O5"/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19" sqref="E19"/>
    </sheetView>
  </sheetViews>
  <sheetFormatPr defaultColWidth="9.00390625" defaultRowHeight="16.5" customHeight="1"/>
  <cols>
    <col min="1" max="1" width="3.50390625" style="5" customWidth="1"/>
    <col min="2" max="2" width="4.125" style="5" hidden="1" customWidth="1"/>
    <col min="3" max="3" width="17.875" style="5" customWidth="1"/>
    <col min="4" max="4" width="11.625" style="5" customWidth="1"/>
    <col min="5" max="5" width="11.7539062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66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="1" customFormat="1" ht="22.5" customHeight="1">
      <c r="A1" s="1" t="s">
        <v>618</v>
      </c>
    </row>
    <row r="2" spans="3:16" s="6" customFormat="1" ht="16.5" customHeight="1">
      <c r="C2" s="94"/>
      <c r="P2" s="94" t="s">
        <v>619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14" t="s">
        <v>1</v>
      </c>
      <c r="B5" s="13" t="s">
        <v>620</v>
      </c>
      <c r="C5" s="14" t="s">
        <v>621</v>
      </c>
      <c r="D5" s="13" t="s">
        <v>622</v>
      </c>
      <c r="E5" s="13" t="s">
        <v>623</v>
      </c>
      <c r="F5" s="13" t="s">
        <v>455</v>
      </c>
      <c r="G5" s="13" t="s">
        <v>457</v>
      </c>
      <c r="H5" s="13" t="s">
        <v>624</v>
      </c>
      <c r="I5" s="13" t="s">
        <v>625</v>
      </c>
      <c r="J5" s="14" t="s">
        <v>235</v>
      </c>
      <c r="K5" s="32"/>
      <c r="L5" s="14" t="s">
        <v>236</v>
      </c>
      <c r="M5" s="32"/>
      <c r="N5" s="32"/>
      <c r="O5" s="12" t="s">
        <v>238</v>
      </c>
      <c r="P5" s="12" t="s">
        <v>376</v>
      </c>
    </row>
    <row r="6" spans="1:21" s="4" customFormat="1" ht="16.5" customHeight="1">
      <c r="A6" s="95"/>
      <c r="B6" s="45"/>
      <c r="C6" s="32"/>
      <c r="D6" s="45"/>
      <c r="E6" s="45"/>
      <c r="F6" s="45"/>
      <c r="G6" s="96"/>
      <c r="H6" s="45"/>
      <c r="I6" s="45"/>
      <c r="J6" s="14" t="s">
        <v>534</v>
      </c>
      <c r="K6" s="14" t="s">
        <v>535</v>
      </c>
      <c r="L6" s="14" t="s">
        <v>534</v>
      </c>
      <c r="M6" s="13" t="s">
        <v>491</v>
      </c>
      <c r="N6" s="14" t="s">
        <v>535</v>
      </c>
      <c r="O6" s="44"/>
      <c r="P6" s="44"/>
      <c r="Q6" s="28"/>
      <c r="R6" s="28"/>
      <c r="S6" s="28"/>
      <c r="T6" s="28"/>
      <c r="U6" s="28"/>
    </row>
    <row r="7" spans="1:16" s="3" customFormat="1" ht="16.5" customHeight="1">
      <c r="A7" s="97"/>
      <c r="B7" s="98"/>
      <c r="C7" s="46"/>
      <c r="D7" s="19"/>
      <c r="E7" s="46"/>
      <c r="F7" s="46"/>
      <c r="G7" s="46"/>
      <c r="H7" s="19"/>
      <c r="I7" s="101"/>
      <c r="J7" s="36"/>
      <c r="K7" s="36"/>
      <c r="L7" s="87"/>
      <c r="M7" s="102"/>
      <c r="N7" s="36"/>
      <c r="O7" s="62"/>
      <c r="P7" s="103"/>
    </row>
    <row r="8" spans="1:16" s="3" customFormat="1" ht="16.5" customHeight="1">
      <c r="A8" s="97"/>
      <c r="B8" s="98"/>
      <c r="C8" s="46"/>
      <c r="D8" s="19"/>
      <c r="E8" s="46"/>
      <c r="F8" s="46"/>
      <c r="G8" s="46"/>
      <c r="H8" s="19"/>
      <c r="I8" s="101"/>
      <c r="J8" s="36"/>
      <c r="K8" s="36"/>
      <c r="L8" s="87"/>
      <c r="M8" s="102"/>
      <c r="N8" s="36"/>
      <c r="O8" s="62"/>
      <c r="P8" s="103"/>
    </row>
    <row r="9" spans="1:16" s="3" customFormat="1" ht="16.5" customHeight="1">
      <c r="A9" s="97"/>
      <c r="B9" s="98"/>
      <c r="C9" s="46"/>
      <c r="D9" s="19"/>
      <c r="E9" s="46"/>
      <c r="F9" s="46"/>
      <c r="G9" s="46"/>
      <c r="H9" s="19"/>
      <c r="I9" s="101"/>
      <c r="J9" s="36"/>
      <c r="K9" s="36"/>
      <c r="L9" s="87"/>
      <c r="M9" s="102"/>
      <c r="N9" s="36"/>
      <c r="O9" s="62"/>
      <c r="P9" s="103"/>
    </row>
    <row r="10" spans="1:16" s="3" customFormat="1" ht="16.5" customHeight="1">
      <c r="A10" s="97"/>
      <c r="B10" s="98"/>
      <c r="C10" s="46"/>
      <c r="D10" s="19"/>
      <c r="E10" s="46"/>
      <c r="F10" s="46"/>
      <c r="G10" s="46"/>
      <c r="H10" s="19"/>
      <c r="I10" s="19"/>
      <c r="J10" s="36"/>
      <c r="K10" s="36"/>
      <c r="L10" s="87"/>
      <c r="M10" s="102"/>
      <c r="N10" s="36"/>
      <c r="O10" s="62"/>
      <c r="P10" s="103"/>
    </row>
    <row r="11" spans="1:16" s="3" customFormat="1" ht="16.5" customHeight="1">
      <c r="A11" s="97"/>
      <c r="B11" s="98"/>
      <c r="C11" s="46"/>
      <c r="D11" s="19"/>
      <c r="E11" s="46"/>
      <c r="F11" s="46"/>
      <c r="G11" s="46"/>
      <c r="H11" s="19"/>
      <c r="I11" s="101"/>
      <c r="J11" s="36"/>
      <c r="K11" s="36"/>
      <c r="L11" s="87"/>
      <c r="M11" s="102"/>
      <c r="N11" s="36"/>
      <c r="O11" s="62"/>
      <c r="P11" s="103"/>
    </row>
    <row r="12" spans="1:16" s="3" customFormat="1" ht="16.5" customHeight="1">
      <c r="A12" s="97"/>
      <c r="B12" s="98"/>
      <c r="C12" s="46"/>
      <c r="D12" s="19"/>
      <c r="E12" s="19"/>
      <c r="F12" s="46"/>
      <c r="G12" s="46"/>
      <c r="H12" s="19"/>
      <c r="I12" s="19"/>
      <c r="J12" s="36"/>
      <c r="K12" s="36"/>
      <c r="L12" s="87"/>
      <c r="M12" s="102"/>
      <c r="N12" s="36"/>
      <c r="O12" s="62"/>
      <c r="P12" s="103"/>
    </row>
    <row r="13" spans="1:16" s="3" customFormat="1" ht="16.5" customHeight="1">
      <c r="A13" s="97"/>
      <c r="B13" s="98"/>
      <c r="C13" s="46"/>
      <c r="D13" s="19"/>
      <c r="E13" s="19"/>
      <c r="F13" s="46"/>
      <c r="G13" s="46"/>
      <c r="H13" s="19"/>
      <c r="I13" s="19"/>
      <c r="J13" s="36"/>
      <c r="K13" s="36"/>
      <c r="L13" s="87"/>
      <c r="M13" s="102"/>
      <c r="N13" s="36"/>
      <c r="O13" s="62"/>
      <c r="P13" s="103"/>
    </row>
    <row r="14" spans="1:16" s="3" customFormat="1" ht="16.5" customHeight="1">
      <c r="A14" s="97"/>
      <c r="B14" s="98"/>
      <c r="C14" s="46"/>
      <c r="D14" s="19"/>
      <c r="E14" s="19"/>
      <c r="F14" s="46"/>
      <c r="G14" s="46"/>
      <c r="H14" s="19"/>
      <c r="I14" s="19"/>
      <c r="J14" s="36"/>
      <c r="K14" s="36"/>
      <c r="L14" s="87"/>
      <c r="M14" s="102"/>
      <c r="N14" s="36"/>
      <c r="O14" s="62"/>
      <c r="P14" s="103"/>
    </row>
    <row r="15" spans="1:16" s="3" customFormat="1" ht="16.5" customHeight="1">
      <c r="A15" s="97"/>
      <c r="B15" s="98"/>
      <c r="C15" s="46"/>
      <c r="D15" s="99"/>
      <c r="E15" s="19"/>
      <c r="F15" s="46"/>
      <c r="G15" s="46"/>
      <c r="H15" s="19"/>
      <c r="I15" s="19"/>
      <c r="J15" s="36"/>
      <c r="K15" s="36"/>
      <c r="L15" s="87"/>
      <c r="M15" s="102"/>
      <c r="N15" s="36"/>
      <c r="O15" s="62"/>
      <c r="P15" s="103"/>
    </row>
    <row r="16" spans="1:16" s="3" customFormat="1" ht="16.5" customHeight="1">
      <c r="A16" s="97"/>
      <c r="B16" s="98"/>
      <c r="C16" s="46"/>
      <c r="D16" s="19"/>
      <c r="E16" s="46"/>
      <c r="F16" s="46"/>
      <c r="G16" s="46"/>
      <c r="H16" s="19"/>
      <c r="I16" s="19"/>
      <c r="J16" s="36"/>
      <c r="K16" s="36"/>
      <c r="L16" s="87"/>
      <c r="M16" s="102"/>
      <c r="N16" s="36"/>
      <c r="O16" s="62"/>
      <c r="P16" s="103"/>
    </row>
    <row r="17" spans="1:16" s="3" customFormat="1" ht="16.5" customHeight="1">
      <c r="A17" s="97"/>
      <c r="B17" s="98"/>
      <c r="C17" s="46"/>
      <c r="D17" s="19"/>
      <c r="E17" s="19"/>
      <c r="F17" s="46"/>
      <c r="G17" s="46"/>
      <c r="H17" s="19"/>
      <c r="I17" s="19"/>
      <c r="J17" s="36"/>
      <c r="K17" s="36"/>
      <c r="L17" s="87"/>
      <c r="M17" s="102"/>
      <c r="N17" s="36"/>
      <c r="O17" s="62"/>
      <c r="P17" s="36"/>
    </row>
    <row r="18" spans="1:16" s="3" customFormat="1" ht="16.5" customHeight="1">
      <c r="A18" s="97"/>
      <c r="B18" s="98"/>
      <c r="C18" s="46"/>
      <c r="D18" s="19"/>
      <c r="E18" s="19"/>
      <c r="F18" s="46"/>
      <c r="G18" s="46"/>
      <c r="H18" s="19"/>
      <c r="I18" s="19"/>
      <c r="J18" s="36"/>
      <c r="K18" s="36"/>
      <c r="L18" s="87"/>
      <c r="M18" s="102"/>
      <c r="N18" s="36"/>
      <c r="O18" s="62"/>
      <c r="P18" s="36"/>
    </row>
    <row r="19" spans="1:16" s="3" customFormat="1" ht="16.5" customHeight="1">
      <c r="A19" s="97"/>
      <c r="B19" s="98"/>
      <c r="C19" s="46"/>
      <c r="D19" s="19"/>
      <c r="E19" s="19"/>
      <c r="F19" s="19"/>
      <c r="G19" s="19"/>
      <c r="H19" s="19"/>
      <c r="I19" s="19"/>
      <c r="J19" s="36"/>
      <c r="K19" s="36"/>
      <c r="L19" s="87"/>
      <c r="M19" s="102"/>
      <c r="N19" s="36"/>
      <c r="O19" s="62"/>
      <c r="P19" s="36"/>
    </row>
    <row r="20" spans="1:16" s="3" customFormat="1" ht="16.5" customHeight="1">
      <c r="A20" s="97"/>
      <c r="B20" s="98"/>
      <c r="C20" s="46"/>
      <c r="D20" s="19"/>
      <c r="E20" s="19"/>
      <c r="F20" s="19"/>
      <c r="G20" s="19"/>
      <c r="H20" s="19"/>
      <c r="I20" s="19"/>
      <c r="J20" s="36"/>
      <c r="K20" s="36"/>
      <c r="L20" s="87"/>
      <c r="M20" s="102"/>
      <c r="N20" s="36"/>
      <c r="O20" s="62"/>
      <c r="P20" s="36"/>
    </row>
    <row r="21" spans="1:16" s="3" customFormat="1" ht="16.5" customHeight="1">
      <c r="A21" s="97"/>
      <c r="B21" s="98"/>
      <c r="C21" s="46"/>
      <c r="D21" s="19"/>
      <c r="E21" s="19"/>
      <c r="F21" s="19"/>
      <c r="G21" s="19"/>
      <c r="H21" s="19"/>
      <c r="I21" s="19"/>
      <c r="J21" s="36"/>
      <c r="K21" s="36"/>
      <c r="L21" s="87"/>
      <c r="M21" s="102"/>
      <c r="N21" s="36"/>
      <c r="O21" s="62"/>
      <c r="P21" s="36"/>
    </row>
    <row r="22" spans="1:16" s="3" customFormat="1" ht="16.5" customHeight="1">
      <c r="A22" s="97"/>
      <c r="B22" s="98"/>
      <c r="C22" s="46"/>
      <c r="D22" s="19"/>
      <c r="E22" s="46"/>
      <c r="F22" s="19"/>
      <c r="G22" s="19"/>
      <c r="H22" s="19"/>
      <c r="I22" s="101"/>
      <c r="J22" s="36"/>
      <c r="K22" s="36"/>
      <c r="L22" s="87"/>
      <c r="M22" s="102"/>
      <c r="N22" s="36"/>
      <c r="O22" s="62"/>
      <c r="P22" s="103"/>
    </row>
    <row r="23" spans="1:16" s="3" customFormat="1" ht="16.5" customHeight="1">
      <c r="A23" s="97"/>
      <c r="B23" s="98"/>
      <c r="C23" s="46"/>
      <c r="D23" s="19"/>
      <c r="E23" s="46"/>
      <c r="F23" s="19"/>
      <c r="G23" s="19"/>
      <c r="H23" s="19"/>
      <c r="I23" s="19"/>
      <c r="J23" s="36"/>
      <c r="K23" s="36"/>
      <c r="L23" s="87"/>
      <c r="M23" s="102"/>
      <c r="N23" s="36"/>
      <c r="O23" s="62"/>
      <c r="P23" s="103"/>
    </row>
    <row r="24" spans="1:16" s="3" customFormat="1" ht="16.5" customHeight="1">
      <c r="A24" s="97"/>
      <c r="B24" s="98"/>
      <c r="C24" s="46"/>
      <c r="D24" s="19"/>
      <c r="E24" s="19"/>
      <c r="F24" s="19"/>
      <c r="G24" s="19"/>
      <c r="H24" s="19"/>
      <c r="I24" s="19"/>
      <c r="J24" s="36"/>
      <c r="K24" s="36"/>
      <c r="L24" s="87"/>
      <c r="M24" s="102"/>
      <c r="N24" s="36"/>
      <c r="O24" s="62"/>
      <c r="P24" s="103"/>
    </row>
    <row r="25" spans="1:16" s="3" customFormat="1" ht="16.5" customHeight="1">
      <c r="A25" s="19"/>
      <c r="B25" s="100"/>
      <c r="C25" s="46"/>
      <c r="D25" s="19"/>
      <c r="E25" s="19"/>
      <c r="F25" s="19"/>
      <c r="G25" s="19"/>
      <c r="H25" s="19"/>
      <c r="I25" s="19"/>
      <c r="J25" s="36"/>
      <c r="K25" s="36"/>
      <c r="L25" s="87"/>
      <c r="M25" s="102"/>
      <c r="N25" s="36"/>
      <c r="O25" s="62"/>
      <c r="P25" s="36"/>
    </row>
    <row r="26" spans="1:16" s="3" customFormat="1" ht="16.5" customHeight="1">
      <c r="A26" s="69"/>
      <c r="B26" s="100"/>
      <c r="C26" s="46"/>
      <c r="D26" s="19"/>
      <c r="E26" s="19"/>
      <c r="F26" s="19"/>
      <c r="G26" s="19"/>
      <c r="H26" s="19"/>
      <c r="I26" s="19"/>
      <c r="J26" s="36"/>
      <c r="K26" s="36"/>
      <c r="L26" s="87"/>
      <c r="M26" s="102"/>
      <c r="N26" s="36"/>
      <c r="O26" s="62"/>
      <c r="P26" s="36"/>
    </row>
    <row r="27" spans="1:16" s="3" customFormat="1" ht="16.5" customHeight="1">
      <c r="A27" s="39" t="s">
        <v>377</v>
      </c>
      <c r="B27" s="39"/>
      <c r="C27" s="39"/>
      <c r="D27" s="39"/>
      <c r="E27" s="39"/>
      <c r="F27" s="39"/>
      <c r="G27" s="39"/>
      <c r="H27" s="39"/>
      <c r="I27" s="39"/>
      <c r="J27" s="36">
        <f aca="true" t="shared" si="0" ref="J27:L27">SUM(J7:J26)</f>
        <v>0</v>
      </c>
      <c r="K27" s="36">
        <f t="shared" si="0"/>
        <v>0</v>
      </c>
      <c r="L27" s="87">
        <f t="shared" si="0"/>
        <v>0</v>
      </c>
      <c r="M27" s="36"/>
      <c r="N27" s="87">
        <f>SUM(N7:N26)</f>
        <v>0</v>
      </c>
      <c r="O27" s="62"/>
      <c r="P27" s="36"/>
    </row>
    <row r="28" spans="1:16" s="3" customFormat="1" ht="16.5" customHeight="1">
      <c r="A28" s="39" t="s">
        <v>371</v>
      </c>
      <c r="B28" s="39"/>
      <c r="C28" s="39"/>
      <c r="D28" s="39"/>
      <c r="E28" s="39"/>
      <c r="F28" s="39"/>
      <c r="G28" s="39"/>
      <c r="H28" s="39"/>
      <c r="I28" s="39"/>
      <c r="J28" s="62">
        <f aca="true" t="shared" si="1" ref="J28:L28">J27</f>
        <v>0</v>
      </c>
      <c r="K28" s="36">
        <f t="shared" si="1"/>
        <v>0</v>
      </c>
      <c r="L28" s="87">
        <f t="shared" si="1"/>
        <v>0</v>
      </c>
      <c r="M28" s="36"/>
      <c r="N28" s="87">
        <f>N27</f>
        <v>0</v>
      </c>
      <c r="O28" s="62"/>
      <c r="P28" s="36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K28" sqref="K28"/>
    </sheetView>
  </sheetViews>
  <sheetFormatPr defaultColWidth="9.00390625" defaultRowHeight="16.5" customHeight="1"/>
  <cols>
    <col min="1" max="1" width="3.50390625" style="66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41" t="s">
        <v>626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6" customFormat="1" ht="16.5" customHeight="1">
      <c r="O2" s="7" t="s">
        <v>627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2" t="s">
        <v>1</v>
      </c>
      <c r="B5" s="12" t="s">
        <v>628</v>
      </c>
      <c r="C5" s="12" t="s">
        <v>629</v>
      </c>
      <c r="D5" s="11" t="s">
        <v>623</v>
      </c>
      <c r="E5" s="12" t="s">
        <v>455</v>
      </c>
      <c r="F5" s="12" t="s">
        <v>630</v>
      </c>
      <c r="G5" s="12" t="s">
        <v>631</v>
      </c>
      <c r="H5" s="12" t="s">
        <v>632</v>
      </c>
      <c r="I5" s="77" t="s">
        <v>235</v>
      </c>
      <c r="J5" s="78"/>
      <c r="K5" s="79" t="s">
        <v>236</v>
      </c>
      <c r="L5" s="78"/>
      <c r="M5" s="80"/>
      <c r="N5" s="12" t="s">
        <v>238</v>
      </c>
      <c r="O5" s="12" t="s">
        <v>376</v>
      </c>
    </row>
    <row r="6" spans="1:20" s="4" customFormat="1" ht="16.5" customHeight="1">
      <c r="A6" s="44"/>
      <c r="B6" s="44"/>
      <c r="C6" s="44"/>
      <c r="D6" s="43"/>
      <c r="E6" s="44"/>
      <c r="F6" s="44"/>
      <c r="G6" s="44"/>
      <c r="H6" s="44"/>
      <c r="I6" s="81" t="s">
        <v>534</v>
      </c>
      <c r="J6" s="14" t="s">
        <v>535</v>
      </c>
      <c r="K6" s="14" t="s">
        <v>534</v>
      </c>
      <c r="L6" s="13" t="s">
        <v>491</v>
      </c>
      <c r="M6" s="82" t="s">
        <v>535</v>
      </c>
      <c r="N6" s="44"/>
      <c r="O6" s="44"/>
      <c r="P6" s="28"/>
      <c r="Q6" s="28"/>
      <c r="R6" s="28"/>
      <c r="S6" s="28"/>
      <c r="T6" s="28"/>
    </row>
    <row r="7" spans="1:254" s="73" customFormat="1" ht="16.5" customHeight="1">
      <c r="A7" s="34"/>
      <c r="B7" s="39"/>
      <c r="C7" s="39"/>
      <c r="D7" s="74"/>
      <c r="E7" s="39"/>
      <c r="F7" s="75"/>
      <c r="G7" s="34"/>
      <c r="H7" s="34"/>
      <c r="I7" s="83"/>
      <c r="J7" s="84"/>
      <c r="K7" s="35"/>
      <c r="L7" s="85"/>
      <c r="M7" s="86"/>
      <c r="N7" s="87"/>
      <c r="O7" s="39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15" ht="16.5" customHeight="1">
      <c r="A8" s="34"/>
      <c r="B8" s="46"/>
      <c r="C8" s="76"/>
      <c r="D8" s="39"/>
      <c r="E8" s="39"/>
      <c r="F8" s="34"/>
      <c r="G8" s="34"/>
      <c r="H8" s="34"/>
      <c r="I8" s="88"/>
      <c r="J8" s="47"/>
      <c r="K8" s="20"/>
      <c r="L8" s="85"/>
      <c r="M8" s="89"/>
      <c r="N8" s="62"/>
      <c r="O8" s="46"/>
    </row>
    <row r="9" spans="1:15" ht="16.5" customHeight="1">
      <c r="A9" s="34"/>
      <c r="B9" s="46"/>
      <c r="C9" s="76"/>
      <c r="D9" s="39"/>
      <c r="E9" s="39"/>
      <c r="F9" s="34"/>
      <c r="G9" s="34"/>
      <c r="H9" s="34"/>
      <c r="I9" s="90"/>
      <c r="J9" s="20"/>
      <c r="K9" s="20"/>
      <c r="L9" s="85"/>
      <c r="M9" s="89"/>
      <c r="N9" s="62"/>
      <c r="O9" s="46"/>
    </row>
    <row r="10" spans="1:15" ht="16.5" customHeight="1">
      <c r="A10" s="34"/>
      <c r="B10" s="46"/>
      <c r="C10" s="76"/>
      <c r="D10" s="39"/>
      <c r="E10" s="39"/>
      <c r="F10" s="34"/>
      <c r="G10" s="34"/>
      <c r="H10" s="19"/>
      <c r="I10" s="90"/>
      <c r="J10" s="20"/>
      <c r="K10" s="20"/>
      <c r="L10" s="85"/>
      <c r="M10" s="89"/>
      <c r="N10" s="62"/>
      <c r="O10" s="46"/>
    </row>
    <row r="11" spans="1:15" s="3" customFormat="1" ht="16.5" customHeight="1">
      <c r="A11" s="34"/>
      <c r="B11" s="46"/>
      <c r="C11" s="76"/>
      <c r="D11" s="19"/>
      <c r="E11" s="39"/>
      <c r="F11" s="34"/>
      <c r="G11" s="19"/>
      <c r="H11" s="19"/>
      <c r="I11" s="91"/>
      <c r="J11" s="29"/>
      <c r="K11" s="29"/>
      <c r="L11" s="36"/>
      <c r="M11" s="61"/>
      <c r="N11" s="19"/>
      <c r="O11" s="46"/>
    </row>
    <row r="12" spans="1:15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91"/>
      <c r="J12" s="29"/>
      <c r="K12" s="29"/>
      <c r="L12" s="36"/>
      <c r="M12" s="61"/>
      <c r="N12" s="19"/>
      <c r="O12" s="19"/>
    </row>
    <row r="13" spans="1:15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91"/>
      <c r="J13" s="29"/>
      <c r="K13" s="29"/>
      <c r="L13" s="36"/>
      <c r="M13" s="61"/>
      <c r="N13" s="19"/>
      <c r="O13" s="19"/>
    </row>
    <row r="14" spans="1:15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91"/>
      <c r="J14" s="29"/>
      <c r="K14" s="29"/>
      <c r="L14" s="36"/>
      <c r="M14" s="61"/>
      <c r="N14" s="19"/>
      <c r="O14" s="19"/>
    </row>
    <row r="15" spans="1:15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91"/>
      <c r="J15" s="29"/>
      <c r="K15" s="29"/>
      <c r="L15" s="36"/>
      <c r="M15" s="61"/>
      <c r="N15" s="19"/>
      <c r="O15" s="19"/>
    </row>
    <row r="16" spans="1:15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91"/>
      <c r="J16" s="29"/>
      <c r="K16" s="29"/>
      <c r="L16" s="36"/>
      <c r="M16" s="61"/>
      <c r="N16" s="19"/>
      <c r="O16" s="19"/>
    </row>
    <row r="17" spans="1:15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91"/>
      <c r="J17" s="29"/>
      <c r="K17" s="29"/>
      <c r="L17" s="36"/>
      <c r="M17" s="61"/>
      <c r="N17" s="19"/>
      <c r="O17" s="19"/>
    </row>
    <row r="18" spans="1:15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91"/>
      <c r="J18" s="29"/>
      <c r="K18" s="29"/>
      <c r="L18" s="36"/>
      <c r="M18" s="61"/>
      <c r="N18" s="19"/>
      <c r="O18" s="19"/>
    </row>
    <row r="19" spans="1:15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91"/>
      <c r="J19" s="29"/>
      <c r="K19" s="29"/>
      <c r="L19" s="36"/>
      <c r="M19" s="61"/>
      <c r="N19" s="19"/>
      <c r="O19" s="19"/>
    </row>
    <row r="20" spans="1:15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91"/>
      <c r="J20" s="29"/>
      <c r="K20" s="29"/>
      <c r="L20" s="36"/>
      <c r="M20" s="61"/>
      <c r="N20" s="19"/>
      <c r="O20" s="19"/>
    </row>
    <row r="21" spans="1:15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91"/>
      <c r="J21" s="29"/>
      <c r="K21" s="29"/>
      <c r="L21" s="36"/>
      <c r="M21" s="61"/>
      <c r="N21" s="19"/>
      <c r="O21" s="19"/>
    </row>
    <row r="22" spans="1:15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91"/>
      <c r="J22" s="29"/>
      <c r="K22" s="29"/>
      <c r="L22" s="36"/>
      <c r="M22" s="61"/>
      <c r="N22" s="19"/>
      <c r="O22" s="19"/>
    </row>
    <row r="23" spans="1:15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91"/>
      <c r="J23" s="29"/>
      <c r="K23" s="29"/>
      <c r="L23" s="36"/>
      <c r="M23" s="61"/>
      <c r="N23" s="19"/>
      <c r="O23" s="19"/>
    </row>
    <row r="24" spans="1:15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91"/>
      <c r="J24" s="29"/>
      <c r="K24" s="29"/>
      <c r="L24" s="36"/>
      <c r="M24" s="61"/>
      <c r="N24" s="19"/>
      <c r="O24" s="19"/>
    </row>
    <row r="25" spans="1:15" s="3" customFormat="1" ht="16.5" customHeight="1">
      <c r="A25" s="34"/>
      <c r="B25" s="19"/>
      <c r="C25" s="19"/>
      <c r="D25" s="19"/>
      <c r="E25" s="19"/>
      <c r="F25" s="19"/>
      <c r="G25" s="19"/>
      <c r="H25" s="19"/>
      <c r="I25" s="91"/>
      <c r="J25" s="29"/>
      <c r="K25" s="29"/>
      <c r="L25" s="36"/>
      <c r="M25" s="61"/>
      <c r="N25" s="19"/>
      <c r="O25" s="19"/>
    </row>
    <row r="26" spans="1:15" s="3" customFormat="1" ht="16.5" customHeight="1">
      <c r="A26" s="34"/>
      <c r="B26" s="22"/>
      <c r="C26" s="23"/>
      <c r="D26" s="23"/>
      <c r="E26" s="23"/>
      <c r="F26" s="23"/>
      <c r="G26" s="23"/>
      <c r="H26" s="23"/>
      <c r="I26" s="92"/>
      <c r="J26" s="29"/>
      <c r="K26" s="29"/>
      <c r="L26" s="36"/>
      <c r="M26" s="61"/>
      <c r="N26" s="19"/>
      <c r="O26" s="19"/>
    </row>
    <row r="27" spans="1:15" s="3" customFormat="1" ht="16.5" customHeight="1">
      <c r="A27" s="24" t="s">
        <v>370</v>
      </c>
      <c r="B27" s="25"/>
      <c r="C27" s="25"/>
      <c r="D27" s="25"/>
      <c r="E27" s="25"/>
      <c r="F27" s="25"/>
      <c r="G27" s="25"/>
      <c r="H27" s="26"/>
      <c r="I27" s="93">
        <f aca="true" t="shared" si="0" ref="I27:K27">SUM(I7:I26)</f>
        <v>0</v>
      </c>
      <c r="J27" s="29">
        <f t="shared" si="0"/>
        <v>0</v>
      </c>
      <c r="K27" s="29">
        <f t="shared" si="0"/>
        <v>0</v>
      </c>
      <c r="L27" s="36"/>
      <c r="M27" s="61">
        <f>SUM(M7:M26)</f>
        <v>0</v>
      </c>
      <c r="N27" s="36"/>
      <c r="O27" s="51"/>
    </row>
    <row r="28" spans="1:15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91">
        <f aca="true" t="shared" si="1" ref="I28:K28">I27</f>
        <v>0</v>
      </c>
      <c r="J28" s="29">
        <f t="shared" si="1"/>
        <v>0</v>
      </c>
      <c r="K28" s="29">
        <f t="shared" si="1"/>
        <v>0</v>
      </c>
      <c r="L28" s="29"/>
      <c r="M28" s="61">
        <f>M27</f>
        <v>0</v>
      </c>
      <c r="N28" s="62"/>
      <c r="O28" s="19"/>
    </row>
  </sheetData>
  <sheetProtection/>
  <mergeCells count="12"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41" t="s">
        <v>633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6" customFormat="1" ht="16.5" customHeight="1">
      <c r="Q2" s="7" t="s">
        <v>634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68" customFormat="1" ht="16.5" customHeight="1">
      <c r="A5" s="11" t="s">
        <v>1</v>
      </c>
      <c r="B5" s="12" t="s">
        <v>620</v>
      </c>
      <c r="C5" s="11" t="s">
        <v>621</v>
      </c>
      <c r="D5" s="12" t="s">
        <v>622</v>
      </c>
      <c r="E5" s="12" t="s">
        <v>623</v>
      </c>
      <c r="F5" s="12" t="s">
        <v>455</v>
      </c>
      <c r="G5" s="12" t="s">
        <v>624</v>
      </c>
      <c r="H5" s="12" t="s">
        <v>625</v>
      </c>
      <c r="I5" s="14" t="s">
        <v>235</v>
      </c>
      <c r="J5" s="32"/>
      <c r="K5" s="14" t="s">
        <v>258</v>
      </c>
      <c r="L5" s="32"/>
      <c r="M5" s="14" t="s">
        <v>236</v>
      </c>
      <c r="N5" s="32"/>
      <c r="O5" s="32"/>
      <c r="P5" s="12" t="s">
        <v>238</v>
      </c>
      <c r="Q5" s="12" t="s">
        <v>376</v>
      </c>
    </row>
    <row r="6" spans="1:17" s="68" customFormat="1" ht="16.5" customHeight="1">
      <c r="A6" s="43"/>
      <c r="B6" s="44"/>
      <c r="C6" s="43"/>
      <c r="D6" s="44"/>
      <c r="E6" s="44"/>
      <c r="F6" s="44"/>
      <c r="G6" s="44"/>
      <c r="H6" s="44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3" t="s">
        <v>491</v>
      </c>
      <c r="O6" s="14" t="s">
        <v>535</v>
      </c>
      <c r="P6" s="44"/>
      <c r="Q6" s="44"/>
    </row>
    <row r="7" spans="1:17" ht="16.5" customHeight="1">
      <c r="A7" s="34"/>
      <c r="B7" s="19"/>
      <c r="C7" s="46"/>
      <c r="D7" s="39"/>
      <c r="E7" s="39"/>
      <c r="F7" s="39"/>
      <c r="G7" s="34"/>
      <c r="H7" s="34"/>
      <c r="I7" s="52"/>
      <c r="J7" s="52"/>
      <c r="K7" s="29"/>
      <c r="L7" s="29"/>
      <c r="M7" s="29"/>
      <c r="N7" s="34"/>
      <c r="O7" s="29"/>
      <c r="P7" s="71" t="e">
        <f>(O7-L7)/L7*100</f>
        <v>#DIV/0!</v>
      </c>
      <c r="Q7" s="19"/>
    </row>
    <row r="8" spans="1:17" ht="16.5" customHeight="1">
      <c r="A8" s="34"/>
      <c r="B8" s="19"/>
      <c r="C8" s="46"/>
      <c r="D8" s="39"/>
      <c r="E8" s="39"/>
      <c r="F8" s="39"/>
      <c r="G8" s="34"/>
      <c r="H8" s="34"/>
      <c r="I8" s="52"/>
      <c r="J8" s="52"/>
      <c r="K8" s="29"/>
      <c r="L8" s="29"/>
      <c r="M8" s="29"/>
      <c r="N8" s="34"/>
      <c r="O8" s="29"/>
      <c r="P8" s="71"/>
      <c r="Q8" s="19"/>
    </row>
    <row r="9" spans="1:17" ht="16.5" customHeight="1">
      <c r="A9" s="34"/>
      <c r="B9" s="19"/>
      <c r="C9" s="46"/>
      <c r="D9" s="39"/>
      <c r="E9" s="39"/>
      <c r="F9" s="39"/>
      <c r="G9" s="34"/>
      <c r="H9" s="34"/>
      <c r="I9" s="52"/>
      <c r="J9" s="52"/>
      <c r="K9" s="29"/>
      <c r="L9" s="29"/>
      <c r="M9" s="29"/>
      <c r="N9" s="34"/>
      <c r="O9" s="29"/>
      <c r="P9" s="71"/>
      <c r="Q9" s="19"/>
    </row>
    <row r="10" spans="1:17" ht="16.5" customHeight="1">
      <c r="A10" s="34"/>
      <c r="B10" s="19"/>
      <c r="C10" s="46"/>
      <c r="D10" s="39"/>
      <c r="E10" s="39"/>
      <c r="F10" s="39"/>
      <c r="G10" s="34"/>
      <c r="H10" s="34"/>
      <c r="I10" s="52"/>
      <c r="J10" s="52"/>
      <c r="K10" s="29"/>
      <c r="L10" s="29"/>
      <c r="M10" s="29"/>
      <c r="N10" s="34"/>
      <c r="O10" s="29"/>
      <c r="P10" s="71"/>
      <c r="Q10" s="19"/>
    </row>
    <row r="11" spans="1:17" s="3" customFormat="1" ht="16.5" customHeight="1">
      <c r="A11" s="34"/>
      <c r="B11" s="19"/>
      <c r="C11" s="46"/>
      <c r="D11" s="39"/>
      <c r="E11" s="39"/>
      <c r="F11" s="39"/>
      <c r="G11" s="34"/>
      <c r="H11" s="34"/>
      <c r="I11" s="47"/>
      <c r="J11" s="47"/>
      <c r="K11" s="29"/>
      <c r="L11" s="29"/>
      <c r="M11" s="29"/>
      <c r="N11" s="34"/>
      <c r="O11" s="29"/>
      <c r="P11" s="71"/>
      <c r="Q11" s="46"/>
    </row>
    <row r="12" spans="1:17" s="3" customFormat="1" ht="16.5" customHeight="1">
      <c r="A12" s="34"/>
      <c r="B12" s="19"/>
      <c r="C12" s="46"/>
      <c r="D12" s="39"/>
      <c r="E12" s="39"/>
      <c r="F12" s="39"/>
      <c r="G12" s="34"/>
      <c r="H12" s="34"/>
      <c r="I12" s="47"/>
      <c r="J12" s="47"/>
      <c r="K12" s="29"/>
      <c r="L12" s="29"/>
      <c r="M12" s="29"/>
      <c r="N12" s="34"/>
      <c r="O12" s="29"/>
      <c r="P12" s="71"/>
      <c r="Q12" s="46"/>
    </row>
    <row r="13" spans="1:17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52"/>
      <c r="J13" s="52"/>
      <c r="K13" s="29"/>
      <c r="L13" s="29"/>
      <c r="M13" s="29"/>
      <c r="N13" s="19"/>
      <c r="O13" s="29"/>
      <c r="P13" s="19"/>
      <c r="Q13" s="19"/>
    </row>
    <row r="14" spans="1:17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52"/>
      <c r="J14" s="52"/>
      <c r="K14" s="29"/>
      <c r="L14" s="29"/>
      <c r="M14" s="29"/>
      <c r="N14" s="19"/>
      <c r="O14" s="29"/>
      <c r="P14" s="19"/>
      <c r="Q14" s="19"/>
    </row>
    <row r="15" spans="1:17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52"/>
      <c r="J15" s="52"/>
      <c r="K15" s="29"/>
      <c r="L15" s="29"/>
      <c r="M15" s="29"/>
      <c r="N15" s="19"/>
      <c r="O15" s="29"/>
      <c r="P15" s="19"/>
      <c r="Q15" s="19"/>
    </row>
    <row r="16" spans="1:17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52"/>
      <c r="J16" s="52"/>
      <c r="K16" s="29"/>
      <c r="L16" s="29"/>
      <c r="M16" s="29"/>
      <c r="N16" s="19"/>
      <c r="O16" s="29"/>
      <c r="P16" s="19"/>
      <c r="Q16" s="19"/>
    </row>
    <row r="17" spans="1:17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52"/>
      <c r="J17" s="52"/>
      <c r="K17" s="29"/>
      <c r="L17" s="29"/>
      <c r="M17" s="29"/>
      <c r="N17" s="19"/>
      <c r="O17" s="29"/>
      <c r="P17" s="19"/>
      <c r="Q17" s="19"/>
    </row>
    <row r="18" spans="1:17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52"/>
      <c r="J18" s="52"/>
      <c r="K18" s="29"/>
      <c r="L18" s="29"/>
      <c r="M18" s="29"/>
      <c r="N18" s="19"/>
      <c r="O18" s="29"/>
      <c r="P18" s="19"/>
      <c r="Q18" s="19"/>
    </row>
    <row r="19" spans="1:17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52"/>
      <c r="J19" s="52"/>
      <c r="K19" s="29"/>
      <c r="L19" s="29"/>
      <c r="M19" s="29"/>
      <c r="N19" s="19"/>
      <c r="O19" s="29"/>
      <c r="P19" s="19"/>
      <c r="Q19" s="19"/>
    </row>
    <row r="20" spans="1:17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52"/>
      <c r="J20" s="52"/>
      <c r="K20" s="29"/>
      <c r="L20" s="29"/>
      <c r="M20" s="29"/>
      <c r="N20" s="19"/>
      <c r="O20" s="29"/>
      <c r="P20" s="19"/>
      <c r="Q20" s="19"/>
    </row>
    <row r="21" spans="1:17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52"/>
      <c r="J21" s="52"/>
      <c r="K21" s="29"/>
      <c r="L21" s="29"/>
      <c r="M21" s="29"/>
      <c r="N21" s="19"/>
      <c r="O21" s="29"/>
      <c r="P21" s="19"/>
      <c r="Q21" s="19"/>
    </row>
    <row r="22" spans="1:17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52"/>
      <c r="J22" s="52"/>
      <c r="K22" s="29"/>
      <c r="L22" s="29"/>
      <c r="M22" s="29"/>
      <c r="N22" s="19"/>
      <c r="O22" s="29"/>
      <c r="P22" s="19"/>
      <c r="Q22" s="19"/>
    </row>
    <row r="23" spans="1:17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52"/>
      <c r="J23" s="52"/>
      <c r="K23" s="29"/>
      <c r="L23" s="29"/>
      <c r="M23" s="29"/>
      <c r="N23" s="19"/>
      <c r="O23" s="29"/>
      <c r="P23" s="19"/>
      <c r="Q23" s="19"/>
    </row>
    <row r="24" spans="1:17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52"/>
      <c r="J24" s="52"/>
      <c r="K24" s="29"/>
      <c r="L24" s="29"/>
      <c r="M24" s="29"/>
      <c r="N24" s="19"/>
      <c r="O24" s="29"/>
      <c r="P24" s="19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52"/>
      <c r="J25" s="52"/>
      <c r="K25" s="29"/>
      <c r="L25" s="29"/>
      <c r="M25" s="29"/>
      <c r="N25" s="19"/>
      <c r="O25" s="29"/>
      <c r="P25" s="19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52"/>
      <c r="J26" s="52"/>
      <c r="K26" s="29"/>
      <c r="L26" s="29"/>
      <c r="M26" s="29"/>
      <c r="N26" s="19"/>
      <c r="O26" s="29"/>
      <c r="P26" s="19"/>
      <c r="Q26" s="19"/>
    </row>
    <row r="27" spans="1:17" s="3" customFormat="1" ht="16.5" customHeight="1">
      <c r="A27" s="69"/>
      <c r="B27" s="70"/>
      <c r="C27" s="25"/>
      <c r="D27" s="25" t="s">
        <v>635</v>
      </c>
      <c r="E27" s="25"/>
      <c r="F27" s="25"/>
      <c r="G27" s="25"/>
      <c r="H27" s="26"/>
      <c r="I27" s="52">
        <f aca="true" t="shared" si="0" ref="I27:M27">SUM(I7:I26)</f>
        <v>0</v>
      </c>
      <c r="J27" s="52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9"/>
      <c r="O27" s="29">
        <f>SUM(O7:O26)</f>
        <v>0</v>
      </c>
      <c r="P27" s="72" t="e">
        <f>(O27-L27)/L27*100</f>
        <v>#DIV/0!</v>
      </c>
      <c r="Q27" s="19"/>
    </row>
    <row r="28" spans="1:17" s="3" customFormat="1" ht="16.5" customHeight="1">
      <c r="A28" s="69"/>
      <c r="B28" s="70"/>
      <c r="C28" s="25"/>
      <c r="D28" s="25" t="s">
        <v>636</v>
      </c>
      <c r="E28" s="25"/>
      <c r="F28" s="25"/>
      <c r="G28" s="25"/>
      <c r="H28" s="26"/>
      <c r="I28" s="29">
        <f aca="true" t="shared" si="1" ref="I28:M28">SUM(I27)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19"/>
      <c r="O28" s="29">
        <f>SUM(O27)</f>
        <v>0</v>
      </c>
      <c r="P28" s="72" t="e">
        <f>(O28-L28)/L28*100</f>
        <v>#DIV/0!</v>
      </c>
      <c r="Q28" s="19"/>
    </row>
  </sheetData>
  <sheetProtection/>
  <mergeCells count="13">
    <mergeCell ref="I5:J5"/>
    <mergeCell ref="K5:L5"/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="1" customFormat="1" ht="22.5" customHeight="1">
      <c r="A1" s="1" t="s">
        <v>133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637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14" t="s">
        <v>1</v>
      </c>
      <c r="B5" s="14" t="s">
        <v>605</v>
      </c>
      <c r="C5" s="14" t="s">
        <v>638</v>
      </c>
      <c r="D5" s="13" t="s">
        <v>455</v>
      </c>
      <c r="E5" s="14" t="s">
        <v>235</v>
      </c>
      <c r="F5" s="32"/>
      <c r="G5" s="32"/>
      <c r="H5" s="13" t="s">
        <v>258</v>
      </c>
      <c r="I5" s="14" t="s">
        <v>456</v>
      </c>
      <c r="J5" s="14" t="s">
        <v>236</v>
      </c>
      <c r="K5" s="32"/>
      <c r="L5" s="14" t="s">
        <v>238</v>
      </c>
      <c r="M5" s="11" t="s">
        <v>376</v>
      </c>
    </row>
    <row r="6" spans="1:22" s="4" customFormat="1" ht="16.5" customHeight="1">
      <c r="A6" s="18"/>
      <c r="B6" s="18"/>
      <c r="C6" s="18"/>
      <c r="D6" s="17"/>
      <c r="E6" s="14" t="s">
        <v>457</v>
      </c>
      <c r="F6" s="14" t="s">
        <v>458</v>
      </c>
      <c r="G6" s="14" t="s">
        <v>459</v>
      </c>
      <c r="H6" s="17"/>
      <c r="I6" s="18"/>
      <c r="J6" s="14" t="s">
        <v>458</v>
      </c>
      <c r="K6" s="14" t="s">
        <v>459</v>
      </c>
      <c r="L6" s="18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39" t="s">
        <v>377</v>
      </c>
      <c r="B27" s="34"/>
      <c r="C27" s="34"/>
      <c r="D27" s="34"/>
      <c r="E27" s="34"/>
      <c r="F27" s="34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39" t="s">
        <v>371</v>
      </c>
      <c r="B28" s="34"/>
      <c r="C28" s="34"/>
      <c r="D28" s="34"/>
      <c r="E28" s="34"/>
      <c r="F28" s="34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3">
    <mergeCell ref="A1:M1"/>
    <mergeCell ref="E5:G5"/>
    <mergeCell ref="J5:K5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639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640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11" t="s">
        <v>1</v>
      </c>
      <c r="B5" s="11" t="s">
        <v>641</v>
      </c>
      <c r="C5" s="11" t="s">
        <v>642</v>
      </c>
      <c r="D5" s="12" t="s">
        <v>643</v>
      </c>
      <c r="E5" s="12" t="s">
        <v>644</v>
      </c>
      <c r="F5" s="12" t="s">
        <v>645</v>
      </c>
      <c r="G5" s="13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6"/>
      <c r="E6" s="16"/>
      <c r="F6" s="16"/>
      <c r="G6" s="17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9"/>
      <c r="K25" s="19"/>
    </row>
    <row r="26" spans="1:11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29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="1" customFormat="1" ht="22.5" customHeight="1">
      <c r="A1" s="1" t="s">
        <v>646</v>
      </c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647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4" t="s">
        <v>1</v>
      </c>
      <c r="B5" s="14" t="s">
        <v>641</v>
      </c>
      <c r="C5" s="13" t="s">
        <v>642</v>
      </c>
      <c r="D5" s="13" t="s">
        <v>643</v>
      </c>
      <c r="E5" s="14" t="s">
        <v>644</v>
      </c>
      <c r="F5" s="32"/>
      <c r="G5" s="32"/>
      <c r="H5" s="32"/>
      <c r="I5" s="14" t="s">
        <v>258</v>
      </c>
      <c r="J5" s="14" t="s">
        <v>236</v>
      </c>
      <c r="K5" s="32"/>
      <c r="L5" s="32"/>
      <c r="M5" s="32"/>
      <c r="N5" s="11" t="s">
        <v>238</v>
      </c>
      <c r="O5" s="11" t="s">
        <v>376</v>
      </c>
    </row>
    <row r="6" spans="1:22" s="4" customFormat="1" ht="16.5" customHeight="1">
      <c r="A6" s="18"/>
      <c r="B6" s="18"/>
      <c r="C6" s="17"/>
      <c r="D6" s="17"/>
      <c r="E6" s="14" t="s">
        <v>648</v>
      </c>
      <c r="F6" s="14" t="s">
        <v>649</v>
      </c>
      <c r="G6" s="14" t="s">
        <v>650</v>
      </c>
      <c r="H6" s="13" t="s">
        <v>651</v>
      </c>
      <c r="I6" s="18"/>
      <c r="J6" s="14" t="s">
        <v>648</v>
      </c>
      <c r="K6" s="14" t="s">
        <v>649</v>
      </c>
      <c r="L6" s="14" t="s">
        <v>650</v>
      </c>
      <c r="M6" s="14" t="s">
        <v>651</v>
      </c>
      <c r="N6" s="15"/>
      <c r="O6" s="15"/>
      <c r="P6" s="28"/>
      <c r="Q6" s="28"/>
      <c r="R6" s="28"/>
      <c r="S6" s="28"/>
      <c r="T6" s="28"/>
      <c r="U6" s="28"/>
      <c r="V6" s="28"/>
    </row>
    <row r="7" spans="1:15" s="3" customFormat="1" ht="16.5" customHeight="1">
      <c r="A7" s="19"/>
      <c r="B7" s="19"/>
      <c r="C7" s="19"/>
      <c r="D7" s="19"/>
      <c r="E7" s="29"/>
      <c r="F7" s="29"/>
      <c r="G7" s="29"/>
      <c r="H7" s="29"/>
      <c r="I7" s="29"/>
      <c r="J7" s="29"/>
      <c r="K7" s="29"/>
      <c r="L7" s="29"/>
      <c r="M7" s="29"/>
      <c r="N7" s="20" t="e">
        <f>(M7-I7)/I7*100</f>
        <v>#DIV/0!</v>
      </c>
      <c r="O7" s="19"/>
    </row>
    <row r="8" spans="1:15" s="3" customFormat="1" ht="16.5" customHeight="1">
      <c r="A8" s="19"/>
      <c r="B8" s="19"/>
      <c r="C8" s="19"/>
      <c r="D8" s="19"/>
      <c r="E8" s="29"/>
      <c r="F8" s="29"/>
      <c r="G8" s="29"/>
      <c r="H8" s="29"/>
      <c r="I8" s="29"/>
      <c r="J8" s="29"/>
      <c r="K8" s="29"/>
      <c r="L8" s="29"/>
      <c r="M8" s="29"/>
      <c r="N8" s="20"/>
      <c r="O8" s="19"/>
    </row>
    <row r="9" spans="1:15" s="3" customFormat="1" ht="16.5" customHeight="1">
      <c r="A9" s="19"/>
      <c r="B9" s="19"/>
      <c r="C9" s="19"/>
      <c r="D9" s="19"/>
      <c r="E9" s="29"/>
      <c r="F9" s="29"/>
      <c r="G9" s="29"/>
      <c r="H9" s="29"/>
      <c r="I9" s="29"/>
      <c r="J9" s="29"/>
      <c r="K9" s="29"/>
      <c r="L9" s="29"/>
      <c r="M9" s="29"/>
      <c r="N9" s="20"/>
      <c r="O9" s="19"/>
    </row>
    <row r="10" spans="1:15" s="3" customFormat="1" ht="16.5" customHeight="1">
      <c r="A10" s="19"/>
      <c r="B10" s="19"/>
      <c r="C10" s="19"/>
      <c r="D10" s="19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19"/>
    </row>
    <row r="11" spans="1:15" s="3" customFormat="1" ht="16.5" customHeight="1">
      <c r="A11" s="19"/>
      <c r="B11" s="19"/>
      <c r="C11" s="19"/>
      <c r="D11" s="19"/>
      <c r="E11" s="29"/>
      <c r="F11" s="29"/>
      <c r="G11" s="29"/>
      <c r="H11" s="29"/>
      <c r="I11" s="29"/>
      <c r="J11" s="29"/>
      <c r="K11" s="29"/>
      <c r="L11" s="29"/>
      <c r="M11" s="29"/>
      <c r="N11" s="20"/>
      <c r="O11" s="19"/>
    </row>
    <row r="12" spans="1:15" s="3" customFormat="1" ht="16.5" customHeight="1">
      <c r="A12" s="19"/>
      <c r="B12" s="19"/>
      <c r="C12" s="19"/>
      <c r="D12" s="1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19"/>
    </row>
    <row r="13" spans="1:15" s="3" customFormat="1" ht="16.5" customHeight="1">
      <c r="A13" s="19"/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19"/>
    </row>
    <row r="14" spans="1:15" s="3" customFormat="1" ht="16.5" customHeight="1">
      <c r="A14" s="19"/>
      <c r="B14" s="19"/>
      <c r="C14" s="19"/>
      <c r="D14" s="1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19"/>
    </row>
    <row r="15" spans="1:15" s="3" customFormat="1" ht="16.5" customHeight="1">
      <c r="A15" s="19"/>
      <c r="B15" s="19"/>
      <c r="C15" s="19"/>
      <c r="D15" s="1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19"/>
    </row>
    <row r="16" spans="1:15" s="3" customFormat="1" ht="16.5" customHeight="1">
      <c r="A16" s="19"/>
      <c r="B16" s="19"/>
      <c r="C16" s="19"/>
      <c r="D16" s="1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19"/>
    </row>
    <row r="17" spans="1:15" s="3" customFormat="1" ht="16.5" customHeight="1">
      <c r="A17" s="19"/>
      <c r="B17" s="19"/>
      <c r="C17" s="19"/>
      <c r="D17" s="1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19"/>
    </row>
    <row r="18" spans="1:15" s="3" customFormat="1" ht="16.5" customHeight="1">
      <c r="A18" s="19"/>
      <c r="B18" s="19"/>
      <c r="C18" s="19"/>
      <c r="D18" s="19"/>
      <c r="E18" s="29"/>
      <c r="F18" s="29"/>
      <c r="G18" s="29"/>
      <c r="H18" s="29"/>
      <c r="I18" s="29"/>
      <c r="J18" s="29"/>
      <c r="K18" s="29"/>
      <c r="L18" s="29"/>
      <c r="M18" s="29"/>
      <c r="N18" s="20"/>
      <c r="O18" s="19"/>
    </row>
    <row r="19" spans="1:15" s="3" customFormat="1" ht="16.5" customHeight="1">
      <c r="A19" s="19"/>
      <c r="B19" s="19"/>
      <c r="C19" s="19"/>
      <c r="D19" s="1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19"/>
    </row>
    <row r="20" spans="1:15" s="3" customFormat="1" ht="16.5" customHeight="1">
      <c r="A20" s="19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19"/>
    </row>
    <row r="21" spans="1:15" s="3" customFormat="1" ht="16.5" customHeight="1">
      <c r="A21" s="19"/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19"/>
    </row>
    <row r="22" spans="1:15" s="3" customFormat="1" ht="16.5" customHeight="1">
      <c r="A22" s="19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29"/>
      <c r="N22" s="20"/>
      <c r="O22" s="19"/>
    </row>
    <row r="23" spans="1:15" s="3" customFormat="1" ht="16.5" customHeight="1">
      <c r="A23" s="19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29"/>
      <c r="N23" s="20"/>
      <c r="O23" s="19"/>
    </row>
    <row r="24" spans="1:15" s="3" customFormat="1" ht="16.5" customHeight="1">
      <c r="A24" s="19"/>
      <c r="B24" s="19"/>
      <c r="C24" s="19"/>
      <c r="D24" s="1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19"/>
    </row>
    <row r="25" spans="1:15" s="3" customFormat="1" ht="16.5" customHeight="1">
      <c r="A25" s="19"/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19"/>
    </row>
    <row r="26" spans="1:15" s="3" customFormat="1" ht="16.5" customHeight="1">
      <c r="A26" s="19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19"/>
    </row>
    <row r="27" spans="1:18" s="3" customFormat="1" ht="16.5" customHeight="1">
      <c r="A27" s="39" t="s">
        <v>377</v>
      </c>
      <c r="B27" s="34"/>
      <c r="C27" s="34"/>
      <c r="D27" s="34"/>
      <c r="E27" s="34"/>
      <c r="F27" s="34"/>
      <c r="G27" s="34"/>
      <c r="H27" s="20">
        <f aca="true" t="shared" si="0" ref="H27:M27">SUM(H7:H26)</f>
        <v>0</v>
      </c>
      <c r="I27" s="29">
        <f t="shared" si="0"/>
        <v>0</v>
      </c>
      <c r="J27" s="29"/>
      <c r="K27" s="29"/>
      <c r="L27" s="29"/>
      <c r="M27" s="29">
        <f t="shared" si="0"/>
        <v>0</v>
      </c>
      <c r="N27" s="20" t="e">
        <f>(M27-I27)/I27*100</f>
        <v>#DIV/0!</v>
      </c>
      <c r="O27" s="29"/>
      <c r="P27" s="67"/>
      <c r="Q27" s="67"/>
      <c r="R27" s="67"/>
    </row>
    <row r="28" spans="1:18" s="3" customFormat="1" ht="16.5" customHeight="1">
      <c r="A28" s="39" t="s">
        <v>371</v>
      </c>
      <c r="B28" s="34"/>
      <c r="C28" s="34"/>
      <c r="D28" s="34"/>
      <c r="E28" s="34"/>
      <c r="F28" s="34"/>
      <c r="G28" s="34"/>
      <c r="H28" s="20">
        <f aca="true" t="shared" si="1" ref="H28:M28">H27</f>
        <v>0</v>
      </c>
      <c r="I28" s="29">
        <f t="shared" si="1"/>
        <v>0</v>
      </c>
      <c r="J28" s="29"/>
      <c r="K28" s="29"/>
      <c r="L28" s="29"/>
      <c r="M28" s="29">
        <f t="shared" si="1"/>
        <v>0</v>
      </c>
      <c r="N28" s="20" t="e">
        <f>(M28-I28)/I28*100</f>
        <v>#DIV/0!</v>
      </c>
      <c r="O28" s="29"/>
      <c r="P28" s="67"/>
      <c r="Q28" s="67"/>
      <c r="R28" s="67"/>
    </row>
  </sheetData>
  <sheetProtection/>
  <mergeCells count="12">
    <mergeCell ref="A1:O1"/>
    <mergeCell ref="E5:H5"/>
    <mergeCell ref="J5:M5"/>
    <mergeCell ref="A27:G27"/>
    <mergeCell ref="A28:G28"/>
    <mergeCell ref="A5:A6"/>
    <mergeCell ref="B5:B6"/>
    <mergeCell ref="C5:C6"/>
    <mergeCell ref="D5:D6"/>
    <mergeCell ref="I5:I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66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="1" customFormat="1" ht="22.5" customHeight="1">
      <c r="A1" s="1" t="s">
        <v>142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652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653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19"/>
      <c r="D7" s="29"/>
      <c r="E7" s="29"/>
      <c r="F7" s="29"/>
      <c r="G7" s="19"/>
    </row>
    <row r="8" spans="1:7" s="3" customFormat="1" ht="16.5" customHeight="1">
      <c r="A8" s="34"/>
      <c r="B8" s="19"/>
      <c r="C8" s="19"/>
      <c r="D8" s="29"/>
      <c r="E8" s="29"/>
      <c r="F8" s="29"/>
      <c r="G8" s="19"/>
    </row>
    <row r="9" spans="1:7" s="3" customFormat="1" ht="16.5" customHeight="1">
      <c r="A9" s="34"/>
      <c r="B9" s="19"/>
      <c r="C9" s="19"/>
      <c r="D9" s="29"/>
      <c r="E9" s="29"/>
      <c r="F9" s="29"/>
      <c r="G9" s="19"/>
    </row>
    <row r="10" spans="1:7" s="3" customFormat="1" ht="16.5" customHeight="1">
      <c r="A10" s="34"/>
      <c r="B10" s="19"/>
      <c r="C10" s="19"/>
      <c r="D10" s="29"/>
      <c r="E10" s="29"/>
      <c r="F10" s="29"/>
      <c r="G10" s="19"/>
    </row>
    <row r="11" spans="1:7" s="3" customFormat="1" ht="16.5" customHeight="1">
      <c r="A11" s="34"/>
      <c r="B11" s="19"/>
      <c r="C11" s="19"/>
      <c r="D11" s="29"/>
      <c r="E11" s="29"/>
      <c r="F11" s="29"/>
      <c r="G11" s="19"/>
    </row>
    <row r="12" spans="1:7" s="3" customFormat="1" ht="16.5" customHeight="1">
      <c r="A12" s="34"/>
      <c r="B12" s="19"/>
      <c r="C12" s="19"/>
      <c r="D12" s="29"/>
      <c r="E12" s="29"/>
      <c r="F12" s="29"/>
      <c r="G12" s="19"/>
    </row>
    <row r="13" spans="1:7" s="3" customFormat="1" ht="16.5" customHeight="1">
      <c r="A13" s="34"/>
      <c r="B13" s="19"/>
      <c r="C13" s="19"/>
      <c r="D13" s="29"/>
      <c r="E13" s="29"/>
      <c r="F13" s="29"/>
      <c r="G13" s="19"/>
    </row>
    <row r="14" spans="1:7" s="3" customFormat="1" ht="16.5" customHeight="1">
      <c r="A14" s="34"/>
      <c r="B14" s="19"/>
      <c r="C14" s="19"/>
      <c r="D14" s="29"/>
      <c r="E14" s="29"/>
      <c r="F14" s="29"/>
      <c r="G14" s="19"/>
    </row>
    <row r="15" spans="1:7" s="3" customFormat="1" ht="16.5" customHeight="1">
      <c r="A15" s="34"/>
      <c r="B15" s="19"/>
      <c r="C15" s="19"/>
      <c r="D15" s="29"/>
      <c r="E15" s="29"/>
      <c r="F15" s="29"/>
      <c r="G15" s="19"/>
    </row>
    <row r="16" spans="1:7" s="3" customFormat="1" ht="16.5" customHeight="1">
      <c r="A16" s="34"/>
      <c r="B16" s="19"/>
      <c r="C16" s="19"/>
      <c r="D16" s="29"/>
      <c r="E16" s="29"/>
      <c r="F16" s="29"/>
      <c r="G16" s="19"/>
    </row>
    <row r="17" spans="1:7" s="3" customFormat="1" ht="16.5" customHeight="1">
      <c r="A17" s="34"/>
      <c r="B17" s="19"/>
      <c r="C17" s="19"/>
      <c r="D17" s="29"/>
      <c r="E17" s="29"/>
      <c r="F17" s="29"/>
      <c r="G17" s="19"/>
    </row>
    <row r="18" spans="1:7" s="3" customFormat="1" ht="16.5" customHeight="1">
      <c r="A18" s="34"/>
      <c r="B18" s="19"/>
      <c r="C18" s="19"/>
      <c r="D18" s="29"/>
      <c r="E18" s="29"/>
      <c r="F18" s="29"/>
      <c r="G18" s="19"/>
    </row>
    <row r="19" spans="1:7" s="3" customFormat="1" ht="16.5" customHeight="1">
      <c r="A19" s="34"/>
      <c r="B19" s="19"/>
      <c r="C19" s="19"/>
      <c r="D19" s="29"/>
      <c r="E19" s="29"/>
      <c r="F19" s="29"/>
      <c r="G19" s="19"/>
    </row>
    <row r="20" spans="1:7" s="3" customFormat="1" ht="16.5" customHeight="1">
      <c r="A20" s="34"/>
      <c r="B20" s="19"/>
      <c r="C20" s="19"/>
      <c r="D20" s="29"/>
      <c r="E20" s="29"/>
      <c r="F20" s="29"/>
      <c r="G20" s="19"/>
    </row>
    <row r="21" spans="1:7" s="3" customFormat="1" ht="16.5" customHeight="1">
      <c r="A21" s="34"/>
      <c r="B21" s="19"/>
      <c r="C21" s="19"/>
      <c r="D21" s="29"/>
      <c r="E21" s="29"/>
      <c r="F21" s="29"/>
      <c r="G21" s="19"/>
    </row>
    <row r="22" spans="1:7" s="3" customFormat="1" ht="16.5" customHeight="1">
      <c r="A22" s="34"/>
      <c r="B22" s="19"/>
      <c r="C22" s="19"/>
      <c r="D22" s="29"/>
      <c r="E22" s="29"/>
      <c r="F22" s="29"/>
      <c r="G22" s="19"/>
    </row>
    <row r="23" spans="1:7" s="3" customFormat="1" ht="16.5" customHeight="1">
      <c r="A23" s="34"/>
      <c r="B23" s="19"/>
      <c r="C23" s="19"/>
      <c r="D23" s="29"/>
      <c r="E23" s="29"/>
      <c r="F23" s="29"/>
      <c r="G23" s="19"/>
    </row>
    <row r="24" spans="1:7" s="3" customFormat="1" ht="16.5" customHeight="1">
      <c r="A24" s="34"/>
      <c r="B24" s="19"/>
      <c r="C24" s="19"/>
      <c r="D24" s="29"/>
      <c r="E24" s="29"/>
      <c r="F24" s="29"/>
      <c r="G24" s="19"/>
    </row>
    <row r="25" spans="1:7" s="3" customFormat="1" ht="16.5" customHeight="1">
      <c r="A25" s="34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25"/>
      <c r="C27" s="26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329</v>
      </c>
      <c r="B1" s="41"/>
      <c r="C1" s="41"/>
      <c r="D1" s="41"/>
      <c r="E1" s="41"/>
      <c r="F1" s="41"/>
      <c r="G1" s="41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82" t="s">
        <v>332</v>
      </c>
      <c r="B7" s="76" t="s">
        <v>333</v>
      </c>
      <c r="C7" s="62">
        <f>'表3-1-1现金 '!F28+'表3-1-2银行存款 '!G28+'表3-1-3其他货币 '!G28</f>
        <v>0</v>
      </c>
      <c r="D7" s="62">
        <f>'表3-1-1现金 '!G28+'表3-1-2银行存款 '!H28+'表3-1-3其他货币 '!H28</f>
        <v>0</v>
      </c>
      <c r="E7" s="62">
        <f>'表3-1-1现金 '!H28+'表3-1-2银行存款 '!I28+'表3-1-3其他货币 '!I28</f>
        <v>0</v>
      </c>
      <c r="F7" s="63">
        <f aca="true" t="shared" si="0" ref="F7:F22">E7-D7</f>
        <v>0</v>
      </c>
      <c r="G7" s="62" t="e">
        <f aca="true" t="shared" si="1" ref="G7:G22">F7/D7*100</f>
        <v>#DIV/0!</v>
      </c>
    </row>
    <row r="8" spans="1:7" s="3" customFormat="1" ht="16.5" customHeight="1">
      <c r="A8" s="182" t="s">
        <v>334</v>
      </c>
      <c r="B8" s="76" t="s">
        <v>335</v>
      </c>
      <c r="C8" s="62">
        <f>'表3-2短投汇总 '!C28</f>
        <v>0</v>
      </c>
      <c r="D8" s="62">
        <f>'表3-2短投汇总 '!D28</f>
        <v>0</v>
      </c>
      <c r="E8" s="62">
        <f>'表3-2短投汇总 '!E28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182" t="s">
        <v>336</v>
      </c>
      <c r="B9" s="76" t="s">
        <v>337</v>
      </c>
      <c r="C9" s="62">
        <f>'表3-3应收票据 '!F28</f>
        <v>0</v>
      </c>
      <c r="D9" s="62">
        <f>'表3-3应收票据 '!G28</f>
        <v>0</v>
      </c>
      <c r="E9" s="62">
        <f>'表3-3应收票据 '!H28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182" t="s">
        <v>338</v>
      </c>
      <c r="B10" s="76" t="s">
        <v>339</v>
      </c>
      <c r="C10" s="62">
        <f>'表3-4应收帐款  '!F28</f>
        <v>0</v>
      </c>
      <c r="D10" s="62">
        <f>'表3-4应收帐款  '!G28</f>
        <v>0</v>
      </c>
      <c r="E10" s="62">
        <f>'表3-4应收帐款  '!H28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182" t="s">
        <v>338</v>
      </c>
      <c r="B11" s="76" t="s">
        <v>340</v>
      </c>
      <c r="C11" s="62"/>
      <c r="D11" s="62"/>
      <c r="E11" s="62"/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182" t="s">
        <v>338</v>
      </c>
      <c r="B12" s="76" t="s">
        <v>341</v>
      </c>
      <c r="C12" s="62">
        <f>C10-C11</f>
        <v>0</v>
      </c>
      <c r="D12" s="62">
        <f>D10-D11</f>
        <v>0</v>
      </c>
      <c r="E12" s="62">
        <f>E10-E11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182" t="s">
        <v>342</v>
      </c>
      <c r="B13" s="76" t="s">
        <v>343</v>
      </c>
      <c r="C13" s="62">
        <f>'表3-5应收股利 '!E28</f>
        <v>0</v>
      </c>
      <c r="D13" s="62">
        <f>'表3-5应收股利 '!F28</f>
        <v>0</v>
      </c>
      <c r="E13" s="62">
        <f>'表3-5应收股利 '!G28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182" t="s">
        <v>344</v>
      </c>
      <c r="B14" s="76" t="s">
        <v>345</v>
      </c>
      <c r="C14" s="62">
        <f>'表3-6应收利息 '!G28</f>
        <v>0</v>
      </c>
      <c r="D14" s="62">
        <f>'表3-6应收利息 '!H28</f>
        <v>0</v>
      </c>
      <c r="E14" s="62">
        <f>'表3-6应收利息 '!I28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182" t="s">
        <v>346</v>
      </c>
      <c r="B15" s="76" t="s">
        <v>347</v>
      </c>
      <c r="C15" s="62">
        <f>'表3-7预付帐款 '!F28</f>
        <v>0</v>
      </c>
      <c r="D15" s="62">
        <f>'表3-7预付帐款 '!G28</f>
        <v>0</v>
      </c>
      <c r="E15" s="62">
        <f>'表3-7预付帐款 '!H28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182" t="s">
        <v>348</v>
      </c>
      <c r="B16" s="76" t="s">
        <v>349</v>
      </c>
      <c r="C16" s="62">
        <f>'表3-8应收补贴 '!F28</f>
        <v>0</v>
      </c>
      <c r="D16" s="62">
        <f>'表3-8应收补贴 '!G28</f>
        <v>0</v>
      </c>
      <c r="E16" s="62">
        <f>'表3-8应收补贴 '!H28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182" t="s">
        <v>350</v>
      </c>
      <c r="B17" s="76" t="s">
        <v>351</v>
      </c>
      <c r="C17" s="62">
        <f>'表3-9其他应收 '!F28</f>
        <v>0</v>
      </c>
      <c r="D17" s="62">
        <f>'表3-9其他应收 '!G28</f>
        <v>0</v>
      </c>
      <c r="E17" s="62">
        <f>'表3-9其他应收 '!H28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182" t="s">
        <v>352</v>
      </c>
      <c r="B18" s="76" t="s">
        <v>353</v>
      </c>
      <c r="C18" s="62">
        <f>'表3-10存货汇总 '!C28</f>
        <v>0</v>
      </c>
      <c r="D18" s="62">
        <f>'表3-10存货汇总 '!D28</f>
        <v>0</v>
      </c>
      <c r="E18" s="62">
        <f>'表3-10存货汇总 '!E28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182" t="s">
        <v>354</v>
      </c>
      <c r="B19" s="76" t="s">
        <v>355</v>
      </c>
      <c r="C19" s="62">
        <f>'表3-11待摊 '!F28</f>
        <v>0</v>
      </c>
      <c r="D19" s="62">
        <f>'表3-11待摊 '!G28</f>
        <v>0</v>
      </c>
      <c r="E19" s="62">
        <f>'表3-11待摊 '!$I$28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182" t="s">
        <v>356</v>
      </c>
      <c r="B20" s="76" t="s">
        <v>357</v>
      </c>
      <c r="C20" s="62">
        <f>'表3-12待处理 '!D28</f>
        <v>0</v>
      </c>
      <c r="D20" s="62">
        <f>'表3-12待处理 '!E28</f>
        <v>0</v>
      </c>
      <c r="E20" s="62">
        <f>'表3-12待处理 '!F28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182" t="s">
        <v>358</v>
      </c>
      <c r="B21" s="76" t="s">
        <v>359</v>
      </c>
      <c r="C21" s="62">
        <f>'表3-13一年内债券 '!F28</f>
        <v>0</v>
      </c>
      <c r="D21" s="62">
        <f>'表3-13一年内债券 '!G28</f>
        <v>0</v>
      </c>
      <c r="E21" s="62">
        <f>'表3-13一年内债券 '!H28</f>
        <v>0</v>
      </c>
      <c r="F21" s="63">
        <f t="shared" si="0"/>
        <v>0</v>
      </c>
      <c r="G21" s="62" t="e">
        <f t="shared" si="1"/>
        <v>#DIV/0!</v>
      </c>
    </row>
    <row r="22" spans="1:7" s="3" customFormat="1" ht="16.5" customHeight="1">
      <c r="A22" s="182" t="s">
        <v>360</v>
      </c>
      <c r="B22" s="76" t="s">
        <v>361</v>
      </c>
      <c r="C22" s="62">
        <f>'表3-14其他流动 '!C28</f>
        <v>0</v>
      </c>
      <c r="D22" s="62">
        <f>'表3-14其他流动 '!D28</f>
        <v>0</v>
      </c>
      <c r="E22" s="62">
        <f>'表3-14其他流动 '!E28</f>
        <v>0</v>
      </c>
      <c r="F22" s="63">
        <f t="shared" si="0"/>
        <v>0</v>
      </c>
      <c r="G22" s="62" t="e">
        <f t="shared" si="1"/>
        <v>#DIV/0!</v>
      </c>
    </row>
    <row r="23" spans="1:7" s="3" customFormat="1" ht="16.5" customHeight="1">
      <c r="A23" s="183"/>
      <c r="B23" s="19"/>
      <c r="C23" s="62"/>
      <c r="D23" s="62"/>
      <c r="E23" s="62"/>
      <c r="F23" s="63"/>
      <c r="G23" s="62"/>
    </row>
    <row r="24" spans="1:7" s="3" customFormat="1" ht="16.5" customHeight="1">
      <c r="A24" s="183"/>
      <c r="B24" s="19"/>
      <c r="C24" s="62"/>
      <c r="D24" s="62"/>
      <c r="E24" s="62"/>
      <c r="F24" s="63"/>
      <c r="G24" s="62"/>
    </row>
    <row r="25" spans="1:7" s="3" customFormat="1" ht="16.5" customHeight="1">
      <c r="A25" s="183"/>
      <c r="B25" s="19"/>
      <c r="C25" s="62"/>
      <c r="D25" s="62"/>
      <c r="E25" s="62"/>
      <c r="F25" s="63"/>
      <c r="G25" s="62"/>
    </row>
    <row r="26" spans="1:7" s="3" customFormat="1" ht="16.5" customHeight="1">
      <c r="A26" s="183"/>
      <c r="B26" s="19"/>
      <c r="C26" s="62"/>
      <c r="D26" s="62"/>
      <c r="E26" s="62"/>
      <c r="F26" s="63"/>
      <c r="G26" s="62"/>
    </row>
    <row r="27" spans="1:7" s="3" customFormat="1" ht="16.5" customHeight="1">
      <c r="A27" s="183"/>
      <c r="B27" s="19"/>
      <c r="C27" s="62"/>
      <c r="D27" s="62"/>
      <c r="E27" s="62"/>
      <c r="F27" s="63"/>
      <c r="G27" s="62"/>
    </row>
    <row r="28" spans="1:7" s="3" customFormat="1" ht="16.5" customHeight="1">
      <c r="A28" s="34">
        <v>3</v>
      </c>
      <c r="B28" s="39" t="s">
        <v>362</v>
      </c>
      <c r="C28" s="62">
        <f>SUM(C7:C9,C12:C22)</f>
        <v>0</v>
      </c>
      <c r="D28" s="62">
        <f>SUM(D7:D9,D12:D22)</f>
        <v>0</v>
      </c>
      <c r="E28" s="62">
        <f>SUM(E7:E9,E12:E22)</f>
        <v>0</v>
      </c>
      <c r="F28" s="63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="1" customFormat="1" ht="22.5" customHeight="1">
      <c r="A1" s="1" t="s">
        <v>145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654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655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="1" customFormat="1" ht="22.5" customHeight="1">
      <c r="A1" s="1" t="s">
        <v>656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657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11" t="s">
        <v>1</v>
      </c>
      <c r="B5" s="12" t="s">
        <v>658</v>
      </c>
      <c r="C5" s="11" t="s">
        <v>659</v>
      </c>
      <c r="D5" s="12" t="s">
        <v>660</v>
      </c>
      <c r="E5" s="12" t="s">
        <v>661</v>
      </c>
      <c r="F5" s="12" t="s">
        <v>662</v>
      </c>
      <c r="G5" s="12" t="s">
        <v>663</v>
      </c>
      <c r="H5" s="12" t="s">
        <v>664</v>
      </c>
      <c r="I5" s="12" t="s">
        <v>665</v>
      </c>
      <c r="J5" s="13" t="s">
        <v>235</v>
      </c>
      <c r="K5" s="14" t="s">
        <v>258</v>
      </c>
      <c r="L5" s="14" t="s">
        <v>236</v>
      </c>
      <c r="M5" s="12" t="s">
        <v>238</v>
      </c>
      <c r="N5" s="11" t="s">
        <v>376</v>
      </c>
    </row>
    <row r="6" spans="1:22" s="4" customFormat="1" ht="16.5" customHeight="1">
      <c r="A6" s="15"/>
      <c r="B6" s="16"/>
      <c r="C6" s="15"/>
      <c r="D6" s="16"/>
      <c r="E6" s="16"/>
      <c r="F6" s="16"/>
      <c r="G6" s="16"/>
      <c r="H6" s="16"/>
      <c r="I6" s="16"/>
      <c r="J6" s="17"/>
      <c r="K6" s="18"/>
      <c r="L6" s="18"/>
      <c r="M6" s="16"/>
      <c r="N6" s="15"/>
      <c r="O6" s="28"/>
      <c r="P6" s="28"/>
      <c r="Q6" s="28"/>
      <c r="R6" s="28"/>
      <c r="S6" s="28"/>
      <c r="T6" s="28"/>
      <c r="U6" s="28"/>
      <c r="V6" s="28"/>
    </row>
    <row r="7" spans="1:14" s="3" customFormat="1" ht="16.5" customHeight="1">
      <c r="A7" s="19"/>
      <c r="B7" s="46"/>
      <c r="C7" s="46"/>
      <c r="D7" s="19"/>
      <c r="E7" s="46"/>
      <c r="F7" s="19"/>
      <c r="G7" s="46"/>
      <c r="H7" s="19"/>
      <c r="I7" s="19"/>
      <c r="J7" s="29"/>
      <c r="K7" s="29"/>
      <c r="L7" s="29"/>
      <c r="M7" s="20" t="e">
        <f>(L7-K7)/K7*100</f>
        <v>#DIV/0!</v>
      </c>
      <c r="N7" s="19"/>
    </row>
    <row r="8" spans="1:14" s="3" customFormat="1" ht="16.5" customHeight="1">
      <c r="A8" s="19"/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  <c r="M8" s="20"/>
      <c r="N8" s="19"/>
    </row>
    <row r="9" spans="1:14" s="3" customFormat="1" ht="16.5" customHeight="1">
      <c r="A9" s="19"/>
      <c r="B9" s="19"/>
      <c r="C9" s="19"/>
      <c r="D9" s="19"/>
      <c r="E9" s="19"/>
      <c r="F9" s="19"/>
      <c r="G9" s="19"/>
      <c r="H9" s="19"/>
      <c r="I9" s="19"/>
      <c r="J9" s="29"/>
      <c r="K9" s="29"/>
      <c r="L9" s="29"/>
      <c r="M9" s="20"/>
      <c r="N9" s="19"/>
    </row>
    <row r="10" spans="1:14" s="3" customFormat="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29"/>
      <c r="K10" s="29"/>
      <c r="L10" s="29"/>
      <c r="M10" s="20"/>
      <c r="N10" s="19"/>
    </row>
    <row r="11" spans="1:14" s="3" customFormat="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29"/>
      <c r="K11" s="29"/>
      <c r="L11" s="29"/>
      <c r="M11" s="20"/>
      <c r="N11" s="19"/>
    </row>
    <row r="12" spans="1:14" s="3" customFormat="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29"/>
      <c r="K12" s="29"/>
      <c r="L12" s="29"/>
      <c r="M12" s="20"/>
      <c r="N12" s="19"/>
    </row>
    <row r="13" spans="1:14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29"/>
      <c r="M13" s="20"/>
      <c r="N13" s="19"/>
    </row>
    <row r="14" spans="1:14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29"/>
      <c r="K14" s="29"/>
      <c r="L14" s="29"/>
      <c r="M14" s="20"/>
      <c r="N14" s="19"/>
    </row>
    <row r="15" spans="1:14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29"/>
      <c r="K15" s="29"/>
      <c r="L15" s="29"/>
      <c r="M15" s="20"/>
      <c r="N15" s="19"/>
    </row>
    <row r="16" spans="1:14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29"/>
      <c r="K16" s="29"/>
      <c r="L16" s="29"/>
      <c r="M16" s="20"/>
      <c r="N16" s="19"/>
    </row>
    <row r="17" spans="1:14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29"/>
      <c r="K17" s="29"/>
      <c r="L17" s="29"/>
      <c r="M17" s="20"/>
      <c r="N17" s="19"/>
    </row>
    <row r="18" spans="1:14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29"/>
      <c r="K18" s="29"/>
      <c r="L18" s="29"/>
      <c r="M18" s="20"/>
      <c r="N18" s="19"/>
    </row>
    <row r="19" spans="1:14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0"/>
      <c r="N19" s="19"/>
    </row>
    <row r="20" spans="1:14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9"/>
      <c r="L20" s="29"/>
      <c r="M20" s="20"/>
      <c r="N20" s="19"/>
    </row>
    <row r="21" spans="1:14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9"/>
      <c r="K21" s="29"/>
      <c r="L21" s="29"/>
      <c r="M21" s="20"/>
      <c r="N21" s="19"/>
    </row>
    <row r="22" spans="1:14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29"/>
      <c r="K22" s="29"/>
      <c r="L22" s="29"/>
      <c r="M22" s="20"/>
      <c r="N22" s="19"/>
    </row>
    <row r="23" spans="1:14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29"/>
      <c r="K23" s="29"/>
      <c r="L23" s="29"/>
      <c r="M23" s="20"/>
      <c r="N23" s="19"/>
    </row>
    <row r="24" spans="1:14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29"/>
      <c r="K24" s="29"/>
      <c r="L24" s="29"/>
      <c r="M24" s="20"/>
      <c r="N24" s="19"/>
    </row>
    <row r="25" spans="1:14" s="3" customFormat="1" ht="16.5" customHeight="1">
      <c r="A25" s="21"/>
      <c r="B25" s="19"/>
      <c r="C25" s="19"/>
      <c r="D25" s="19"/>
      <c r="E25" s="19"/>
      <c r="F25" s="19"/>
      <c r="G25" s="19"/>
      <c r="H25" s="19"/>
      <c r="I25" s="19"/>
      <c r="J25" s="29"/>
      <c r="K25" s="29"/>
      <c r="L25" s="29"/>
      <c r="M25" s="20"/>
      <c r="N25" s="19"/>
    </row>
    <row r="26" spans="1:14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3"/>
      <c r="J26" s="29"/>
      <c r="K26" s="29"/>
      <c r="L26" s="29"/>
      <c r="M26" s="20"/>
      <c r="N26" s="19"/>
    </row>
    <row r="27" spans="1:14" s="3" customFormat="1" ht="16.5" customHeight="1">
      <c r="A27" s="24" t="s">
        <v>377</v>
      </c>
      <c r="B27" s="30"/>
      <c r="C27" s="30"/>
      <c r="D27" s="30"/>
      <c r="E27" s="30"/>
      <c r="F27" s="30"/>
      <c r="G27" s="30"/>
      <c r="H27" s="30"/>
      <c r="I27" s="31"/>
      <c r="J27" s="20">
        <f aca="true" t="shared" si="0" ref="J27:L27">SUM(J7:J26)</f>
        <v>0</v>
      </c>
      <c r="K27" s="29">
        <f t="shared" si="0"/>
        <v>0</v>
      </c>
      <c r="L27" s="29">
        <f t="shared" si="0"/>
        <v>0</v>
      </c>
      <c r="M27" s="20" t="e">
        <f>(L27-K27)/K27*100</f>
        <v>#DIV/0!</v>
      </c>
      <c r="N27" s="19"/>
    </row>
    <row r="28" spans="1:14" s="3" customFormat="1" ht="16.5" customHeight="1">
      <c r="A28" s="24" t="s">
        <v>371</v>
      </c>
      <c r="B28" s="30"/>
      <c r="C28" s="30"/>
      <c r="D28" s="30"/>
      <c r="E28" s="30"/>
      <c r="F28" s="30"/>
      <c r="G28" s="30"/>
      <c r="H28" s="30"/>
      <c r="I28" s="31"/>
      <c r="J28" s="20">
        <f aca="true" t="shared" si="1" ref="J28:L28">J27</f>
        <v>0</v>
      </c>
      <c r="K28" s="29">
        <f t="shared" si="1"/>
        <v>0</v>
      </c>
      <c r="L28" s="29">
        <f t="shared" si="1"/>
        <v>0</v>
      </c>
      <c r="M28" s="20" t="e">
        <f>(L28-K28)/K28*100</f>
        <v>#DIV/0!</v>
      </c>
      <c r="N28" s="19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="1" customFormat="1" ht="22.5" customHeight="1">
      <c r="A1" s="1" t="s">
        <v>666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667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668</v>
      </c>
      <c r="C5" s="12" t="s">
        <v>660</v>
      </c>
      <c r="D5" s="12" t="s">
        <v>669</v>
      </c>
      <c r="E5" s="12" t="s">
        <v>665</v>
      </c>
      <c r="F5" s="13" t="s">
        <v>235</v>
      </c>
      <c r="G5" s="14" t="s">
        <v>258</v>
      </c>
      <c r="H5" s="13" t="s">
        <v>670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66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="1" customFormat="1" ht="22.5" customHeight="1">
      <c r="A1" s="1" t="s">
        <v>154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671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672</v>
      </c>
      <c r="C5" s="12" t="s">
        <v>673</v>
      </c>
      <c r="D5" s="12" t="s">
        <v>674</v>
      </c>
      <c r="E5" s="12" t="s">
        <v>502</v>
      </c>
      <c r="F5" s="13" t="s">
        <v>235</v>
      </c>
      <c r="G5" s="14" t="s">
        <v>258</v>
      </c>
      <c r="H5" s="13" t="s">
        <v>675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>
        <v>1</v>
      </c>
      <c r="B7" s="46" t="s">
        <v>676</v>
      </c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34">
        <f aca="true" t="shared" si="0" ref="A8:A13">A7+1</f>
        <v>2</v>
      </c>
      <c r="B8" s="46" t="s">
        <v>677</v>
      </c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34">
        <f t="shared" si="0"/>
        <v>3</v>
      </c>
      <c r="B9" s="46" t="s">
        <v>678</v>
      </c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34">
        <f t="shared" si="0"/>
        <v>4</v>
      </c>
      <c r="B10" s="46" t="s">
        <v>679</v>
      </c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34">
        <f t="shared" si="0"/>
        <v>5</v>
      </c>
      <c r="B11" s="46" t="s">
        <v>680</v>
      </c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34">
        <f t="shared" si="0"/>
        <v>6</v>
      </c>
      <c r="B12" s="46" t="s">
        <v>681</v>
      </c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34">
        <f t="shared" si="0"/>
        <v>7</v>
      </c>
      <c r="B13" s="46" t="s">
        <v>682</v>
      </c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54" t="s">
        <v>683</v>
      </c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1" ref="F27:I27">SUM(F7:F26)</f>
        <v>0</v>
      </c>
      <c r="G27" s="29">
        <f t="shared" si="1"/>
        <v>0</v>
      </c>
      <c r="H27" s="29"/>
      <c r="I27" s="29">
        <f t="shared" si="1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2" ref="F28:I28">F27</f>
        <v>0</v>
      </c>
      <c r="G28" s="29">
        <f t="shared" si="2"/>
        <v>0</v>
      </c>
      <c r="H28" s="29"/>
      <c r="I28" s="29">
        <f t="shared" si="2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="1" customFormat="1" ht="22.5" customHeight="1">
      <c r="A1" s="1" t="s">
        <v>157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684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685</v>
      </c>
      <c r="C5" s="12" t="s">
        <v>673</v>
      </c>
      <c r="D5" s="12" t="s">
        <v>674</v>
      </c>
      <c r="E5" s="12" t="s">
        <v>502</v>
      </c>
      <c r="F5" s="13" t="s">
        <v>235</v>
      </c>
      <c r="G5" s="14" t="s">
        <v>258</v>
      </c>
      <c r="H5" s="13" t="s">
        <v>675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="1" customFormat="1" ht="22.5" customHeight="1">
      <c r="A1" s="1" t="s">
        <v>686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687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668</v>
      </c>
      <c r="C5" s="12" t="s">
        <v>660</v>
      </c>
      <c r="D5" s="13" t="s">
        <v>235</v>
      </c>
      <c r="E5" s="14" t="s">
        <v>258</v>
      </c>
      <c r="F5" s="14" t="s">
        <v>236</v>
      </c>
      <c r="G5" s="11" t="s">
        <v>238</v>
      </c>
      <c r="H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5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29"/>
      <c r="E7" s="29"/>
      <c r="F7" s="29"/>
      <c r="G7" s="37" t="e">
        <f>(F7-E7)/E7*100</f>
        <v>#DIV/0!</v>
      </c>
      <c r="H7" s="19"/>
    </row>
    <row r="8" spans="1:8" s="3" customFormat="1" ht="16.5" customHeight="1">
      <c r="A8" s="19"/>
      <c r="B8" s="19"/>
      <c r="C8" s="19"/>
      <c r="D8" s="29"/>
      <c r="E8" s="29"/>
      <c r="F8" s="29"/>
      <c r="G8" s="19"/>
      <c r="H8" s="19"/>
    </row>
    <row r="9" spans="1:8" s="3" customFormat="1" ht="16.5" customHeight="1">
      <c r="A9" s="19"/>
      <c r="B9" s="19"/>
      <c r="C9" s="19"/>
      <c r="D9" s="29"/>
      <c r="E9" s="29"/>
      <c r="F9" s="29"/>
      <c r="G9" s="19"/>
      <c r="H9" s="19"/>
    </row>
    <row r="10" spans="1:8" s="3" customFormat="1" ht="16.5" customHeight="1">
      <c r="A10" s="19"/>
      <c r="B10" s="19"/>
      <c r="C10" s="19"/>
      <c r="D10" s="29"/>
      <c r="E10" s="29"/>
      <c r="F10" s="29"/>
      <c r="G10" s="19"/>
      <c r="H10" s="19"/>
    </row>
    <row r="11" spans="1:8" s="3" customFormat="1" ht="16.5" customHeight="1">
      <c r="A11" s="19"/>
      <c r="B11" s="19"/>
      <c r="C11" s="19"/>
      <c r="D11" s="29"/>
      <c r="E11" s="29"/>
      <c r="F11" s="29"/>
      <c r="G11" s="19"/>
      <c r="H11" s="19"/>
    </row>
    <row r="12" spans="1:8" s="3" customFormat="1" ht="16.5" customHeight="1">
      <c r="A12" s="19"/>
      <c r="B12" s="19"/>
      <c r="C12" s="19"/>
      <c r="D12" s="29"/>
      <c r="E12" s="29"/>
      <c r="F12" s="29"/>
      <c r="G12" s="19"/>
      <c r="H12" s="19"/>
    </row>
    <row r="13" spans="1:8" s="3" customFormat="1" ht="16.5" customHeight="1">
      <c r="A13" s="19"/>
      <c r="B13" s="19"/>
      <c r="C13" s="19"/>
      <c r="D13" s="29"/>
      <c r="E13" s="29"/>
      <c r="F13" s="29"/>
      <c r="G13" s="19"/>
      <c r="H13" s="19"/>
    </row>
    <row r="14" spans="1:8" s="3" customFormat="1" ht="16.5" customHeight="1">
      <c r="A14" s="19"/>
      <c r="B14" s="19"/>
      <c r="C14" s="19"/>
      <c r="D14" s="29"/>
      <c r="E14" s="29"/>
      <c r="F14" s="29"/>
      <c r="G14" s="19"/>
      <c r="H14" s="19"/>
    </row>
    <row r="15" spans="1:8" s="3" customFormat="1" ht="16.5" customHeight="1">
      <c r="A15" s="19"/>
      <c r="B15" s="19"/>
      <c r="C15" s="19"/>
      <c r="D15" s="29"/>
      <c r="E15" s="29"/>
      <c r="F15" s="29"/>
      <c r="G15" s="19"/>
      <c r="H15" s="19"/>
    </row>
    <row r="16" spans="1:8" s="3" customFormat="1" ht="16.5" customHeight="1">
      <c r="A16" s="19"/>
      <c r="B16" s="19"/>
      <c r="C16" s="19"/>
      <c r="D16" s="29"/>
      <c r="E16" s="29"/>
      <c r="F16" s="29"/>
      <c r="G16" s="19"/>
      <c r="H16" s="19"/>
    </row>
    <row r="17" spans="1:8" s="3" customFormat="1" ht="16.5" customHeight="1">
      <c r="A17" s="19"/>
      <c r="B17" s="19"/>
      <c r="C17" s="19"/>
      <c r="D17" s="29"/>
      <c r="E17" s="29"/>
      <c r="F17" s="29"/>
      <c r="G17" s="19"/>
      <c r="H17" s="19"/>
    </row>
    <row r="18" spans="1:8" s="3" customFormat="1" ht="16.5" customHeight="1">
      <c r="A18" s="19"/>
      <c r="B18" s="19"/>
      <c r="C18" s="19"/>
      <c r="D18" s="29"/>
      <c r="E18" s="29"/>
      <c r="F18" s="29"/>
      <c r="G18" s="19"/>
      <c r="H18" s="19"/>
    </row>
    <row r="19" spans="1:8" s="3" customFormat="1" ht="16.5" customHeight="1">
      <c r="A19" s="19"/>
      <c r="B19" s="19"/>
      <c r="C19" s="19"/>
      <c r="D19" s="29"/>
      <c r="E19" s="29"/>
      <c r="F19" s="29"/>
      <c r="G19" s="19"/>
      <c r="H19" s="19"/>
    </row>
    <row r="20" spans="1:8" s="3" customFormat="1" ht="16.5" customHeight="1">
      <c r="A20" s="19"/>
      <c r="B20" s="19"/>
      <c r="C20" s="19"/>
      <c r="D20" s="29"/>
      <c r="E20" s="29"/>
      <c r="F20" s="29"/>
      <c r="G20" s="19"/>
      <c r="H20" s="19"/>
    </row>
    <row r="21" spans="1:8" s="3" customFormat="1" ht="16.5" customHeight="1">
      <c r="A21" s="19"/>
      <c r="B21" s="19"/>
      <c r="C21" s="19"/>
      <c r="D21" s="29"/>
      <c r="E21" s="29"/>
      <c r="F21" s="29"/>
      <c r="G21" s="19"/>
      <c r="H21" s="19"/>
    </row>
    <row r="22" spans="1:8" s="3" customFormat="1" ht="16.5" customHeight="1">
      <c r="A22" s="19"/>
      <c r="B22" s="19"/>
      <c r="C22" s="19"/>
      <c r="D22" s="29"/>
      <c r="E22" s="29"/>
      <c r="F22" s="29"/>
      <c r="G22" s="19"/>
      <c r="H22" s="19"/>
    </row>
    <row r="23" spans="1:8" s="3" customFormat="1" ht="16.5" customHeight="1">
      <c r="A23" s="19"/>
      <c r="B23" s="19"/>
      <c r="C23" s="19"/>
      <c r="D23" s="29"/>
      <c r="E23" s="29"/>
      <c r="F23" s="29"/>
      <c r="G23" s="19"/>
      <c r="H23" s="19"/>
    </row>
    <row r="24" spans="1:8" s="3" customFormat="1" ht="16.5" customHeight="1">
      <c r="A24" s="19"/>
      <c r="B24" s="19"/>
      <c r="C24" s="19"/>
      <c r="D24" s="29"/>
      <c r="E24" s="29"/>
      <c r="F24" s="29"/>
      <c r="G24" s="19"/>
      <c r="H24" s="19"/>
    </row>
    <row r="25" spans="1:8" s="3" customFormat="1" ht="16.5" customHeight="1">
      <c r="A25" s="21"/>
      <c r="B25" s="19"/>
      <c r="C25" s="19"/>
      <c r="D25" s="29"/>
      <c r="E25" s="29"/>
      <c r="F25" s="29"/>
      <c r="G25" s="19"/>
      <c r="H25" s="19"/>
    </row>
    <row r="26" spans="1:8" s="3" customFormat="1" ht="16.5" customHeight="1">
      <c r="A26" s="21"/>
      <c r="B26" s="22"/>
      <c r="C26" s="23"/>
      <c r="D26" s="29"/>
      <c r="E26" s="29"/>
      <c r="F26" s="29"/>
      <c r="G26" s="19"/>
      <c r="H26" s="19"/>
    </row>
    <row r="27" spans="1:8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37" t="e">
        <f>(F27-E27)/E27*100</f>
        <v>#DIV/0!</v>
      </c>
      <c r="H27" s="19"/>
    </row>
    <row r="28" spans="1:8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37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D5" sqref="D5:G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="1" customFormat="1" ht="22.5" customHeight="1">
      <c r="A1" s="1" t="s">
        <v>163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688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668</v>
      </c>
      <c r="C5" s="12" t="s">
        <v>660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41" t="s">
        <v>166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689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50"/>
      <c r="B6" s="50"/>
      <c r="C6" s="14"/>
      <c r="D6" s="14"/>
      <c r="E6" s="14"/>
      <c r="F6" s="50"/>
      <c r="G6" s="5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690</v>
      </c>
      <c r="B7" s="19" t="s">
        <v>691</v>
      </c>
      <c r="C7" s="62">
        <f>'表9-1短期借款 '!H28</f>
        <v>0</v>
      </c>
      <c r="D7" s="62">
        <f>'表9-1短期借款 '!I28</f>
        <v>0</v>
      </c>
      <c r="E7" s="62">
        <f>'表9-1短期借款 '!$K$28</f>
        <v>0</v>
      </c>
      <c r="F7" s="63">
        <f aca="true" t="shared" si="0" ref="F7:F20">E7-D7</f>
        <v>0</v>
      </c>
      <c r="G7" s="62" t="e">
        <f aca="true" t="shared" si="1" ref="G7:G20">F7/D7*100</f>
        <v>#DIV/0!</v>
      </c>
    </row>
    <row r="8" spans="1:7" s="3" customFormat="1" ht="16.5" customHeight="1">
      <c r="A8" s="34" t="s">
        <v>692</v>
      </c>
      <c r="B8" s="19" t="s">
        <v>693</v>
      </c>
      <c r="C8" s="62">
        <f>'表9-2应付票据 '!F28</f>
        <v>0</v>
      </c>
      <c r="D8" s="62">
        <f>'表9-2应付票据 '!G28</f>
        <v>0</v>
      </c>
      <c r="E8" s="62">
        <f>'表9-2应付票据 '!H28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694</v>
      </c>
      <c r="B9" s="19" t="s">
        <v>695</v>
      </c>
      <c r="C9" s="62">
        <f>'表9-3应付帐款 '!E28</f>
        <v>0</v>
      </c>
      <c r="D9" s="62">
        <f>'表9-3应付帐款 '!F28</f>
        <v>0</v>
      </c>
      <c r="E9" s="62">
        <f>'表9-3应付帐款 '!G28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696</v>
      </c>
      <c r="B10" s="19" t="s">
        <v>697</v>
      </c>
      <c r="C10" s="62">
        <f>'表9-4预收帐款 '!E28</f>
        <v>0</v>
      </c>
      <c r="D10" s="62">
        <f>'表9-4预收帐款 '!F28</f>
        <v>0</v>
      </c>
      <c r="E10" s="62">
        <f>'表9-4预收帐款 '!G28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698</v>
      </c>
      <c r="B11" s="19" t="s">
        <v>699</v>
      </c>
      <c r="C11" s="62">
        <f>'表9-5代销商品 '!E28</f>
        <v>0</v>
      </c>
      <c r="D11" s="62">
        <f>'表9-5代销商品 '!F28</f>
        <v>0</v>
      </c>
      <c r="E11" s="62">
        <f>'表9-5代销商品 '!G28</f>
        <v>0</v>
      </c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700</v>
      </c>
      <c r="B12" s="19" t="s">
        <v>701</v>
      </c>
      <c r="C12" s="62">
        <f>'表9-6其他应付 '!E28</f>
        <v>0</v>
      </c>
      <c r="D12" s="62">
        <f>'表9-6其他应付 '!F28</f>
        <v>0</v>
      </c>
      <c r="E12" s="62">
        <f>'表9-6其他应付 '!G28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702</v>
      </c>
      <c r="B13" s="19" t="s">
        <v>703</v>
      </c>
      <c r="C13" s="62">
        <f>'表9-7应付工资 '!D28</f>
        <v>0</v>
      </c>
      <c r="D13" s="62">
        <f>'表9-7应付工资 '!E28</f>
        <v>0</v>
      </c>
      <c r="E13" s="62">
        <f>'表9-7应付工资 '!F28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704</v>
      </c>
      <c r="B14" s="19" t="s">
        <v>705</v>
      </c>
      <c r="C14" s="62">
        <f>'表9-8应付福利 '!D28</f>
        <v>0</v>
      </c>
      <c r="D14" s="62">
        <f>'表9-8应付福利 '!E28</f>
        <v>0</v>
      </c>
      <c r="E14" s="62">
        <f>'表9-8应付福利 '!F28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706</v>
      </c>
      <c r="B15" s="19" t="s">
        <v>707</v>
      </c>
      <c r="C15" s="62">
        <f>'表9-9应交税金 '!E28</f>
        <v>0</v>
      </c>
      <c r="D15" s="62">
        <f>'表9-9应交税金 '!F28</f>
        <v>0</v>
      </c>
      <c r="E15" s="62">
        <f>'表9-9应交税金 '!G28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708</v>
      </c>
      <c r="B16" s="19" t="s">
        <v>709</v>
      </c>
      <c r="C16" s="62">
        <f>'表9-10应付利润 '!E28</f>
        <v>0</v>
      </c>
      <c r="D16" s="62">
        <f>'表9-10应付利润 '!F28</f>
        <v>0</v>
      </c>
      <c r="E16" s="62">
        <f>'表9-10应付利润 '!G28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710</v>
      </c>
      <c r="B17" s="19" t="s">
        <v>711</v>
      </c>
      <c r="C17" s="62">
        <f>'表9-11其他应交 '!E28</f>
        <v>0</v>
      </c>
      <c r="D17" s="62">
        <f>'表9-11其他应交 '!F28</f>
        <v>0</v>
      </c>
      <c r="E17" s="62">
        <f>'表9-11其他应交 '!G28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34" t="s">
        <v>712</v>
      </c>
      <c r="B18" s="19" t="s">
        <v>713</v>
      </c>
      <c r="C18" s="62">
        <f>'表9-12预提费用 '!F28</f>
        <v>0</v>
      </c>
      <c r="D18" s="62">
        <f>'表9-12预提费用 '!G28</f>
        <v>0</v>
      </c>
      <c r="E18" s="62">
        <f>'表9-12预提费用 '!H28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34" t="s">
        <v>714</v>
      </c>
      <c r="B19" s="19" t="s">
        <v>715</v>
      </c>
      <c r="C19" s="62">
        <f>'表9-13一年内长负 '!F28</f>
        <v>0</v>
      </c>
      <c r="D19" s="62">
        <f>'表9-13一年内长负 '!G28</f>
        <v>0</v>
      </c>
      <c r="E19" s="62">
        <f>'表9-13一年内长负 '!H28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34" t="s">
        <v>716</v>
      </c>
      <c r="B20" s="19" t="s">
        <v>717</v>
      </c>
      <c r="C20" s="62">
        <f>'表9-14其他流动 '!E28</f>
        <v>0</v>
      </c>
      <c r="D20" s="62">
        <f>'表9-14其他流动 '!F28</f>
        <v>0</v>
      </c>
      <c r="E20" s="62">
        <f>'表9-14其他流动 '!G28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34"/>
      <c r="B21" s="19"/>
      <c r="C21" s="62"/>
      <c r="D21" s="62"/>
      <c r="E21" s="62"/>
      <c r="F21" s="63"/>
      <c r="G21" s="62"/>
    </row>
    <row r="22" spans="1:7" s="3" customFormat="1" ht="16.5" customHeight="1">
      <c r="A22" s="34"/>
      <c r="B22" s="19"/>
      <c r="C22" s="62"/>
      <c r="D22" s="62"/>
      <c r="E22" s="62"/>
      <c r="F22" s="63"/>
      <c r="G22" s="62"/>
    </row>
    <row r="23" spans="1:7" s="3" customFormat="1" ht="16.5" customHeight="1">
      <c r="A23" s="34"/>
      <c r="B23" s="19"/>
      <c r="C23" s="62"/>
      <c r="D23" s="62"/>
      <c r="E23" s="62"/>
      <c r="F23" s="63"/>
      <c r="G23" s="62"/>
    </row>
    <row r="24" spans="1:7" s="3" customFormat="1" ht="16.5" customHeight="1">
      <c r="A24" s="34"/>
      <c r="B24" s="19"/>
      <c r="C24" s="62"/>
      <c r="D24" s="62"/>
      <c r="E24" s="62"/>
      <c r="F24" s="63"/>
      <c r="G24" s="62"/>
    </row>
    <row r="25" spans="1:7" s="3" customFormat="1" ht="16.5" customHeight="1">
      <c r="A25" s="21"/>
      <c r="B25" s="19"/>
      <c r="C25" s="62"/>
      <c r="D25" s="62"/>
      <c r="E25" s="62"/>
      <c r="F25" s="63"/>
      <c r="G25" s="62"/>
    </row>
    <row r="26" spans="1:7" s="3" customFormat="1" ht="16.5" customHeight="1">
      <c r="A26" s="21"/>
      <c r="B26" s="22"/>
      <c r="C26" s="62"/>
      <c r="D26" s="62"/>
      <c r="E26" s="62"/>
      <c r="F26" s="63"/>
      <c r="G26" s="62"/>
    </row>
    <row r="27" spans="1:7" s="3" customFormat="1" ht="16.5" customHeight="1">
      <c r="A27" s="23"/>
      <c r="B27" s="64"/>
      <c r="C27" s="62"/>
      <c r="D27" s="62"/>
      <c r="E27" s="62"/>
      <c r="F27" s="63"/>
      <c r="G27" s="62"/>
    </row>
    <row r="28" spans="1:7" s="3" customFormat="1" ht="16.5" customHeight="1">
      <c r="A28" s="34">
        <v>9</v>
      </c>
      <c r="B28" s="31" t="s">
        <v>718</v>
      </c>
      <c r="C28" s="62">
        <f>SUM(C7:C27)</f>
        <v>0</v>
      </c>
      <c r="D28" s="62">
        <f>SUM(D7:D27)</f>
        <v>0</v>
      </c>
      <c r="E28" s="62">
        <f>SUM(E7:E27)</f>
        <v>0</v>
      </c>
      <c r="F28" s="63">
        <f>E28-D28</f>
        <v>0</v>
      </c>
      <c r="G28" s="62" t="e">
        <f>F28/D28*100</f>
        <v>#DIV/0!</v>
      </c>
    </row>
    <row r="30" ht="16.5" customHeight="1">
      <c r="C30" s="65"/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="1" customFormat="1" ht="22.5" customHeight="1">
      <c r="A1" s="1" t="s">
        <v>719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720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721</v>
      </c>
      <c r="C5" s="12" t="s">
        <v>410</v>
      </c>
      <c r="D5" s="12" t="s">
        <v>508</v>
      </c>
      <c r="E5" s="12" t="s">
        <v>722</v>
      </c>
      <c r="F5" s="12" t="s">
        <v>367</v>
      </c>
      <c r="G5" s="12" t="s">
        <v>723</v>
      </c>
      <c r="H5" s="13" t="s">
        <v>235</v>
      </c>
      <c r="I5" s="14" t="s">
        <v>258</v>
      </c>
      <c r="J5" s="14" t="s">
        <v>724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8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0"/>
      <c r="G27" s="31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0"/>
      <c r="G28" s="31"/>
      <c r="H28" s="60">
        <f aca="true" t="shared" si="1" ref="H28:K28">H27</f>
        <v>0</v>
      </c>
      <c r="I28" s="61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="1" customFormat="1" ht="22.5" customHeight="1">
      <c r="A1" s="1" t="s">
        <v>172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725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404</v>
      </c>
      <c r="C5" s="12" t="s">
        <v>410</v>
      </c>
      <c r="D5" s="12" t="s">
        <v>508</v>
      </c>
      <c r="E5" s="12" t="s">
        <v>402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F5" sqref="F5:G28"/>
    </sheetView>
  </sheetViews>
  <sheetFormatPr defaultColWidth="9.00390625" defaultRowHeight="16.5" customHeight="1"/>
  <cols>
    <col min="1" max="1" width="5.00390625" style="66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41" t="s">
        <v>363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366</v>
      </c>
      <c r="C5" s="11" t="s">
        <v>367</v>
      </c>
      <c r="D5" s="11" t="s">
        <v>368</v>
      </c>
      <c r="E5" s="11" t="s">
        <v>369</v>
      </c>
      <c r="F5" s="14" t="s">
        <v>235</v>
      </c>
      <c r="G5" s="14" t="s">
        <v>258</v>
      </c>
      <c r="H5" s="11" t="s">
        <v>236</v>
      </c>
      <c r="I5" s="11" t="s">
        <v>238</v>
      </c>
    </row>
    <row r="6" spans="1:22" s="57" customFormat="1" ht="16.5" customHeight="1">
      <c r="A6" s="43"/>
      <c r="B6" s="43"/>
      <c r="C6" s="43"/>
      <c r="D6" s="43"/>
      <c r="E6" s="43"/>
      <c r="F6" s="32"/>
      <c r="G6" s="32"/>
      <c r="H6" s="43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ht="16.5" customHeight="1">
      <c r="A7" s="34"/>
      <c r="B7" s="39"/>
      <c r="C7" s="39"/>
      <c r="D7" s="19"/>
      <c r="E7" s="19"/>
      <c r="F7" s="52"/>
      <c r="G7" s="47"/>
      <c r="H7" s="47"/>
      <c r="I7" s="47" t="e">
        <f>(H7-G7)/G7*100</f>
        <v>#DIV/0!</v>
      </c>
    </row>
    <row r="8" spans="1:9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</row>
    <row r="9" spans="1:9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</row>
    <row r="10" spans="1:9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</row>
    <row r="11" spans="1:9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</row>
    <row r="12" spans="1:9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</row>
    <row r="13" spans="1:9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</row>
    <row r="14" spans="1:9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</row>
    <row r="15" spans="1:9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</row>
    <row r="16" spans="1:9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</row>
    <row r="17" spans="1:9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</row>
    <row r="18" spans="1:9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</row>
    <row r="19" spans="1:9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</row>
    <row r="20" spans="1:9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</row>
    <row r="21" spans="1:9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</row>
    <row r="22" spans="1:9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</row>
    <row r="23" spans="1:9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</row>
    <row r="24" spans="1:9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</row>
    <row r="25" spans="1:9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</row>
    <row r="26" spans="1:9" s="3" customFormat="1" ht="16.5" customHeight="1">
      <c r="A26" s="34"/>
      <c r="B26" s="19"/>
      <c r="C26" s="19"/>
      <c r="D26" s="19"/>
      <c r="E26" s="19"/>
      <c r="F26" s="29"/>
      <c r="G26" s="29"/>
      <c r="H26" s="29"/>
      <c r="I26" s="20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</row>
    <row r="28" spans="1:9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</row>
    <row r="29" spans="6:9" s="3" customFormat="1" ht="16.5" customHeight="1">
      <c r="F29" s="67"/>
      <c r="G29" s="67"/>
      <c r="H29" s="67"/>
      <c r="I29" s="67"/>
    </row>
    <row r="30" ht="16.5" customHeight="1">
      <c r="A30" s="27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55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175</v>
      </c>
      <c r="B1" s="41"/>
      <c r="C1" s="56"/>
      <c r="D1" s="41"/>
      <c r="E1" s="41"/>
      <c r="F1" s="41"/>
      <c r="G1" s="41"/>
      <c r="H1" s="41"/>
    </row>
    <row r="2" spans="1:10" s="2" customFormat="1" ht="16.5" customHeight="1">
      <c r="A2" s="6"/>
      <c r="B2" s="6"/>
      <c r="C2" s="57"/>
      <c r="D2" s="6"/>
      <c r="E2" s="6"/>
      <c r="F2" s="6"/>
      <c r="G2" s="6"/>
      <c r="H2" s="7" t="s">
        <v>726</v>
      </c>
      <c r="I2" s="6"/>
      <c r="J2" s="3"/>
    </row>
    <row r="3" spans="1:10" s="2" customFormat="1" ht="16.5" customHeight="1">
      <c r="A3" s="6"/>
      <c r="B3" s="6"/>
      <c r="C3" s="57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58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18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ht="16.5" customHeight="1">
      <c r="A15" s="34"/>
      <c r="B15" s="46"/>
      <c r="C15" s="34"/>
      <c r="D15" s="39"/>
      <c r="E15" s="52"/>
      <c r="F15" s="52"/>
      <c r="G15" s="52"/>
      <c r="H15" s="19"/>
    </row>
    <row r="16" spans="1:8" ht="16.5" customHeight="1">
      <c r="A16" s="34"/>
      <c r="B16" s="46"/>
      <c r="C16" s="34"/>
      <c r="D16" s="39"/>
      <c r="E16" s="52"/>
      <c r="F16" s="52"/>
      <c r="G16" s="52"/>
      <c r="H16" s="19"/>
    </row>
    <row r="17" spans="1:8" ht="16.5" customHeight="1">
      <c r="A17" s="34"/>
      <c r="B17" s="46"/>
      <c r="C17" s="34"/>
      <c r="D17" s="39"/>
      <c r="E17" s="52"/>
      <c r="F17" s="52"/>
      <c r="G17" s="52"/>
      <c r="H17" s="19"/>
    </row>
    <row r="18" spans="1:8" ht="16.5" customHeight="1">
      <c r="A18" s="34"/>
      <c r="B18" s="46"/>
      <c r="C18" s="34"/>
      <c r="D18" s="39"/>
      <c r="E18" s="52"/>
      <c r="F18" s="52"/>
      <c r="G18" s="52"/>
      <c r="H18" s="19"/>
    </row>
    <row r="19" spans="1:8" ht="16.5" customHeight="1">
      <c r="A19" s="34"/>
      <c r="B19" s="46"/>
      <c r="C19" s="34"/>
      <c r="D19" s="39"/>
      <c r="E19" s="52"/>
      <c r="F19" s="52"/>
      <c r="G19" s="52"/>
      <c r="H19" s="19"/>
    </row>
    <row r="20" spans="1:8" ht="16.5" customHeight="1">
      <c r="A20" s="34"/>
      <c r="B20" s="46"/>
      <c r="C20" s="34"/>
      <c r="D20" s="39"/>
      <c r="E20" s="52"/>
      <c r="F20" s="52"/>
      <c r="G20" s="52"/>
      <c r="H20" s="19"/>
    </row>
    <row r="21" spans="1:8" ht="16.5" customHeight="1">
      <c r="A21" s="34"/>
      <c r="B21" s="46"/>
      <c r="C21" s="34"/>
      <c r="D21" s="39"/>
      <c r="E21" s="52"/>
      <c r="F21" s="52"/>
      <c r="G21" s="52"/>
      <c r="H21" s="19"/>
    </row>
    <row r="22" spans="1:8" ht="16.5" customHeight="1">
      <c r="A22" s="34"/>
      <c r="B22" s="46"/>
      <c r="C22" s="34"/>
      <c r="D22" s="39"/>
      <c r="E22" s="52"/>
      <c r="F22" s="52"/>
      <c r="G22" s="52"/>
      <c r="H22" s="19"/>
    </row>
    <row r="23" spans="1:8" ht="16.5" customHeight="1">
      <c r="A23" s="34"/>
      <c r="B23" s="46"/>
      <c r="C23" s="34"/>
      <c r="D23" s="39"/>
      <c r="E23" s="52"/>
      <c r="F23" s="52"/>
      <c r="G23" s="52"/>
      <c r="H23" s="19"/>
    </row>
    <row r="24" spans="1:8" ht="16.5" customHeight="1">
      <c r="A24" s="34"/>
      <c r="B24" s="46"/>
      <c r="C24" s="34"/>
      <c r="D24" s="39"/>
      <c r="E24" s="52"/>
      <c r="F24" s="52"/>
      <c r="G24" s="52"/>
      <c r="H24" s="19"/>
    </row>
    <row r="25" spans="1:8" ht="16.5" customHeight="1">
      <c r="A25" s="34"/>
      <c r="B25" s="46"/>
      <c r="C25" s="53"/>
      <c r="D25" s="39"/>
      <c r="E25" s="52"/>
      <c r="F25" s="52"/>
      <c r="G25" s="52"/>
      <c r="H25" s="19"/>
    </row>
    <row r="26" spans="1:8" ht="16.5" customHeight="1">
      <c r="A26" s="34"/>
      <c r="B26" s="46"/>
      <c r="C26" s="34"/>
      <c r="D26" s="39"/>
      <c r="E26" s="52"/>
      <c r="F26" s="52"/>
      <c r="G26" s="52"/>
      <c r="H26" s="19"/>
    </row>
    <row r="27" spans="1:8" ht="16.5" customHeight="1">
      <c r="A27" s="24" t="s">
        <v>370</v>
      </c>
      <c r="B27" s="25"/>
      <c r="C27" s="25"/>
      <c r="D27" s="26"/>
      <c r="E27" s="59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ht="16.5" customHeight="1">
      <c r="A28" s="24" t="s">
        <v>371</v>
      </c>
      <c r="B28" s="25"/>
      <c r="C28" s="25"/>
      <c r="D28" s="26"/>
      <c r="E28" s="52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727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46"/>
      <c r="C7" s="34"/>
      <c r="D7" s="39"/>
      <c r="E7" s="47"/>
      <c r="F7" s="20"/>
      <c r="G7" s="20"/>
      <c r="H7" s="19"/>
    </row>
    <row r="8" spans="1:8" s="3" customFormat="1" ht="16.5" customHeight="1">
      <c r="A8" s="34"/>
      <c r="B8" s="54"/>
      <c r="C8" s="34"/>
      <c r="D8" s="39"/>
      <c r="E8" s="20"/>
      <c r="F8" s="20"/>
      <c r="G8" s="20"/>
      <c r="H8" s="46"/>
    </row>
    <row r="9" spans="1:8" s="3" customFormat="1" ht="16.5" customHeight="1">
      <c r="A9" s="34"/>
      <c r="B9" s="54"/>
      <c r="C9" s="34"/>
      <c r="D9" s="39"/>
      <c r="E9" s="20"/>
      <c r="F9" s="20"/>
      <c r="G9" s="20"/>
      <c r="H9" s="46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="1" customFormat="1" ht="22.5" customHeight="1">
      <c r="A1" s="1" t="s">
        <v>181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728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729</v>
      </c>
      <c r="C5" s="12" t="s">
        <v>410</v>
      </c>
      <c r="D5" s="12" t="s">
        <v>730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41" t="s">
        <v>184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731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s="3" customFormat="1" ht="16.5" customHeight="1">
      <c r="A15" s="34"/>
      <c r="B15" s="46"/>
      <c r="C15" s="53"/>
      <c r="D15" s="39"/>
      <c r="E15" s="29"/>
      <c r="F15" s="29"/>
      <c r="G15" s="29"/>
      <c r="H15" s="19"/>
    </row>
    <row r="16" spans="1:8" s="3" customFormat="1" ht="16.5" customHeight="1">
      <c r="A16" s="34"/>
      <c r="B16" s="46"/>
      <c r="C16" s="34"/>
      <c r="D16" s="39"/>
      <c r="E16" s="29"/>
      <c r="F16" s="29"/>
      <c r="G16" s="29"/>
      <c r="H16" s="19"/>
    </row>
    <row r="17" spans="1:8" s="3" customFormat="1" ht="16.5" customHeight="1">
      <c r="A17" s="19"/>
      <c r="B17" s="46"/>
      <c r="C17" s="19"/>
      <c r="D17" s="19"/>
      <c r="E17" s="52"/>
      <c r="F17" s="52"/>
      <c r="G17" s="52"/>
      <c r="H17" s="19"/>
    </row>
    <row r="18" spans="1:8" s="3" customFormat="1" ht="16.5" customHeight="1">
      <c r="A18" s="19"/>
      <c r="B18" s="46"/>
      <c r="C18" s="19"/>
      <c r="D18" s="19"/>
      <c r="E18" s="52"/>
      <c r="F18" s="52"/>
      <c r="G18" s="52"/>
      <c r="H18" s="19"/>
    </row>
    <row r="19" spans="1:8" s="3" customFormat="1" ht="16.5" customHeight="1">
      <c r="A19" s="19"/>
      <c r="B19" s="46"/>
      <c r="C19" s="19"/>
      <c r="D19" s="19"/>
      <c r="E19" s="52"/>
      <c r="F19" s="52"/>
      <c r="G19" s="52"/>
      <c r="H19" s="19"/>
    </row>
    <row r="20" spans="1:8" s="3" customFormat="1" ht="16.5" customHeight="1">
      <c r="A20" s="19"/>
      <c r="B20" s="46"/>
      <c r="C20" s="19"/>
      <c r="D20" s="19"/>
      <c r="E20" s="52"/>
      <c r="F20" s="52"/>
      <c r="G20" s="52"/>
      <c r="H20" s="19"/>
    </row>
    <row r="21" spans="1:8" s="3" customFormat="1" ht="16.5" customHeight="1">
      <c r="A21" s="19"/>
      <c r="B21" s="46"/>
      <c r="C21" s="19"/>
      <c r="D21" s="19"/>
      <c r="E21" s="52"/>
      <c r="F21" s="52"/>
      <c r="G21" s="52"/>
      <c r="H21" s="19"/>
    </row>
    <row r="22" spans="1:8" s="3" customFormat="1" ht="16.5" customHeight="1">
      <c r="A22" s="19"/>
      <c r="B22" s="46"/>
      <c r="C22" s="19"/>
      <c r="D22" s="19"/>
      <c r="E22" s="52"/>
      <c r="F22" s="52"/>
      <c r="G22" s="52"/>
      <c r="H22" s="19"/>
    </row>
    <row r="23" spans="1:8" s="3" customFormat="1" ht="16.5" customHeight="1">
      <c r="A23" s="19"/>
      <c r="B23" s="46"/>
      <c r="C23" s="19"/>
      <c r="D23" s="19"/>
      <c r="E23" s="52"/>
      <c r="F23" s="52"/>
      <c r="G23" s="52"/>
      <c r="H23" s="19"/>
    </row>
    <row r="24" spans="1:8" s="3" customFormat="1" ht="16.5" customHeight="1">
      <c r="A24" s="19"/>
      <c r="B24" s="46"/>
      <c r="C24" s="19"/>
      <c r="D24" s="19"/>
      <c r="E24" s="52"/>
      <c r="F24" s="52"/>
      <c r="G24" s="52"/>
      <c r="H24" s="19"/>
    </row>
    <row r="25" spans="1:8" s="3" customFormat="1" ht="16.5" customHeight="1">
      <c r="A25" s="21"/>
      <c r="B25" s="54"/>
      <c r="C25" s="23"/>
      <c r="D25" s="23"/>
      <c r="E25" s="52"/>
      <c r="F25" s="52"/>
      <c r="G25" s="52"/>
      <c r="H25" s="19"/>
    </row>
    <row r="26" spans="1:8" s="3" customFormat="1" ht="16.5" customHeight="1">
      <c r="A26" s="21"/>
      <c r="B26" s="22"/>
      <c r="C26" s="23"/>
      <c r="D26" s="23"/>
      <c r="E26" s="52"/>
      <c r="F26" s="52"/>
      <c r="G26" s="52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="1" customFormat="1" ht="22.5" customHeight="1">
      <c r="A1" s="1" t="s">
        <v>187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732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733</v>
      </c>
      <c r="C5" s="12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0"/>
      <c r="E7" s="20"/>
      <c r="F7" s="20"/>
      <c r="G7" s="19"/>
    </row>
    <row r="8" spans="1:7" s="3" customFormat="1" ht="16.5" customHeight="1">
      <c r="A8" s="19"/>
      <c r="B8" s="19"/>
      <c r="C8" s="19"/>
      <c r="D8" s="20"/>
      <c r="E8" s="20"/>
      <c r="F8" s="20"/>
      <c r="G8" s="19"/>
    </row>
    <row r="9" spans="1:7" s="3" customFormat="1" ht="16.5" customHeight="1">
      <c r="A9" s="19"/>
      <c r="B9" s="19"/>
      <c r="C9" s="19"/>
      <c r="D9" s="20"/>
      <c r="E9" s="20"/>
      <c r="F9" s="20"/>
      <c r="G9" s="19"/>
    </row>
    <row r="10" spans="1:7" s="3" customFormat="1" ht="16.5" customHeight="1">
      <c r="A10" s="19"/>
      <c r="B10" s="19"/>
      <c r="C10" s="19"/>
      <c r="D10" s="20"/>
      <c r="E10" s="20"/>
      <c r="F10" s="20"/>
      <c r="G10" s="19"/>
    </row>
    <row r="11" spans="1:7" s="3" customFormat="1" ht="16.5" customHeight="1">
      <c r="A11" s="19"/>
      <c r="B11" s="19"/>
      <c r="C11" s="19"/>
      <c r="D11" s="20"/>
      <c r="E11" s="20"/>
      <c r="F11" s="20"/>
      <c r="G11" s="19"/>
    </row>
    <row r="12" spans="1:7" s="3" customFormat="1" ht="16.5" customHeight="1">
      <c r="A12" s="19"/>
      <c r="B12" s="19"/>
      <c r="C12" s="19"/>
      <c r="D12" s="20"/>
      <c r="E12" s="20"/>
      <c r="F12" s="20"/>
      <c r="G12" s="19"/>
    </row>
    <row r="13" spans="1:7" s="3" customFormat="1" ht="16.5" customHeight="1">
      <c r="A13" s="19"/>
      <c r="B13" s="19"/>
      <c r="C13" s="19"/>
      <c r="D13" s="20"/>
      <c r="E13" s="20"/>
      <c r="F13" s="20"/>
      <c r="G13" s="19"/>
    </row>
    <row r="14" spans="1:7" s="3" customFormat="1" ht="16.5" customHeight="1">
      <c r="A14" s="19"/>
      <c r="B14" s="19"/>
      <c r="C14" s="19"/>
      <c r="D14" s="20"/>
      <c r="E14" s="20"/>
      <c r="F14" s="20"/>
      <c r="G14" s="19"/>
    </row>
    <row r="15" spans="1:7" s="3" customFormat="1" ht="16.5" customHeight="1">
      <c r="A15" s="19"/>
      <c r="B15" s="19"/>
      <c r="C15" s="19"/>
      <c r="D15" s="20"/>
      <c r="E15" s="20"/>
      <c r="F15" s="20"/>
      <c r="G15" s="19"/>
    </row>
    <row r="16" spans="1:7" s="3" customFormat="1" ht="16.5" customHeight="1">
      <c r="A16" s="19"/>
      <c r="B16" s="19"/>
      <c r="C16" s="19"/>
      <c r="D16" s="20"/>
      <c r="E16" s="20"/>
      <c r="F16" s="20"/>
      <c r="G16" s="19"/>
    </row>
    <row r="17" spans="1:7" s="3" customFormat="1" ht="16.5" customHeight="1">
      <c r="A17" s="19"/>
      <c r="B17" s="19"/>
      <c r="C17" s="19"/>
      <c r="D17" s="20"/>
      <c r="E17" s="20"/>
      <c r="F17" s="20"/>
      <c r="G17" s="19"/>
    </row>
    <row r="18" spans="1:7" s="3" customFormat="1" ht="16.5" customHeight="1">
      <c r="A18" s="19"/>
      <c r="B18" s="19"/>
      <c r="C18" s="19"/>
      <c r="D18" s="20"/>
      <c r="E18" s="20"/>
      <c r="F18" s="20"/>
      <c r="G18" s="19"/>
    </row>
    <row r="19" spans="1:7" s="3" customFormat="1" ht="16.5" customHeight="1">
      <c r="A19" s="19"/>
      <c r="B19" s="19"/>
      <c r="C19" s="19"/>
      <c r="D19" s="20"/>
      <c r="E19" s="20"/>
      <c r="F19" s="20"/>
      <c r="G19" s="19"/>
    </row>
    <row r="20" spans="1:7" s="3" customFormat="1" ht="16.5" customHeight="1">
      <c r="A20" s="19"/>
      <c r="B20" s="19"/>
      <c r="C20" s="19"/>
      <c r="D20" s="20"/>
      <c r="E20" s="20"/>
      <c r="F20" s="20"/>
      <c r="G20" s="19"/>
    </row>
    <row r="21" spans="1:7" s="3" customFormat="1" ht="16.5" customHeight="1">
      <c r="A21" s="19"/>
      <c r="B21" s="19"/>
      <c r="C21" s="19"/>
      <c r="D21" s="20"/>
      <c r="E21" s="20"/>
      <c r="F21" s="20"/>
      <c r="G21" s="19"/>
    </row>
    <row r="22" spans="1:7" s="3" customFormat="1" ht="16.5" customHeight="1">
      <c r="A22" s="19"/>
      <c r="B22" s="19"/>
      <c r="C22" s="19"/>
      <c r="D22" s="20"/>
      <c r="E22" s="20"/>
      <c r="F22" s="20"/>
      <c r="G22" s="19"/>
    </row>
    <row r="23" spans="1:7" s="3" customFormat="1" ht="16.5" customHeight="1">
      <c r="A23" s="19"/>
      <c r="B23" s="19"/>
      <c r="C23" s="19"/>
      <c r="D23" s="20"/>
      <c r="E23" s="20"/>
      <c r="F23" s="20"/>
      <c r="G23" s="19"/>
    </row>
    <row r="24" spans="1:7" s="3" customFormat="1" ht="16.5" customHeight="1">
      <c r="A24" s="19"/>
      <c r="B24" s="19"/>
      <c r="C24" s="19"/>
      <c r="D24" s="20"/>
      <c r="E24" s="20"/>
      <c r="F24" s="20"/>
      <c r="G24" s="19"/>
    </row>
    <row r="25" spans="1:7" s="3" customFormat="1" ht="16.5" customHeight="1">
      <c r="A25" s="21"/>
      <c r="B25" s="19"/>
      <c r="C25" s="19"/>
      <c r="D25" s="20"/>
      <c r="E25" s="20"/>
      <c r="F25" s="20"/>
      <c r="G25" s="19"/>
    </row>
    <row r="26" spans="1:7" s="3" customFormat="1" ht="16.5" customHeight="1">
      <c r="A26" s="21"/>
      <c r="B26" s="22"/>
      <c r="C26" s="23"/>
      <c r="D26" s="20"/>
      <c r="E26" s="20"/>
      <c r="F26" s="20"/>
      <c r="G26" s="19"/>
    </row>
    <row r="27" spans="1:7" s="3" customFormat="1" ht="16.5" customHeight="1">
      <c r="A27" s="24" t="s">
        <v>370</v>
      </c>
      <c r="B27" s="30"/>
      <c r="C27" s="31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41" t="s">
        <v>190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734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733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43"/>
      <c r="B6" s="43"/>
      <c r="C6" s="43"/>
      <c r="D6" s="32"/>
      <c r="E6" s="32"/>
      <c r="F6" s="32"/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ht="16.5" customHeight="1">
      <c r="A7" s="34"/>
      <c r="B7" s="46"/>
      <c r="C7" s="39"/>
      <c r="D7" s="47"/>
      <c r="E7" s="47"/>
      <c r="F7" s="47"/>
      <c r="G7" s="19"/>
    </row>
    <row r="8" spans="1:7" s="3" customFormat="1" ht="16.5" customHeight="1">
      <c r="A8" s="19"/>
      <c r="B8" s="19"/>
      <c r="C8" s="19"/>
      <c r="D8" s="47"/>
      <c r="E8" s="47"/>
      <c r="F8" s="47"/>
      <c r="G8" s="19"/>
    </row>
    <row r="9" spans="1:7" s="3" customFormat="1" ht="16.5" customHeight="1">
      <c r="A9" s="19"/>
      <c r="B9" s="19"/>
      <c r="C9" s="19"/>
      <c r="D9" s="47"/>
      <c r="E9" s="47"/>
      <c r="F9" s="47"/>
      <c r="G9" s="19"/>
    </row>
    <row r="10" spans="1:7" s="3" customFormat="1" ht="16.5" customHeight="1">
      <c r="A10" s="19"/>
      <c r="B10" s="19"/>
      <c r="C10" s="19"/>
      <c r="D10" s="47"/>
      <c r="E10" s="47"/>
      <c r="F10" s="47"/>
      <c r="G10" s="19"/>
    </row>
    <row r="11" spans="1:7" s="3" customFormat="1" ht="16.5" customHeight="1">
      <c r="A11" s="19"/>
      <c r="B11" s="19"/>
      <c r="C11" s="19"/>
      <c r="D11" s="47"/>
      <c r="E11" s="47"/>
      <c r="F11" s="47"/>
      <c r="G11" s="19"/>
    </row>
    <row r="12" spans="1:7" s="3" customFormat="1" ht="16.5" customHeight="1">
      <c r="A12" s="19"/>
      <c r="B12" s="19"/>
      <c r="C12" s="19"/>
      <c r="D12" s="47"/>
      <c r="E12" s="47"/>
      <c r="F12" s="47"/>
      <c r="G12" s="19"/>
    </row>
    <row r="13" spans="1:7" s="3" customFormat="1" ht="16.5" customHeight="1">
      <c r="A13" s="19"/>
      <c r="B13" s="19"/>
      <c r="C13" s="19"/>
      <c r="D13" s="47"/>
      <c r="E13" s="47"/>
      <c r="F13" s="47"/>
      <c r="G13" s="19"/>
    </row>
    <row r="14" spans="1:7" s="3" customFormat="1" ht="16.5" customHeight="1">
      <c r="A14" s="19"/>
      <c r="B14" s="19"/>
      <c r="C14" s="19"/>
      <c r="D14" s="47"/>
      <c r="E14" s="47"/>
      <c r="F14" s="47"/>
      <c r="G14" s="19"/>
    </row>
    <row r="15" spans="1:7" s="3" customFormat="1" ht="16.5" customHeight="1">
      <c r="A15" s="19"/>
      <c r="B15" s="19"/>
      <c r="C15" s="19"/>
      <c r="D15" s="47"/>
      <c r="E15" s="47"/>
      <c r="F15" s="47"/>
      <c r="G15" s="19"/>
    </row>
    <row r="16" spans="1:7" s="3" customFormat="1" ht="16.5" customHeight="1">
      <c r="A16" s="19"/>
      <c r="B16" s="19"/>
      <c r="C16" s="19"/>
      <c r="D16" s="47"/>
      <c r="E16" s="47"/>
      <c r="F16" s="47"/>
      <c r="G16" s="19"/>
    </row>
    <row r="17" spans="1:7" s="3" customFormat="1" ht="16.5" customHeight="1">
      <c r="A17" s="19"/>
      <c r="B17" s="19"/>
      <c r="C17" s="19"/>
      <c r="D17" s="47"/>
      <c r="E17" s="47"/>
      <c r="F17" s="47"/>
      <c r="G17" s="19"/>
    </row>
    <row r="18" spans="1:7" s="3" customFormat="1" ht="16.5" customHeight="1">
      <c r="A18" s="19"/>
      <c r="B18" s="19"/>
      <c r="C18" s="19"/>
      <c r="D18" s="47"/>
      <c r="E18" s="47"/>
      <c r="F18" s="47"/>
      <c r="G18" s="19"/>
    </row>
    <row r="19" spans="1:7" s="3" customFormat="1" ht="16.5" customHeight="1">
      <c r="A19" s="19"/>
      <c r="B19" s="19"/>
      <c r="C19" s="19"/>
      <c r="D19" s="47"/>
      <c r="E19" s="47"/>
      <c r="F19" s="47"/>
      <c r="G19" s="19"/>
    </row>
    <row r="20" spans="1:7" s="3" customFormat="1" ht="16.5" customHeight="1">
      <c r="A20" s="19"/>
      <c r="B20" s="19"/>
      <c r="C20" s="19"/>
      <c r="D20" s="47"/>
      <c r="E20" s="47"/>
      <c r="F20" s="47"/>
      <c r="G20" s="19"/>
    </row>
    <row r="21" spans="1:7" s="3" customFormat="1" ht="16.5" customHeight="1">
      <c r="A21" s="19"/>
      <c r="B21" s="19"/>
      <c r="C21" s="19"/>
      <c r="D21" s="47"/>
      <c r="E21" s="47"/>
      <c r="F21" s="47"/>
      <c r="G21" s="19"/>
    </row>
    <row r="22" spans="1:7" s="3" customFormat="1" ht="16.5" customHeight="1">
      <c r="A22" s="19"/>
      <c r="B22" s="19"/>
      <c r="C22" s="19"/>
      <c r="D22" s="47"/>
      <c r="E22" s="47"/>
      <c r="F22" s="47"/>
      <c r="G22" s="19"/>
    </row>
    <row r="23" spans="1:7" s="3" customFormat="1" ht="16.5" customHeight="1">
      <c r="A23" s="19"/>
      <c r="B23" s="19"/>
      <c r="C23" s="19"/>
      <c r="D23" s="47"/>
      <c r="E23" s="47"/>
      <c r="F23" s="47"/>
      <c r="G23" s="19"/>
    </row>
    <row r="24" spans="1:7" s="3" customFormat="1" ht="16.5" customHeight="1">
      <c r="A24" s="19"/>
      <c r="B24" s="19"/>
      <c r="C24" s="19"/>
      <c r="D24" s="47"/>
      <c r="E24" s="47"/>
      <c r="F24" s="47"/>
      <c r="G24" s="19"/>
    </row>
    <row r="25" spans="1:7" s="3" customFormat="1" ht="16.5" customHeight="1">
      <c r="A25" s="21"/>
      <c r="B25" s="19"/>
      <c r="C25" s="19"/>
      <c r="D25" s="47"/>
      <c r="E25" s="47"/>
      <c r="F25" s="47"/>
      <c r="G25" s="19"/>
    </row>
    <row r="26" spans="1:7" s="3" customFormat="1" ht="16.5" customHeight="1">
      <c r="A26" s="21"/>
      <c r="B26" s="22"/>
      <c r="C26" s="23"/>
      <c r="D26" s="47"/>
      <c r="E26" s="47"/>
      <c r="F26" s="47"/>
      <c r="G26" s="19"/>
    </row>
    <row r="27" spans="1:7" s="3" customFormat="1" ht="16.5" customHeight="1">
      <c r="A27" s="24" t="s">
        <v>370</v>
      </c>
      <c r="B27" s="25"/>
      <c r="C27" s="26"/>
      <c r="D27" s="47">
        <f aca="true" t="shared" si="0" ref="D27:F27">SUM(D7:D26)</f>
        <v>0</v>
      </c>
      <c r="E27" s="47">
        <f t="shared" si="0"/>
        <v>0</v>
      </c>
      <c r="F27" s="47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47">
        <f aca="true" t="shared" si="1" ref="D28:F28">D27</f>
        <v>0</v>
      </c>
      <c r="E28" s="47">
        <f t="shared" si="1"/>
        <v>0</v>
      </c>
      <c r="F28" s="47">
        <f t="shared" si="1"/>
        <v>0</v>
      </c>
      <c r="G28" s="19"/>
    </row>
  </sheetData>
  <sheetProtection/>
  <mergeCells count="9"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41" t="s">
        <v>193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735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736</v>
      </c>
      <c r="C5" s="11" t="s">
        <v>410</v>
      </c>
      <c r="D5" s="11" t="s">
        <v>737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47"/>
      <c r="F7" s="47"/>
      <c r="G7" s="47"/>
      <c r="H7" s="51"/>
    </row>
    <row r="8" spans="1:8" ht="16.5" customHeight="1">
      <c r="A8" s="34"/>
      <c r="B8" s="46"/>
      <c r="C8" s="34"/>
      <c r="D8" s="39"/>
      <c r="E8" s="47"/>
      <c r="F8" s="47"/>
      <c r="G8" s="47"/>
      <c r="H8" s="51"/>
    </row>
    <row r="9" spans="1:8" ht="16.5" customHeight="1">
      <c r="A9" s="34"/>
      <c r="B9" s="46"/>
      <c r="C9" s="34"/>
      <c r="D9" s="39"/>
      <c r="E9" s="47"/>
      <c r="F9" s="47"/>
      <c r="G9" s="47"/>
      <c r="H9" s="51"/>
    </row>
    <row r="10" spans="1:8" s="3" customFormat="1" ht="16.5" customHeight="1">
      <c r="A10" s="19"/>
      <c r="B10" s="19"/>
      <c r="C10" s="19"/>
      <c r="D10" s="19"/>
      <c r="E10" s="47"/>
      <c r="F10" s="47"/>
      <c r="G10" s="47"/>
      <c r="H10" s="19"/>
    </row>
    <row r="11" spans="1:8" s="3" customFormat="1" ht="16.5" customHeight="1">
      <c r="A11" s="19"/>
      <c r="B11" s="19"/>
      <c r="C11" s="19"/>
      <c r="D11" s="19"/>
      <c r="E11" s="47"/>
      <c r="F11" s="47"/>
      <c r="G11" s="47"/>
      <c r="H11" s="19"/>
    </row>
    <row r="12" spans="1:8" s="3" customFormat="1" ht="16.5" customHeight="1">
      <c r="A12" s="19"/>
      <c r="B12" s="19"/>
      <c r="C12" s="19"/>
      <c r="D12" s="19"/>
      <c r="E12" s="47"/>
      <c r="F12" s="47"/>
      <c r="G12" s="47"/>
      <c r="H12" s="19"/>
    </row>
    <row r="13" spans="1:8" s="3" customFormat="1" ht="16.5" customHeight="1">
      <c r="A13" s="19"/>
      <c r="B13" s="19"/>
      <c r="C13" s="19"/>
      <c r="D13" s="19"/>
      <c r="E13" s="47"/>
      <c r="F13" s="47"/>
      <c r="G13" s="47"/>
      <c r="H13" s="19"/>
    </row>
    <row r="14" spans="1:8" s="3" customFormat="1" ht="16.5" customHeight="1">
      <c r="A14" s="19"/>
      <c r="B14" s="19"/>
      <c r="C14" s="19"/>
      <c r="D14" s="19"/>
      <c r="E14" s="47"/>
      <c r="F14" s="47"/>
      <c r="G14" s="47"/>
      <c r="H14" s="19"/>
    </row>
    <row r="15" spans="1:8" s="3" customFormat="1" ht="16.5" customHeight="1">
      <c r="A15" s="19"/>
      <c r="B15" s="19"/>
      <c r="C15" s="19"/>
      <c r="D15" s="19"/>
      <c r="E15" s="47"/>
      <c r="F15" s="47"/>
      <c r="G15" s="47"/>
      <c r="H15" s="19"/>
    </row>
    <row r="16" spans="1:8" s="3" customFormat="1" ht="16.5" customHeight="1">
      <c r="A16" s="19"/>
      <c r="B16" s="19"/>
      <c r="C16" s="19"/>
      <c r="D16" s="19"/>
      <c r="E16" s="47"/>
      <c r="F16" s="47"/>
      <c r="G16" s="47"/>
      <c r="H16" s="19"/>
    </row>
    <row r="17" spans="1:8" s="3" customFormat="1" ht="16.5" customHeight="1">
      <c r="A17" s="19"/>
      <c r="B17" s="19"/>
      <c r="C17" s="19"/>
      <c r="D17" s="19"/>
      <c r="E17" s="47"/>
      <c r="F17" s="47"/>
      <c r="G17" s="47"/>
      <c r="H17" s="19"/>
    </row>
    <row r="18" spans="1:8" s="3" customFormat="1" ht="16.5" customHeight="1">
      <c r="A18" s="19"/>
      <c r="B18" s="19"/>
      <c r="C18" s="19"/>
      <c r="D18" s="19"/>
      <c r="E18" s="47"/>
      <c r="F18" s="47"/>
      <c r="G18" s="47"/>
      <c r="H18" s="19"/>
    </row>
    <row r="19" spans="1:8" s="3" customFormat="1" ht="16.5" customHeight="1">
      <c r="A19" s="19"/>
      <c r="B19" s="19"/>
      <c r="C19" s="19"/>
      <c r="D19" s="19"/>
      <c r="E19" s="47"/>
      <c r="F19" s="47"/>
      <c r="G19" s="47"/>
      <c r="H19" s="19"/>
    </row>
    <row r="20" spans="1:8" s="3" customFormat="1" ht="16.5" customHeight="1">
      <c r="A20" s="19"/>
      <c r="B20" s="19"/>
      <c r="C20" s="19"/>
      <c r="D20" s="19"/>
      <c r="E20" s="47"/>
      <c r="F20" s="47"/>
      <c r="G20" s="47"/>
      <c r="H20" s="19"/>
    </row>
    <row r="21" spans="1:8" s="3" customFormat="1" ht="16.5" customHeight="1">
      <c r="A21" s="19"/>
      <c r="B21" s="19"/>
      <c r="C21" s="19"/>
      <c r="D21" s="19"/>
      <c r="E21" s="47"/>
      <c r="F21" s="47"/>
      <c r="G21" s="47"/>
      <c r="H21" s="19"/>
    </row>
    <row r="22" spans="1:8" s="3" customFormat="1" ht="16.5" customHeight="1">
      <c r="A22" s="19"/>
      <c r="B22" s="19"/>
      <c r="C22" s="19"/>
      <c r="D22" s="19"/>
      <c r="E22" s="47"/>
      <c r="F22" s="47"/>
      <c r="G22" s="47"/>
      <c r="H22" s="19"/>
    </row>
    <row r="23" spans="1:8" s="3" customFormat="1" ht="16.5" customHeight="1">
      <c r="A23" s="19"/>
      <c r="B23" s="19"/>
      <c r="C23" s="19"/>
      <c r="D23" s="19"/>
      <c r="E23" s="47"/>
      <c r="F23" s="47"/>
      <c r="G23" s="47"/>
      <c r="H23" s="19"/>
    </row>
    <row r="24" spans="1:8" s="3" customFormat="1" ht="16.5" customHeight="1">
      <c r="A24" s="19"/>
      <c r="B24" s="19"/>
      <c r="C24" s="19"/>
      <c r="D24" s="19"/>
      <c r="E24" s="47"/>
      <c r="F24" s="47"/>
      <c r="G24" s="47"/>
      <c r="H24" s="19"/>
    </row>
    <row r="25" spans="1:8" s="3" customFormat="1" ht="16.5" customHeight="1">
      <c r="A25" s="21"/>
      <c r="B25" s="19"/>
      <c r="C25" s="19"/>
      <c r="D25" s="19"/>
      <c r="E25" s="47"/>
      <c r="F25" s="47"/>
      <c r="G25" s="47"/>
      <c r="H25" s="19"/>
    </row>
    <row r="26" spans="1:8" s="3" customFormat="1" ht="16.5" customHeight="1">
      <c r="A26" s="21"/>
      <c r="B26" s="22"/>
      <c r="C26" s="23"/>
      <c r="D26" s="23"/>
      <c r="E26" s="47"/>
      <c r="F26" s="47"/>
      <c r="G26" s="47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47">
        <f t="shared" si="0"/>
        <v>0</v>
      </c>
      <c r="G27" s="47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47">
        <f t="shared" si="1"/>
        <v>0</v>
      </c>
      <c r="G28" s="47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="1" customFormat="1" ht="22.5" customHeight="1">
      <c r="A1" s="1" t="s">
        <v>196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738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739</v>
      </c>
      <c r="C5" s="12" t="s">
        <v>410</v>
      </c>
      <c r="D5" s="12" t="s">
        <v>740</v>
      </c>
      <c r="E5" s="13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41" t="s">
        <v>199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741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46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11" s="6" customFormat="1" ht="16.5" customHeight="1">
      <c r="A2" s="42"/>
      <c r="B2" s="42"/>
      <c r="C2" s="42"/>
      <c r="D2" s="42"/>
      <c r="E2" s="42"/>
      <c r="F2" s="42"/>
      <c r="G2" s="42"/>
      <c r="H2" s="42"/>
      <c r="I2" s="7" t="s">
        <v>742</v>
      </c>
      <c r="J2" s="49"/>
      <c r="K2" s="49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743</v>
      </c>
      <c r="C5" s="12" t="s">
        <v>744</v>
      </c>
      <c r="D5" s="12" t="s">
        <v>745</v>
      </c>
      <c r="E5" s="12" t="s">
        <v>746</v>
      </c>
      <c r="F5" s="13" t="s">
        <v>235</v>
      </c>
      <c r="G5" s="14" t="s">
        <v>258</v>
      </c>
      <c r="H5" s="14" t="s">
        <v>236</v>
      </c>
      <c r="I5" s="11" t="s">
        <v>376</v>
      </c>
    </row>
    <row r="6" spans="1:22" s="4" customFormat="1" ht="16.5" customHeight="1">
      <c r="A6" s="43"/>
      <c r="B6" s="43"/>
      <c r="C6" s="44"/>
      <c r="D6" s="44"/>
      <c r="E6" s="44"/>
      <c r="F6" s="45"/>
      <c r="G6" s="32"/>
      <c r="H6" s="32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34"/>
      <c r="B7" s="46"/>
      <c r="C7" s="34"/>
      <c r="D7" s="34"/>
      <c r="E7" s="34"/>
      <c r="F7" s="47"/>
      <c r="G7" s="48"/>
      <c r="H7" s="48"/>
      <c r="I7" s="19"/>
    </row>
    <row r="8" spans="1:9" s="3" customFormat="1" ht="16.5" customHeight="1">
      <c r="A8" s="34"/>
      <c r="B8" s="46"/>
      <c r="C8" s="34"/>
      <c r="D8" s="34"/>
      <c r="E8" s="34"/>
      <c r="F8" s="47"/>
      <c r="G8" s="48"/>
      <c r="H8" s="48"/>
      <c r="I8" s="46"/>
    </row>
    <row r="9" spans="1:9" s="3" customFormat="1" ht="16.5" customHeight="1">
      <c r="A9" s="19"/>
      <c r="B9" s="19"/>
      <c r="C9" s="19"/>
      <c r="D9" s="19"/>
      <c r="E9" s="19"/>
      <c r="F9" s="47"/>
      <c r="G9" s="47"/>
      <c r="H9" s="47"/>
      <c r="I9" s="19"/>
    </row>
    <row r="10" spans="1:9" s="3" customFormat="1" ht="16.5" customHeight="1">
      <c r="A10" s="19"/>
      <c r="B10" s="19"/>
      <c r="C10" s="19"/>
      <c r="D10" s="19"/>
      <c r="E10" s="19"/>
      <c r="F10" s="47"/>
      <c r="G10" s="47"/>
      <c r="H10" s="47"/>
      <c r="I10" s="19"/>
    </row>
    <row r="11" spans="1:9" s="3" customFormat="1" ht="16.5" customHeight="1">
      <c r="A11" s="19"/>
      <c r="B11" s="19"/>
      <c r="C11" s="19"/>
      <c r="D11" s="19"/>
      <c r="E11" s="19"/>
      <c r="F11" s="47"/>
      <c r="G11" s="47"/>
      <c r="H11" s="47"/>
      <c r="I11" s="19"/>
    </row>
    <row r="12" spans="1:9" s="3" customFormat="1" ht="16.5" customHeight="1">
      <c r="A12" s="19"/>
      <c r="B12" s="19"/>
      <c r="C12" s="19"/>
      <c r="D12" s="19"/>
      <c r="E12" s="19"/>
      <c r="F12" s="47"/>
      <c r="G12" s="47"/>
      <c r="H12" s="47"/>
      <c r="I12" s="19"/>
    </row>
    <row r="13" spans="1:9" s="3" customFormat="1" ht="16.5" customHeight="1">
      <c r="A13" s="19"/>
      <c r="B13" s="19"/>
      <c r="C13" s="19"/>
      <c r="D13" s="19"/>
      <c r="E13" s="19"/>
      <c r="F13" s="47"/>
      <c r="G13" s="47"/>
      <c r="H13" s="47"/>
      <c r="I13" s="19"/>
    </row>
    <row r="14" spans="1:9" s="3" customFormat="1" ht="16.5" customHeight="1">
      <c r="A14" s="19"/>
      <c r="B14" s="19"/>
      <c r="C14" s="19"/>
      <c r="D14" s="19"/>
      <c r="E14" s="19"/>
      <c r="F14" s="47"/>
      <c r="G14" s="47"/>
      <c r="H14" s="47"/>
      <c r="I14" s="19"/>
    </row>
    <row r="15" spans="1:9" s="3" customFormat="1" ht="16.5" customHeight="1">
      <c r="A15" s="19"/>
      <c r="B15" s="19"/>
      <c r="C15" s="19"/>
      <c r="D15" s="19"/>
      <c r="E15" s="19"/>
      <c r="F15" s="47"/>
      <c r="G15" s="47"/>
      <c r="H15" s="47"/>
      <c r="I15" s="19"/>
    </row>
    <row r="16" spans="1:9" s="3" customFormat="1" ht="16.5" customHeight="1">
      <c r="A16" s="19"/>
      <c r="B16" s="19"/>
      <c r="C16" s="19"/>
      <c r="D16" s="19"/>
      <c r="E16" s="19"/>
      <c r="F16" s="47"/>
      <c r="G16" s="47"/>
      <c r="H16" s="47"/>
      <c r="I16" s="19"/>
    </row>
    <row r="17" spans="1:9" s="3" customFormat="1" ht="16.5" customHeight="1">
      <c r="A17" s="19"/>
      <c r="B17" s="19"/>
      <c r="C17" s="19"/>
      <c r="D17" s="19"/>
      <c r="E17" s="19"/>
      <c r="F17" s="47"/>
      <c r="G17" s="47"/>
      <c r="H17" s="47"/>
      <c r="I17" s="19"/>
    </row>
    <row r="18" spans="1:9" s="3" customFormat="1" ht="16.5" customHeight="1">
      <c r="A18" s="19"/>
      <c r="B18" s="19"/>
      <c r="C18" s="19"/>
      <c r="D18" s="19"/>
      <c r="E18" s="19"/>
      <c r="F18" s="47"/>
      <c r="G18" s="47"/>
      <c r="H18" s="47"/>
      <c r="I18" s="19"/>
    </row>
    <row r="19" spans="1:9" s="3" customFormat="1" ht="16.5" customHeight="1">
      <c r="A19" s="19"/>
      <c r="B19" s="19" t="s">
        <v>747</v>
      </c>
      <c r="C19" s="19"/>
      <c r="D19" s="19"/>
      <c r="E19" s="19"/>
      <c r="F19" s="47"/>
      <c r="G19" s="47"/>
      <c r="H19" s="47"/>
      <c r="I19" s="19"/>
    </row>
    <row r="20" spans="1:9" s="3" customFormat="1" ht="16.5" customHeight="1">
      <c r="A20" s="19"/>
      <c r="B20" s="19"/>
      <c r="C20" s="19"/>
      <c r="D20" s="19"/>
      <c r="E20" s="19"/>
      <c r="F20" s="47"/>
      <c r="G20" s="47"/>
      <c r="H20" s="47"/>
      <c r="I20" s="19"/>
    </row>
    <row r="21" spans="1:9" s="3" customFormat="1" ht="16.5" customHeight="1">
      <c r="A21" s="19"/>
      <c r="B21" s="19"/>
      <c r="C21" s="19"/>
      <c r="D21" s="19"/>
      <c r="E21" s="19"/>
      <c r="F21" s="47"/>
      <c r="G21" s="47"/>
      <c r="H21" s="47"/>
      <c r="I21" s="19"/>
    </row>
    <row r="22" spans="1:9" s="3" customFormat="1" ht="16.5" customHeight="1">
      <c r="A22" s="19"/>
      <c r="B22" s="19"/>
      <c r="C22" s="19"/>
      <c r="D22" s="19"/>
      <c r="E22" s="19"/>
      <c r="F22" s="47"/>
      <c r="G22" s="47"/>
      <c r="H22" s="47"/>
      <c r="I22" s="19"/>
    </row>
    <row r="23" spans="1:9" s="3" customFormat="1" ht="16.5" customHeight="1">
      <c r="A23" s="19"/>
      <c r="B23" s="19"/>
      <c r="C23" s="19"/>
      <c r="D23" s="19"/>
      <c r="E23" s="19"/>
      <c r="F23" s="47"/>
      <c r="G23" s="47"/>
      <c r="H23" s="47"/>
      <c r="I23" s="19"/>
    </row>
    <row r="24" spans="1:9" s="3" customFormat="1" ht="16.5" customHeight="1">
      <c r="A24" s="19"/>
      <c r="B24" s="19"/>
      <c r="C24" s="19"/>
      <c r="D24" s="19"/>
      <c r="E24" s="19"/>
      <c r="F24" s="47"/>
      <c r="G24" s="47"/>
      <c r="H24" s="47"/>
      <c r="I24" s="19"/>
    </row>
    <row r="25" spans="1:9" s="3" customFormat="1" ht="16.5" customHeight="1">
      <c r="A25" s="19"/>
      <c r="B25" s="19"/>
      <c r="C25" s="19"/>
      <c r="D25" s="19"/>
      <c r="E25" s="19"/>
      <c r="F25" s="47"/>
      <c r="G25" s="47"/>
      <c r="H25" s="47"/>
      <c r="I25" s="19"/>
    </row>
    <row r="26" spans="1:9" s="3" customFormat="1" ht="16.5" customHeight="1">
      <c r="A26" s="21"/>
      <c r="B26" s="22"/>
      <c r="C26" s="23"/>
      <c r="D26" s="23"/>
      <c r="E26" s="23"/>
      <c r="F26" s="47"/>
      <c r="G26" s="47"/>
      <c r="H26" s="47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19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G5" sqref="G5:I28"/>
    </sheetView>
  </sheetViews>
  <sheetFormatPr defaultColWidth="9.00390625" defaultRowHeight="16.5" customHeight="1"/>
  <cols>
    <col min="1" max="1" width="4.25390625" style="66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="1" customFormat="1" ht="22.5" customHeight="1">
      <c r="A1" s="1" t="s">
        <v>372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374</v>
      </c>
      <c r="C5" s="11" t="s">
        <v>375</v>
      </c>
      <c r="D5" s="11" t="s">
        <v>367</v>
      </c>
      <c r="E5" s="11" t="s">
        <v>368</v>
      </c>
      <c r="F5" s="11" t="s">
        <v>369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34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34"/>
    </row>
    <row r="29" s="3" customFormat="1" ht="16.5" customHeight="1">
      <c r="A29" s="6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="1" customFormat="1" ht="22.5" customHeight="1">
      <c r="A1" s="1" t="s">
        <v>205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748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400</v>
      </c>
      <c r="C5" s="12" t="s">
        <v>410</v>
      </c>
      <c r="D5" s="12" t="s">
        <v>508</v>
      </c>
      <c r="E5" s="12" t="s">
        <v>749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="1" customFormat="1" ht="22.5" customHeight="1">
      <c r="A1" s="1" t="s">
        <v>208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728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750</v>
      </c>
      <c r="C5" s="12" t="s">
        <v>410</v>
      </c>
      <c r="D5" s="12" t="s">
        <v>751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19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19"/>
      <c r="B26" s="19"/>
      <c r="C26" s="19"/>
      <c r="D26" s="19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="1" customFormat="1" ht="22.5" customHeight="1">
      <c r="A1" s="1" t="s">
        <v>211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752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3" t="s">
        <v>235</v>
      </c>
      <c r="D5" s="14" t="s">
        <v>258</v>
      </c>
      <c r="E5" s="14" t="s">
        <v>236</v>
      </c>
      <c r="F5" s="13" t="s">
        <v>267</v>
      </c>
      <c r="G5" s="11" t="s">
        <v>238</v>
      </c>
    </row>
    <row r="6" spans="1:22" s="4" customFormat="1" ht="16.5" customHeight="1">
      <c r="A6" s="15"/>
      <c r="B6" s="15"/>
      <c r="C6" s="17"/>
      <c r="D6" s="18"/>
      <c r="E6" s="18"/>
      <c r="F6" s="17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753</v>
      </c>
      <c r="B7" s="19" t="s">
        <v>754</v>
      </c>
      <c r="C7" s="29">
        <f>'表10-1长期借款 '!H28</f>
        <v>0</v>
      </c>
      <c r="D7" s="29">
        <f>'表10-1长期借款 '!I28</f>
        <v>0</v>
      </c>
      <c r="E7" s="29">
        <f>'表10-1长期借款 '!$K$28</f>
        <v>0</v>
      </c>
      <c r="F7" s="36">
        <f aca="true" t="shared" si="0" ref="F7:F11">E7-D7</f>
        <v>0</v>
      </c>
      <c r="G7" s="37" t="e">
        <f aca="true" t="shared" si="1" ref="G7:G11">F7/D7*100</f>
        <v>#DIV/0!</v>
      </c>
    </row>
    <row r="8" spans="1:7" s="3" customFormat="1" ht="16.5" customHeight="1">
      <c r="A8" s="34" t="s">
        <v>755</v>
      </c>
      <c r="B8" s="19" t="s">
        <v>756</v>
      </c>
      <c r="C8" s="29">
        <f>'表10-2应付债券 '!G28</f>
        <v>0</v>
      </c>
      <c r="D8" s="29">
        <f>'表10-2应付债券 '!H28</f>
        <v>0</v>
      </c>
      <c r="E8" s="29">
        <f>'表10-2应付债券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34" t="s">
        <v>757</v>
      </c>
      <c r="B9" s="19" t="s">
        <v>758</v>
      </c>
      <c r="C9" s="29">
        <f>'表10-3长期应付 '!G28</f>
        <v>0</v>
      </c>
      <c r="D9" s="29">
        <f>'表10-3长期应付 '!H28</f>
        <v>0</v>
      </c>
      <c r="E9" s="29">
        <f>'表10-3长期应付 '!I28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 t="s">
        <v>759</v>
      </c>
      <c r="B10" s="19" t="s">
        <v>760</v>
      </c>
      <c r="C10" s="29">
        <f>'表10-4住房 '!D28</f>
        <v>0</v>
      </c>
      <c r="D10" s="29">
        <f>'表10-4住房 '!E28</f>
        <v>0</v>
      </c>
      <c r="E10" s="29">
        <f>'表10-4住房 '!F28</f>
        <v>0</v>
      </c>
      <c r="F10" s="36">
        <f t="shared" si="0"/>
        <v>0</v>
      </c>
      <c r="G10" s="37" t="e">
        <f t="shared" si="1"/>
        <v>#DIV/0!</v>
      </c>
    </row>
    <row r="11" spans="1:7" s="3" customFormat="1" ht="16.5" customHeight="1">
      <c r="A11" s="34" t="s">
        <v>761</v>
      </c>
      <c r="B11" s="19" t="s">
        <v>762</v>
      </c>
      <c r="C11" s="29">
        <f>'表10-5其他长期 '!E28</f>
        <v>0</v>
      </c>
      <c r="D11" s="29">
        <f>'表10-5其他长期 '!F28</f>
        <v>0</v>
      </c>
      <c r="E11" s="29">
        <f>'表10-5其他长期 '!G28</f>
        <v>0</v>
      </c>
      <c r="F11" s="36">
        <f t="shared" si="0"/>
        <v>0</v>
      </c>
      <c r="G11" s="37" t="e">
        <f t="shared" si="1"/>
        <v>#DIV/0!</v>
      </c>
    </row>
    <row r="12" spans="1:7" s="3" customFormat="1" ht="16.5" customHeight="1">
      <c r="A12" s="34" t="s">
        <v>763</v>
      </c>
      <c r="B12" s="19" t="s">
        <v>764</v>
      </c>
      <c r="C12" s="29"/>
      <c r="D12" s="29"/>
      <c r="E12" s="29"/>
      <c r="F12" s="36"/>
      <c r="G12" s="37"/>
    </row>
    <row r="13" spans="1:7" s="3" customFormat="1" ht="16.5" customHeight="1">
      <c r="A13" s="19"/>
      <c r="B13" s="19"/>
      <c r="C13" s="19"/>
      <c r="D13" s="19"/>
      <c r="E13" s="19"/>
      <c r="F13" s="19"/>
      <c r="G13" s="37"/>
    </row>
    <row r="14" spans="1:7" s="3" customFormat="1" ht="16.5" customHeight="1">
      <c r="A14" s="19"/>
      <c r="B14" s="19"/>
      <c r="C14" s="19"/>
      <c r="D14" s="19"/>
      <c r="E14" s="19"/>
      <c r="F14" s="19"/>
      <c r="G14" s="37"/>
    </row>
    <row r="15" spans="1:7" s="3" customFormat="1" ht="16.5" customHeight="1">
      <c r="A15" s="19"/>
      <c r="B15" s="19"/>
      <c r="C15" s="19"/>
      <c r="D15" s="19"/>
      <c r="E15" s="19"/>
      <c r="F15" s="19"/>
      <c r="G15" s="37"/>
    </row>
    <row r="16" spans="1:7" s="3" customFormat="1" ht="16.5" customHeight="1">
      <c r="A16" s="19"/>
      <c r="B16" s="19"/>
      <c r="C16" s="19"/>
      <c r="D16" s="19"/>
      <c r="E16" s="19"/>
      <c r="F16" s="19"/>
      <c r="G16" s="37"/>
    </row>
    <row r="17" spans="1:7" s="3" customFormat="1" ht="16.5" customHeight="1">
      <c r="A17" s="19"/>
      <c r="B17" s="19"/>
      <c r="C17" s="19"/>
      <c r="D17" s="19"/>
      <c r="E17" s="19"/>
      <c r="F17" s="19"/>
      <c r="G17" s="37"/>
    </row>
    <row r="18" spans="1:7" s="3" customFormat="1" ht="16.5" customHeight="1">
      <c r="A18" s="19"/>
      <c r="B18" s="19"/>
      <c r="C18" s="19"/>
      <c r="D18" s="19"/>
      <c r="E18" s="19"/>
      <c r="F18" s="19"/>
      <c r="G18" s="37"/>
    </row>
    <row r="19" spans="1:7" s="3" customFormat="1" ht="16.5" customHeight="1">
      <c r="A19" s="19"/>
      <c r="B19" s="19"/>
      <c r="C19" s="19"/>
      <c r="D19" s="19"/>
      <c r="E19" s="19"/>
      <c r="F19" s="19"/>
      <c r="G19" s="37"/>
    </row>
    <row r="20" spans="1:7" s="3" customFormat="1" ht="16.5" customHeight="1">
      <c r="A20" s="19"/>
      <c r="B20" s="19"/>
      <c r="C20" s="19"/>
      <c r="D20" s="19"/>
      <c r="E20" s="19"/>
      <c r="F20" s="19"/>
      <c r="G20" s="37"/>
    </row>
    <row r="21" spans="1:7" s="3" customFormat="1" ht="16.5" customHeight="1">
      <c r="A21" s="19"/>
      <c r="B21" s="19"/>
      <c r="C21" s="19"/>
      <c r="D21" s="19"/>
      <c r="E21" s="19"/>
      <c r="F21" s="19"/>
      <c r="G21" s="37"/>
    </row>
    <row r="22" spans="1:7" s="3" customFormat="1" ht="16.5" customHeight="1">
      <c r="A22" s="19"/>
      <c r="B22" s="19"/>
      <c r="C22" s="19"/>
      <c r="D22" s="19"/>
      <c r="E22" s="19"/>
      <c r="F22" s="19"/>
      <c r="G22" s="37"/>
    </row>
    <row r="23" spans="1:7" s="3" customFormat="1" ht="16.5" customHeight="1">
      <c r="A23" s="19"/>
      <c r="B23" s="19"/>
      <c r="C23" s="19"/>
      <c r="D23" s="19"/>
      <c r="E23" s="19"/>
      <c r="F23" s="19"/>
      <c r="G23" s="37"/>
    </row>
    <row r="24" spans="1:7" s="3" customFormat="1" ht="16.5" customHeight="1">
      <c r="A24" s="19"/>
      <c r="B24" s="19"/>
      <c r="C24" s="19"/>
      <c r="D24" s="19"/>
      <c r="E24" s="19"/>
      <c r="F24" s="19"/>
      <c r="G24" s="37"/>
    </row>
    <row r="25" spans="1:7" s="3" customFormat="1" ht="16.5" customHeight="1">
      <c r="A25" s="21"/>
      <c r="B25" s="19"/>
      <c r="C25" s="19"/>
      <c r="D25" s="19"/>
      <c r="E25" s="19"/>
      <c r="F25" s="19"/>
      <c r="G25" s="37"/>
    </row>
    <row r="26" spans="1:7" s="3" customFormat="1" ht="16.5" customHeight="1">
      <c r="A26" s="21"/>
      <c r="B26" s="22"/>
      <c r="C26" s="19"/>
      <c r="D26" s="19"/>
      <c r="E26" s="19"/>
      <c r="F26" s="19"/>
      <c r="G26" s="37"/>
    </row>
    <row r="27" spans="1:7" s="3" customFormat="1" ht="16.5" customHeight="1">
      <c r="A27" s="38"/>
      <c r="B27" s="34"/>
      <c r="C27" s="34"/>
      <c r="D27" s="19"/>
      <c r="E27" s="19"/>
      <c r="F27" s="19"/>
      <c r="G27" s="37"/>
    </row>
    <row r="28" spans="1:7" s="3" customFormat="1" ht="16.5" customHeight="1">
      <c r="A28" s="34">
        <v>9</v>
      </c>
      <c r="B28" s="39" t="s">
        <v>765</v>
      </c>
      <c r="C28" s="20">
        <f>SUM(C7:C27)</f>
        <v>0</v>
      </c>
      <c r="D28" s="29">
        <f>SUM(D7:D27)</f>
        <v>0</v>
      </c>
      <c r="E28" s="29">
        <f>SUM(E7:E27)</f>
        <v>0</v>
      </c>
      <c r="F28" s="36">
        <f>E28-D28</f>
        <v>0</v>
      </c>
      <c r="G28" s="37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="1" customFormat="1" ht="22.5" customHeight="1">
      <c r="A1" s="1" t="s">
        <v>214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766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721</v>
      </c>
      <c r="C5" s="12" t="s">
        <v>410</v>
      </c>
      <c r="D5" s="12" t="s">
        <v>508</v>
      </c>
      <c r="E5" s="12" t="s">
        <v>722</v>
      </c>
      <c r="F5" s="12" t="s">
        <v>367</v>
      </c>
      <c r="G5" s="12" t="s">
        <v>723</v>
      </c>
      <c r="H5" s="13" t="s">
        <v>235</v>
      </c>
      <c r="I5" s="14" t="s">
        <v>258</v>
      </c>
      <c r="J5" s="13" t="s">
        <v>724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7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25"/>
      <c r="C27" s="25"/>
      <c r="D27" s="26"/>
      <c r="E27" s="23"/>
      <c r="F27" s="23"/>
      <c r="G27" s="26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25"/>
      <c r="C28" s="25"/>
      <c r="D28" s="26"/>
      <c r="E28" s="19"/>
      <c r="F28" s="19"/>
      <c r="G28" s="26"/>
      <c r="H28" s="20">
        <f aca="true" t="shared" si="1" ref="H28:K28">H27</f>
        <v>0</v>
      </c>
      <c r="I28" s="29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="1" customFormat="1" ht="22.5" customHeight="1">
      <c r="A1" s="1" t="s">
        <v>217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767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331</v>
      </c>
      <c r="B5" s="11" t="s">
        <v>768</v>
      </c>
      <c r="C5" s="12" t="s">
        <v>527</v>
      </c>
      <c r="D5" s="12" t="s">
        <v>410</v>
      </c>
      <c r="E5" s="12" t="s">
        <v>508</v>
      </c>
      <c r="F5" s="12" t="s">
        <v>528</v>
      </c>
      <c r="G5" s="13" t="s">
        <v>235</v>
      </c>
      <c r="H5" s="14" t="s">
        <v>258</v>
      </c>
      <c r="I5" s="14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7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23"/>
      <c r="F27" s="23"/>
      <c r="G27" s="20">
        <f aca="true" t="shared" si="0" ref="G27:I27">SUM(G7:G26)</f>
        <v>0</v>
      </c>
      <c r="H27" s="20">
        <f t="shared" si="0"/>
        <v>0</v>
      </c>
      <c r="I27" s="20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19"/>
      <c r="F28" s="19"/>
      <c r="G28" s="20">
        <f aca="true" t="shared" si="1" ref="G28:I28">G27</f>
        <v>0</v>
      </c>
      <c r="H28" s="20">
        <f t="shared" si="1"/>
        <v>0</v>
      </c>
      <c r="I28" s="20">
        <f t="shared" si="1"/>
        <v>0</v>
      </c>
      <c r="J28" s="19"/>
    </row>
  </sheetData>
  <sheetProtection/>
  <mergeCells count="13">
    <mergeCell ref="A1:J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="1" customFormat="1" ht="22.5" customHeight="1">
      <c r="A1" s="1" t="s">
        <v>220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769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11" t="s">
        <v>331</v>
      </c>
      <c r="B5" s="11" t="s">
        <v>404</v>
      </c>
      <c r="C5" s="12" t="s">
        <v>410</v>
      </c>
      <c r="D5" s="12" t="s">
        <v>409</v>
      </c>
      <c r="E5" s="14" t="s">
        <v>235</v>
      </c>
      <c r="F5" s="32"/>
      <c r="G5" s="32"/>
      <c r="H5" s="14" t="s">
        <v>258</v>
      </c>
      <c r="I5" s="11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4" t="s">
        <v>770</v>
      </c>
      <c r="F6" s="13" t="s">
        <v>771</v>
      </c>
      <c r="G6" s="14" t="s">
        <v>651</v>
      </c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23"/>
      <c r="C25" s="23"/>
      <c r="D25" s="23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33"/>
      <c r="C26" s="34"/>
      <c r="D26" s="34"/>
      <c r="E26" s="34"/>
      <c r="F26" s="34"/>
      <c r="G26" s="35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34"/>
      <c r="F27" s="34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34"/>
      <c r="F28" s="34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19"/>
    </row>
    <row r="29" s="3" customFormat="1" ht="16.5" customHeight="1"/>
  </sheetData>
  <sheetProtection/>
  <mergeCells count="11">
    <mergeCell ref="A1:J1"/>
    <mergeCell ref="E5:G5"/>
    <mergeCell ref="A27:D27"/>
    <mergeCell ref="A28:D28"/>
    <mergeCell ref="A5:A6"/>
    <mergeCell ref="B5:B6"/>
    <mergeCell ref="C5:C6"/>
    <mergeCell ref="D5:D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="1" customFormat="1" ht="22.5" customHeight="1">
      <c r="A1" s="1" t="s">
        <v>223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772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750</v>
      </c>
      <c r="C5" s="12" t="s">
        <v>410</v>
      </c>
      <c r="D5" s="13" t="s">
        <v>235</v>
      </c>
      <c r="E5" s="14" t="s">
        <v>258</v>
      </c>
      <c r="F5" s="11" t="s">
        <v>236</v>
      </c>
      <c r="G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370</v>
      </c>
      <c r="B27" s="30"/>
      <c r="C27" s="31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="1" customFormat="1" ht="22.5" customHeight="1">
      <c r="A1" s="1" t="s">
        <v>226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773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750</v>
      </c>
      <c r="C5" s="12" t="s">
        <v>410</v>
      </c>
      <c r="D5" s="12" t="s">
        <v>751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0"/>
      <c r="F8" s="20"/>
      <c r="G8" s="20"/>
      <c r="H8" s="19"/>
    </row>
    <row r="9" spans="1:8" s="3" customFormat="1" ht="16.5" customHeight="1">
      <c r="A9" s="19"/>
      <c r="B9" s="19"/>
      <c r="C9" s="19"/>
      <c r="D9" s="19"/>
      <c r="E9" s="20"/>
      <c r="F9" s="20"/>
      <c r="G9" s="20"/>
      <c r="H9" s="19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  <row r="29" spans="1:6" ht="18" customHeight="1">
      <c r="A29" s="27"/>
      <c r="F29" s="27"/>
    </row>
    <row r="30" ht="16.5" customHeight="1">
      <c r="A30" s="27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G8" sqref="G8"/>
    </sheetView>
  </sheetViews>
  <sheetFormatPr defaultColWidth="9.00390625" defaultRowHeight="16.5" customHeight="1"/>
  <cols>
    <col min="1" max="1" width="4.00390625" style="66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80" customFormat="1" ht="22.5" customHeight="1">
      <c r="A1" s="181" t="s">
        <v>378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14" t="s">
        <v>1</v>
      </c>
      <c r="B5" s="14" t="s">
        <v>380</v>
      </c>
      <c r="C5" s="14" t="s">
        <v>381</v>
      </c>
      <c r="D5" s="14" t="s">
        <v>367</v>
      </c>
      <c r="E5" s="14" t="s">
        <v>368</v>
      </c>
      <c r="F5" s="14" t="s">
        <v>369</v>
      </c>
      <c r="G5" s="14" t="s">
        <v>235</v>
      </c>
      <c r="H5" s="14" t="s">
        <v>258</v>
      </c>
      <c r="I5" s="14" t="s">
        <v>236</v>
      </c>
      <c r="J5" s="14" t="s">
        <v>238</v>
      </c>
      <c r="K5" s="14" t="s">
        <v>376</v>
      </c>
    </row>
    <row r="6" spans="1:22" s="4" customFormat="1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ht="16.5" customHeight="1">
      <c r="A7" s="34"/>
      <c r="B7" s="39"/>
      <c r="C7" s="153"/>
      <c r="D7" s="39"/>
      <c r="E7" s="19"/>
      <c r="F7" s="19"/>
      <c r="G7" s="52"/>
      <c r="H7" s="47"/>
      <c r="I7" s="47"/>
      <c r="J7" s="20" t="e">
        <f>(I7-H7)/H7*100</f>
        <v>#DIV/0!</v>
      </c>
      <c r="K7" s="39"/>
    </row>
    <row r="8" spans="1:11" ht="16.5" customHeight="1">
      <c r="A8" s="34"/>
      <c r="B8" s="39"/>
      <c r="C8" s="153"/>
      <c r="D8" s="39"/>
      <c r="E8" s="36"/>
      <c r="F8" s="19"/>
      <c r="G8" s="52"/>
      <c r="H8" s="29"/>
      <c r="I8" s="52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39" t="s">
        <v>370</v>
      </c>
      <c r="B27" s="39"/>
      <c r="C27" s="39"/>
      <c r="D27" s="39"/>
      <c r="E27" s="39"/>
      <c r="F27" s="39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39" t="s">
        <v>371</v>
      </c>
      <c r="B28" s="39"/>
      <c r="C28" s="39"/>
      <c r="D28" s="39"/>
      <c r="E28" s="39"/>
      <c r="F28" s="39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3"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="1" customFormat="1" ht="22.5" customHeight="1">
      <c r="A1" s="1" t="s">
        <v>23</v>
      </c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1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5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75" t="s">
        <v>383</v>
      </c>
      <c r="B7" s="99" t="s">
        <v>384</v>
      </c>
      <c r="C7" s="29">
        <f>'表3-2-1短投股票 '!G28</f>
        <v>0</v>
      </c>
      <c r="D7" s="29">
        <f>'表3-2-1短投股票 '!H28</f>
        <v>0</v>
      </c>
      <c r="E7" s="29">
        <f>'表3-2-1短投股票 '!$J$28</f>
        <v>0</v>
      </c>
      <c r="F7" s="29">
        <f>E7-D7</f>
        <v>0</v>
      </c>
      <c r="G7" s="20" t="e">
        <f>F7/E7*100</f>
        <v>#DIV/0!</v>
      </c>
    </row>
    <row r="8" spans="1:7" s="3" customFormat="1" ht="16.5" customHeight="1">
      <c r="A8" s="75" t="s">
        <v>385</v>
      </c>
      <c r="B8" s="99" t="s">
        <v>386</v>
      </c>
      <c r="C8" s="29">
        <f>'表3-2-2短投债券 '!G28</f>
        <v>0</v>
      </c>
      <c r="D8" s="29">
        <f>'表3-2-2短投债券 '!H28</f>
        <v>0</v>
      </c>
      <c r="E8" s="29">
        <f>'表3-2-2短投债券 '!$I$28</f>
        <v>0</v>
      </c>
      <c r="F8" s="29">
        <f>E8-D8</f>
        <v>0</v>
      </c>
      <c r="G8" s="20" t="e">
        <f>F8/E8*100</f>
        <v>#DIV/0!</v>
      </c>
    </row>
    <row r="9" spans="1:7" s="3" customFormat="1" ht="16.5" customHeight="1">
      <c r="A9" s="19"/>
      <c r="B9" s="19"/>
      <c r="C9" s="29"/>
      <c r="D9" s="29"/>
      <c r="E9" s="29"/>
      <c r="F9" s="29"/>
      <c r="G9" s="29"/>
    </row>
    <row r="10" spans="1:7" s="3" customFormat="1" ht="16.5" customHeight="1">
      <c r="A10" s="19"/>
      <c r="B10" s="19"/>
      <c r="C10" s="29"/>
      <c r="D10" s="29"/>
      <c r="E10" s="29"/>
      <c r="F10" s="29"/>
      <c r="G10" s="29"/>
    </row>
    <row r="11" spans="1:7" s="3" customFormat="1" ht="16.5" customHeight="1">
      <c r="A11" s="19"/>
      <c r="B11" s="19"/>
      <c r="C11" s="29"/>
      <c r="D11" s="29"/>
      <c r="E11" s="29"/>
      <c r="F11" s="29"/>
      <c r="G11" s="29"/>
    </row>
    <row r="12" spans="1:7" s="3" customFormat="1" ht="16.5" customHeight="1">
      <c r="A12" s="19"/>
      <c r="B12" s="19"/>
      <c r="C12" s="29"/>
      <c r="D12" s="29"/>
      <c r="E12" s="29"/>
      <c r="F12" s="29"/>
      <c r="G12" s="29"/>
    </row>
    <row r="13" spans="1:7" s="3" customFormat="1" ht="16.5" customHeight="1">
      <c r="A13" s="19"/>
      <c r="B13" s="19"/>
      <c r="C13" s="29"/>
      <c r="D13" s="29"/>
      <c r="E13" s="29"/>
      <c r="F13" s="29"/>
      <c r="G13" s="29"/>
    </row>
    <row r="14" spans="1:7" s="3" customFormat="1" ht="16.5" customHeight="1">
      <c r="A14" s="19"/>
      <c r="B14" s="19"/>
      <c r="C14" s="29"/>
      <c r="D14" s="29"/>
      <c r="E14" s="29"/>
      <c r="F14" s="29"/>
      <c r="G14" s="29"/>
    </row>
    <row r="15" spans="1:7" s="3" customFormat="1" ht="16.5" customHeight="1">
      <c r="A15" s="19"/>
      <c r="B15" s="19"/>
      <c r="C15" s="29"/>
      <c r="D15" s="29"/>
      <c r="E15" s="29"/>
      <c r="F15" s="29"/>
      <c r="G15" s="29"/>
    </row>
    <row r="16" spans="1:7" s="3" customFormat="1" ht="16.5" customHeight="1">
      <c r="A16" s="19"/>
      <c r="B16" s="19"/>
      <c r="C16" s="29"/>
      <c r="D16" s="29"/>
      <c r="E16" s="29"/>
      <c r="F16" s="29"/>
      <c r="G16" s="29"/>
    </row>
    <row r="17" spans="1:7" s="3" customFormat="1" ht="16.5" customHeight="1">
      <c r="A17" s="19"/>
      <c r="B17" s="19"/>
      <c r="C17" s="29"/>
      <c r="D17" s="29"/>
      <c r="E17" s="29"/>
      <c r="F17" s="29"/>
      <c r="G17" s="29"/>
    </row>
    <row r="18" spans="1:7" s="3" customFormat="1" ht="16.5" customHeight="1">
      <c r="A18" s="19"/>
      <c r="B18" s="19"/>
      <c r="C18" s="29"/>
      <c r="D18" s="29"/>
      <c r="E18" s="29"/>
      <c r="F18" s="29"/>
      <c r="G18" s="29"/>
    </row>
    <row r="19" spans="1:7" s="3" customFormat="1" ht="16.5" customHeight="1">
      <c r="A19" s="19"/>
      <c r="B19" s="19"/>
      <c r="C19" s="29"/>
      <c r="D19" s="29"/>
      <c r="E19" s="29"/>
      <c r="F19" s="29"/>
      <c r="G19" s="29"/>
    </row>
    <row r="20" spans="1:7" s="3" customFormat="1" ht="16.5" customHeight="1">
      <c r="A20" s="19"/>
      <c r="B20" s="19"/>
      <c r="C20" s="29"/>
      <c r="D20" s="29"/>
      <c r="E20" s="29"/>
      <c r="F20" s="29"/>
      <c r="G20" s="29"/>
    </row>
    <row r="21" spans="1:7" s="3" customFormat="1" ht="16.5" customHeight="1">
      <c r="A21" s="19"/>
      <c r="B21" s="19"/>
      <c r="C21" s="29"/>
      <c r="D21" s="29"/>
      <c r="E21" s="29"/>
      <c r="F21" s="29"/>
      <c r="G21" s="29"/>
    </row>
    <row r="22" spans="1:7" s="3" customFormat="1" ht="16.5" customHeight="1">
      <c r="A22" s="19"/>
      <c r="B22" s="19"/>
      <c r="C22" s="29"/>
      <c r="D22" s="29"/>
      <c r="E22" s="29"/>
      <c r="F22" s="29"/>
      <c r="G22" s="29"/>
    </row>
    <row r="23" spans="1:7" s="3" customFormat="1" ht="16.5" customHeight="1">
      <c r="A23" s="19"/>
      <c r="B23" s="19"/>
      <c r="C23" s="29"/>
      <c r="D23" s="29"/>
      <c r="E23" s="29"/>
      <c r="F23" s="29"/>
      <c r="G23" s="29"/>
    </row>
    <row r="24" spans="1:7" s="3" customFormat="1" ht="16.5" customHeight="1">
      <c r="A24" s="19"/>
      <c r="B24" s="19"/>
      <c r="C24" s="29"/>
      <c r="D24" s="29"/>
      <c r="E24" s="29"/>
      <c r="F24" s="29"/>
      <c r="G24" s="29"/>
    </row>
    <row r="25" spans="1:7" s="3" customFormat="1" ht="16.5" customHeight="1">
      <c r="A25" s="21"/>
      <c r="B25" s="19"/>
      <c r="C25" s="29"/>
      <c r="D25" s="29"/>
      <c r="E25" s="29"/>
      <c r="F25" s="29"/>
      <c r="G25" s="29"/>
    </row>
    <row r="26" spans="1:7" s="3" customFormat="1" ht="16.5" customHeight="1">
      <c r="A26" s="75" t="s">
        <v>334</v>
      </c>
      <c r="B26" s="22" t="s">
        <v>387</v>
      </c>
      <c r="C26" s="29">
        <f>SUM(C7:C25)</f>
        <v>0</v>
      </c>
      <c r="D26" s="29">
        <f>SUM(D7:D25)</f>
        <v>0</v>
      </c>
      <c r="E26" s="29">
        <f>SUM(E7:E25)</f>
        <v>0</v>
      </c>
      <c r="F26" s="29">
        <f>E26-D26</f>
        <v>0</v>
      </c>
      <c r="G26" s="20" t="e">
        <f>F26/E26*100</f>
        <v>#DIV/0!</v>
      </c>
    </row>
    <row r="27" spans="1:7" s="3" customFormat="1" ht="16.5" customHeight="1">
      <c r="A27" s="19"/>
      <c r="B27" s="64" t="s">
        <v>388</v>
      </c>
      <c r="C27" s="29"/>
      <c r="D27" s="29"/>
      <c r="E27" s="29"/>
      <c r="F27" s="29"/>
      <c r="G27" s="20"/>
    </row>
    <row r="28" spans="1:7" s="3" customFormat="1" ht="16.5" customHeight="1">
      <c r="A28" s="75" t="s">
        <v>334</v>
      </c>
      <c r="B28" s="178" t="s">
        <v>389</v>
      </c>
      <c r="C28" s="179">
        <f>C26-C27</f>
        <v>0</v>
      </c>
      <c r="D28" s="61">
        <f>D26-D27</f>
        <v>0</v>
      </c>
      <c r="E28" s="29">
        <f>E26-E27</f>
        <v>0</v>
      </c>
      <c r="F28" s="29">
        <f>E28-D28</f>
        <v>0</v>
      </c>
      <c r="G28" s="20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沅宝妈咪</cp:lastModifiedBy>
  <cp:lastPrinted>2015-05-29T06:04:19Z</cp:lastPrinted>
  <dcterms:created xsi:type="dcterms:W3CDTF">1999-03-09T01:43:34Z</dcterms:created>
  <dcterms:modified xsi:type="dcterms:W3CDTF">2022-05-25T02:53:33Z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0686DBF5AD2F451789F4A5B76FC1922C</vt:lpwstr>
  </property>
</Properties>
</file>