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出报告用表" sheetId="1" r:id="rId1"/>
  </sheets>
  <externalReferences>
    <externalReference r:id="rId2"/>
    <externalReference r:id="rId3"/>
  </externalReferences>
  <definedNames>
    <definedName name="_xlnm.Print_Area">#REF!</definedName>
  </definedNames>
  <calcPr calcId="144525"/>
</workbook>
</file>

<file path=xl/sharedStrings.xml><?xml version="1.0" encoding="utf-8"?>
<sst xmlns="http://schemas.openxmlformats.org/spreadsheetml/2006/main" count="63" uniqueCount="35">
  <si>
    <t>资产评估明细表</t>
  </si>
  <si>
    <t>金额单位:人民币元</t>
  </si>
  <si>
    <t>序号</t>
  </si>
  <si>
    <t>资产名称</t>
  </si>
  <si>
    <t>规格型号</t>
  </si>
  <si>
    <t>生产厂家</t>
  </si>
  <si>
    <t>数量</t>
  </si>
  <si>
    <t>计量单位</t>
  </si>
  <si>
    <t>出厂日期</t>
  </si>
  <si>
    <t>评估原值（元）</t>
  </si>
  <si>
    <t>综合成新率</t>
  </si>
  <si>
    <t>评估价值（元）</t>
  </si>
  <si>
    <t>备注</t>
  </si>
  <si>
    <t>电视</t>
  </si>
  <si>
    <t>T-VIEW</t>
  </si>
  <si>
    <t>清华同方</t>
  </si>
  <si>
    <t>台</t>
  </si>
  <si>
    <t>——</t>
  </si>
  <si>
    <t>挂式空调</t>
  </si>
  <si>
    <t>KF-35GW</t>
  </si>
  <si>
    <t>广东科龙电器股份有限公司</t>
  </si>
  <si>
    <t>茶几</t>
  </si>
  <si>
    <r>
      <rPr>
        <sz val="10"/>
        <rFont val="Times New Roman"/>
        <charset val="0"/>
      </rPr>
      <t>1.2</t>
    </r>
    <r>
      <rPr>
        <sz val="10"/>
        <rFont val="宋体"/>
        <charset val="134"/>
      </rPr>
      <t>米</t>
    </r>
    <r>
      <rPr>
        <sz val="10"/>
        <rFont val="Times New Roman"/>
        <charset val="0"/>
      </rPr>
      <t>×0.5</t>
    </r>
    <r>
      <rPr>
        <sz val="10"/>
        <rFont val="宋体"/>
        <charset val="134"/>
      </rPr>
      <t>米</t>
    </r>
  </si>
  <si>
    <t>热水器</t>
  </si>
  <si>
    <t>F40-15A2</t>
  </si>
  <si>
    <t>风扇</t>
  </si>
  <si>
    <t>CFS-LD407F</t>
  </si>
  <si>
    <t>广东长虹日电科技有限公司</t>
  </si>
  <si>
    <t>沙发</t>
  </si>
  <si>
    <r>
      <rPr>
        <sz val="10"/>
        <rFont val="Times New Roman"/>
        <charset val="0"/>
      </rPr>
      <t>1.8</t>
    </r>
    <r>
      <rPr>
        <sz val="10"/>
        <rFont val="宋体"/>
        <charset val="134"/>
      </rPr>
      <t>米</t>
    </r>
  </si>
  <si>
    <t>麻将台</t>
  </si>
  <si>
    <t>张</t>
  </si>
  <si>
    <t>椅子</t>
  </si>
  <si>
    <t>总计：</t>
  </si>
  <si>
    <t>评估机构：广东方圆土地房地产资产评估咨询有限公司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</si>
</sst>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  <numFmt numFmtId="178" formatCode="yyyy&quot;年&quot;m&quot;月&quot;;@"/>
    <numFmt numFmtId="179" formatCode="yyyy/m/d;@"/>
    <numFmt numFmtId="180" formatCode="#,##0.00_);[Red]\(#,##0.00\)"/>
    <numFmt numFmtId="181" formatCode="#,##0_);[Red]\(#,##0\)"/>
    <numFmt numFmtId="182" formatCode="[DBNum1][$-804]yyyy&quot;年&quot;m&quot;月&quot;d&quot;日&quot;;@"/>
  </numFmts>
  <fonts count="29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Times New Roman"/>
      <charset val="0"/>
    </font>
    <font>
      <sz val="11"/>
      <name val="宋体"/>
      <charset val="134"/>
    </font>
    <font>
      <sz val="9"/>
      <name val="宋体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Times New Roman"/>
      <charset val="0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8" fillId="7" borderId="1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17" applyNumberFormat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2" borderId="1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2">
    <xf numFmtId="0" fontId="0" fillId="0" borderId="0" xfId="0"/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51" applyBorder="1">
      <alignment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3" fontId="1" fillId="0" borderId="0" xfId="8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3" fontId="1" fillId="0" borderId="0" xfId="8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3" fontId="1" fillId="0" borderId="4" xfId="8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176" fontId="1" fillId="0" borderId="4" xfId="0" applyNumberFormat="1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178" fontId="1" fillId="0" borderId="4" xfId="0" applyNumberFormat="1" applyFont="1" applyFill="1" applyBorder="1" applyAlignment="1">
      <alignment vertical="center" shrinkToFit="1"/>
    </xf>
    <xf numFmtId="177" fontId="1" fillId="0" borderId="4" xfId="0" applyNumberFormat="1" applyFont="1" applyFill="1" applyBorder="1" applyAlignment="1">
      <alignment horizontal="center" vertical="center" wrapText="1"/>
    </xf>
    <xf numFmtId="43" fontId="4" fillId="0" borderId="4" xfId="8" applyNumberFormat="1" applyFont="1" applyBorder="1" applyAlignment="1">
      <alignment horizontal="center" vertical="center" shrinkToFit="1"/>
    </xf>
    <xf numFmtId="178" fontId="1" fillId="0" borderId="4" xfId="0" applyNumberFormat="1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shrinkToFit="1"/>
    </xf>
    <xf numFmtId="177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17" applyNumberFormat="1" applyFont="1" applyFill="1" applyBorder="1" applyAlignment="1">
      <alignment horizontal="center" vertical="center" wrapText="1"/>
    </xf>
    <xf numFmtId="177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79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17" applyNumberFormat="1" applyFont="1" applyFill="1" applyBorder="1" applyAlignment="1">
      <alignment horizontal="center" vertical="center" wrapText="1"/>
    </xf>
    <xf numFmtId="179" fontId="1" fillId="0" borderId="0" xfId="0" applyNumberFormat="1" applyFont="1" applyFill="1" applyBorder="1" applyAlignment="1">
      <alignment horizontal="center" vertical="center" wrapText="1"/>
    </xf>
    <xf numFmtId="180" fontId="5" fillId="0" borderId="0" xfId="51" applyNumberFormat="1" applyFont="1" applyBorder="1" applyAlignment="1">
      <alignment vertical="center"/>
    </xf>
    <xf numFmtId="0" fontId="5" fillId="0" borderId="0" xfId="51" applyFont="1" applyBorder="1" applyAlignment="1">
      <alignment horizontal="center" vertical="center"/>
    </xf>
    <xf numFmtId="0" fontId="5" fillId="0" borderId="0" xfId="51" applyFont="1" applyBorder="1">
      <alignment vertical="center"/>
    </xf>
    <xf numFmtId="0" fontId="6" fillId="0" borderId="0" xfId="51" applyFont="1" applyBorder="1">
      <alignment vertical="center"/>
    </xf>
    <xf numFmtId="0" fontId="6" fillId="0" borderId="0" xfId="51" applyFont="1" applyBorder="1" applyAlignment="1">
      <alignment horizontal="center" vertical="center"/>
    </xf>
    <xf numFmtId="0" fontId="6" fillId="0" borderId="0" xfId="51" applyFont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81" fontId="3" fillId="0" borderId="10" xfId="8" applyNumberFormat="1" applyFont="1" applyFill="1" applyBorder="1" applyAlignment="1">
      <alignment horizontal="center" vertical="center" wrapText="1"/>
    </xf>
    <xf numFmtId="9" fontId="1" fillId="0" borderId="4" xfId="11" applyNumberFormat="1" applyFont="1" applyFill="1" applyBorder="1" applyAlignment="1">
      <alignment horizontal="center" vertical="center" wrapText="1"/>
    </xf>
    <xf numFmtId="43" fontId="1" fillId="0" borderId="11" xfId="8" applyNumberFormat="1" applyFont="1" applyFill="1" applyBorder="1" applyAlignment="1">
      <alignment horizontal="center" vertical="center" wrapText="1"/>
    </xf>
    <xf numFmtId="43" fontId="1" fillId="0" borderId="12" xfId="8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right" vertical="center" wrapText="1"/>
    </xf>
    <xf numFmtId="43" fontId="1" fillId="0" borderId="0" xfId="8" applyNumberFormat="1" applyFont="1" applyFill="1" applyBorder="1" applyAlignment="1">
      <alignment horizontal="right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182" fontId="7" fillId="0" borderId="0" xfId="42" applyNumberFormat="1" applyFont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千位分隔_计算表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黄江6套房产计算及预估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0644;&#26126;&#20142;&#35774;&#22791;&#27979;&#31639;&#34920;&#65288;&#25913;&#27491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40644;&#26126;&#20142;&#35774;&#22791;&#27979;&#31639;&#34920;&#65288;&#26041;&#22278;&#36164;&#35780;&#23383;[2022]&#31532;0612&#2149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头信息"/>
      <sheetName val="通用工作底稿 "/>
      <sheetName val="替代程序测试表"/>
      <sheetName val="重要设备购置合同目录"/>
      <sheetName val="目录"/>
      <sheetName val="固定资产（设备类）评估汇总表"/>
      <sheetName val="出报告用表"/>
      <sheetName val="设备评估步骤及复核表"/>
      <sheetName val="设备清查核实表（现场勘查表）"/>
      <sheetName val="设备账面价值构成分析说明"/>
      <sheetName val="Sheet1"/>
      <sheetName val="设备清查核实表（现场勘查表） (2)"/>
      <sheetName val="机器设备（境内采购）计算表"/>
      <sheetName val="询价记录单1"/>
      <sheetName val="询价记录单2"/>
      <sheetName val="询价记录单2打印"/>
      <sheetName val="设备参数表"/>
      <sheetName val="机器设备(境外采购)评估计算表"/>
      <sheetName val="进口设备计算表"/>
      <sheetName val="进口设备询价记录"/>
      <sheetName val="进口设备发票核实"/>
      <sheetName val="非标设备计算表"/>
      <sheetName val="电子设备计算表"/>
      <sheetName val="电子设备询价记录"/>
      <sheetName val="车辆清查评估明细表"/>
      <sheetName val="车辆调查表"/>
      <sheetName val="车辆评估计算表（成本法）"/>
      <sheetName val="车辆评估计算表（市场法）"/>
      <sheetName val="车辆询价记录"/>
      <sheetName val="车辆业主不符声明"/>
      <sheetName val="重要车辆计算表"/>
      <sheetName val="机动车使用年限及行驶里程"/>
      <sheetName val="汽车评估成新率的确定"/>
      <sheetName val="重要机器设备现场勘察评估表(通用格式)"/>
      <sheetName val="机加类勘察表"/>
      <sheetName val="提升吊运勘察表"/>
      <sheetName val="锅炉勘察表"/>
      <sheetName val="中央空调勘查表"/>
      <sheetName val="通用设备调查表"/>
      <sheetName val="大型电子设备调查表"/>
      <sheetName val="电梯、起重设备调查表"/>
      <sheetName val="压力容器状况调查表"/>
      <sheetName val="大型机、泵、特种设备状况调查表"/>
      <sheetName val="进口设备调查表"/>
      <sheetName val="塔类状况调查表"/>
      <sheetName val="反应器调查表"/>
      <sheetName val="换热器调查表"/>
      <sheetName val="储油罐调查表"/>
      <sheetName val="球罐调查表"/>
      <sheetName val="管道调查表"/>
      <sheetName val="机器设备市场法作业分析表"/>
      <sheetName val="设备不良资产调查表"/>
      <sheetName val="盘盈、盘亏设备表"/>
      <sheetName val="闲置、报废设备表"/>
      <sheetName val="设备盘盈（亏说明）"/>
      <sheetName val="在建工程—设备安装评估步骤及复核表"/>
      <sheetName val="在建工程--设备安装工程清查评估明细表"/>
      <sheetName val="停工、报废在建工程（设备安装）"/>
      <sheetName val="工程物资评估步骤及复核表"/>
      <sheetName val="固定资产清理评估步骤及复核表"/>
      <sheetName val="固定资产清理清查评估明细表"/>
      <sheetName val="通用设备成新率评定表"/>
      <sheetName val="常用设备耐用年限"/>
      <sheetName val="设备成新率的确定"/>
      <sheetName val="设备安装调试费率"/>
      <sheetName val="设备国内运杂费率"/>
      <sheetName val="通用非标准设备估价参数表（表1）"/>
      <sheetName val="通用非标准设备估价参数表（表2）"/>
      <sheetName val="化工设备"/>
    </sheetNames>
    <sheetDataSet>
      <sheetData sheetId="0">
        <row r="4">
          <cell r="B4" t="str">
            <v>2022年6月14日</v>
          </cell>
        </row>
        <row r="5">
          <cell r="B5" t="str">
            <v>东莞市第一人民法院</v>
          </cell>
        </row>
        <row r="6">
          <cell r="B6" t="str">
            <v>黄明亮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N9">
            <v>4400</v>
          </cell>
          <cell r="O9">
            <v>0.2</v>
          </cell>
          <cell r="P9">
            <v>880</v>
          </cell>
        </row>
        <row r="10">
          <cell r="N10">
            <v>1700</v>
          </cell>
          <cell r="O10">
            <v>0.15</v>
          </cell>
          <cell r="P10">
            <v>255</v>
          </cell>
        </row>
        <row r="11">
          <cell r="N11">
            <v>500</v>
          </cell>
          <cell r="O11">
            <v>0.5</v>
          </cell>
          <cell r="P11">
            <v>250</v>
          </cell>
        </row>
        <row r="12">
          <cell r="N12">
            <v>500</v>
          </cell>
          <cell r="O12">
            <v>0.15</v>
          </cell>
          <cell r="P12">
            <v>75</v>
          </cell>
        </row>
        <row r="13">
          <cell r="N13">
            <v>100</v>
          </cell>
          <cell r="O13">
            <v>0.3</v>
          </cell>
          <cell r="P13">
            <v>30</v>
          </cell>
        </row>
        <row r="14">
          <cell r="N14">
            <v>400</v>
          </cell>
        </row>
        <row r="14">
          <cell r="P14">
            <v>60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头信息"/>
      <sheetName val="通用工作底稿 "/>
      <sheetName val="替代程序测试表"/>
      <sheetName val="重要设备购置合同目录"/>
      <sheetName val="目录"/>
      <sheetName val="固定资产（设备类）评估汇总表"/>
      <sheetName val="出报告用表"/>
      <sheetName val="设备评估步骤及复核表"/>
      <sheetName val="设备清查核实表（现场勘查表）"/>
      <sheetName val="设备账面价值构成分析说明"/>
      <sheetName val="Sheet1"/>
      <sheetName val="设备清查核实表（现场勘查表） (2)"/>
      <sheetName val="机器设备（境内采购）计算表"/>
      <sheetName val="询价记录单1"/>
      <sheetName val="询价记录单2"/>
      <sheetName val="询价记录单2打印"/>
      <sheetName val="设备参数表"/>
      <sheetName val="机器设备(境外采购)评估计算表"/>
      <sheetName val="进口设备计算表"/>
      <sheetName val="进口设备询价记录"/>
      <sheetName val="进口设备发票核实"/>
      <sheetName val="非标设备计算表"/>
      <sheetName val="电子设备计算表"/>
      <sheetName val="电子设备询价记录"/>
      <sheetName val="车辆清查评估明细表"/>
      <sheetName val="车辆调查表"/>
      <sheetName val="车辆评估计算表（成本法）"/>
      <sheetName val="车辆评估计算表（市场法）"/>
      <sheetName val="车辆询价记录"/>
      <sheetName val="车辆业主不符声明"/>
      <sheetName val="重要车辆计算表"/>
      <sheetName val="机动车使用年限及行驶里程"/>
      <sheetName val="汽车评估成新率的确定"/>
      <sheetName val="重要机器设备现场勘察评估表(通用格式)"/>
      <sheetName val="机加类勘察表"/>
      <sheetName val="提升吊运勘察表"/>
      <sheetName val="锅炉勘察表"/>
      <sheetName val="中央空调勘查表"/>
      <sheetName val="通用设备调查表"/>
      <sheetName val="大型电子设备调查表"/>
      <sheetName val="电梯、起重设备调查表"/>
      <sheetName val="压力容器状况调查表"/>
      <sheetName val="大型机、泵、特种设备状况调查表"/>
      <sheetName val="进口设备调查表"/>
      <sheetName val="塔类状况调查表"/>
      <sheetName val="反应器调查表"/>
      <sheetName val="换热器调查表"/>
      <sheetName val="储油罐调查表"/>
      <sheetName val="球罐调查表"/>
      <sheetName val="管道调查表"/>
      <sheetName val="机器设备市场法作业分析表"/>
      <sheetName val="设备不良资产调查表"/>
      <sheetName val="盘盈、盘亏设备表"/>
      <sheetName val="闲置、报废设备表"/>
      <sheetName val="设备盘盈（亏说明）"/>
      <sheetName val="在建工程—设备安装评估步骤及复核表"/>
      <sheetName val="在建工程--设备安装工程清查评估明细表"/>
      <sheetName val="停工、报废在建工程（设备安装）"/>
      <sheetName val="工程物资评估步骤及复核表"/>
      <sheetName val="固定资产清理评估步骤及复核表"/>
      <sheetName val="固定资产清理清查评估明细表"/>
      <sheetName val="通用设备成新率评定表"/>
      <sheetName val="常用设备耐用年限"/>
      <sheetName val="设备成新率的确定"/>
      <sheetName val="设备安装调试费率"/>
      <sheetName val="设备国内运杂费率"/>
      <sheetName val="通用非标准设备估价参数表（表1）"/>
      <sheetName val="通用非标准设备估价参数表（表2）"/>
      <sheetName val="化工设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">
          <cell r="P15">
            <v>210</v>
          </cell>
        </row>
        <row r="16">
          <cell r="P16">
            <v>60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6"/>
  </sheetPr>
  <dimension ref="A1:IU17"/>
  <sheetViews>
    <sheetView tabSelected="1" workbookViewId="0">
      <selection activeCell="M20" sqref="M20"/>
    </sheetView>
  </sheetViews>
  <sheetFormatPr defaultColWidth="9" defaultRowHeight="14.25"/>
  <cols>
    <col min="1" max="1" width="5.4" style="1" customWidth="1"/>
    <col min="2" max="2" width="22.5" style="5" customWidth="1"/>
    <col min="3" max="3" width="20.9" style="5" customWidth="1"/>
    <col min="4" max="4" width="24.7" style="5" customWidth="1"/>
    <col min="5" max="5" width="6.8" style="1" customWidth="1"/>
    <col min="6" max="6" width="5.4" style="1" customWidth="1"/>
    <col min="7" max="7" width="9.9" style="1" hidden="1" customWidth="1"/>
    <col min="8" max="8" width="13" style="1" hidden="1" customWidth="1"/>
    <col min="9" max="9" width="6.5" style="1" hidden="1" customWidth="1"/>
    <col min="10" max="10" width="15.5" style="1" customWidth="1"/>
    <col min="11" max="11" width="12" style="1" customWidth="1"/>
    <col min="12" max="15" width="9" style="1"/>
    <col min="16" max="16" width="16.5" style="1" customWidth="1"/>
    <col min="17" max="255" width="9" style="1"/>
  </cols>
  <sheetData>
    <row r="1" s="1" customFormat="1" ht="27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19" customHeight="1" spans="1:11">
      <c r="A2" s="7" t="str">
        <f>"评估基准日："&amp;[1]表头信息!B4</f>
        <v>评估基准日：2022年6月14日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23" customHeight="1" spans="1:11">
      <c r="A3" s="8" t="str">
        <f>"委托人："&amp;[1]表头信息!B5</f>
        <v>委托人：东莞市第一人民法院</v>
      </c>
      <c r="B3" s="8"/>
      <c r="C3" s="8"/>
      <c r="D3" s="7"/>
      <c r="E3" s="7"/>
      <c r="F3" s="7"/>
      <c r="G3" s="7"/>
      <c r="H3" s="9"/>
      <c r="I3" s="9"/>
      <c r="J3" s="43"/>
      <c r="K3" s="43"/>
    </row>
    <row r="4" s="2" customFormat="1" ht="23" customHeight="1" spans="1:11">
      <c r="A4" s="10" t="str">
        <f>"产权持有单位："&amp;[1]表头信息!B6</f>
        <v>产权持有单位：黄明亮</v>
      </c>
      <c r="B4" s="8"/>
      <c r="C4" s="8"/>
      <c r="D4" s="7"/>
      <c r="E4" s="7"/>
      <c r="F4" s="7"/>
      <c r="G4" s="9"/>
      <c r="H4" s="9"/>
      <c r="I4" s="9"/>
      <c r="J4" s="43"/>
      <c r="K4" s="43" t="s">
        <v>1</v>
      </c>
    </row>
    <row r="5" s="3" customFormat="1" ht="35" customHeight="1" spans="1:11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44" t="s">
        <v>12</v>
      </c>
    </row>
    <row r="6" s="3" customFormat="1" ht="26" customHeight="1" spans="1:255">
      <c r="A6" s="13">
        <v>1</v>
      </c>
      <c r="B6" s="14" t="s">
        <v>13</v>
      </c>
      <c r="C6" s="14" t="s">
        <v>14</v>
      </c>
      <c r="D6" s="15" t="s">
        <v>15</v>
      </c>
      <c r="E6" s="16">
        <v>1</v>
      </c>
      <c r="F6" s="17" t="s">
        <v>16</v>
      </c>
      <c r="G6" s="18">
        <v>42705</v>
      </c>
      <c r="H6" s="19">
        <f>'[1]机器设备（境内采购）计算表'!N9</f>
        <v>4400</v>
      </c>
      <c r="I6" s="45">
        <f>'[1]机器设备（境内采购）计算表'!O9</f>
        <v>0.2</v>
      </c>
      <c r="J6" s="19">
        <f>'[1]机器设备（境内采购）计算表'!P9</f>
        <v>880</v>
      </c>
      <c r="K6" s="46" t="s">
        <v>17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="3" customFormat="1" ht="26" customHeight="1" spans="1:255">
      <c r="A7" s="13">
        <v>2</v>
      </c>
      <c r="B7" s="14" t="s">
        <v>18</v>
      </c>
      <c r="C7" s="14" t="s">
        <v>19</v>
      </c>
      <c r="D7" s="15" t="s">
        <v>20</v>
      </c>
      <c r="E7" s="16">
        <v>1</v>
      </c>
      <c r="F7" s="17" t="s">
        <v>16</v>
      </c>
      <c r="G7" s="18">
        <v>43221</v>
      </c>
      <c r="H7" s="19">
        <f>'[1]机器设备（境内采购）计算表'!N10</f>
        <v>1700</v>
      </c>
      <c r="I7" s="45">
        <f>'[1]机器设备（境内采购）计算表'!O10</f>
        <v>0.15</v>
      </c>
      <c r="J7" s="19">
        <f>'[1]机器设备（境内采购）计算表'!P10</f>
        <v>255</v>
      </c>
      <c r="K7" s="46" t="s">
        <v>17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="3" customFormat="1" ht="26" customHeight="1" spans="1:255">
      <c r="A8" s="13">
        <v>3</v>
      </c>
      <c r="B8" s="14" t="s">
        <v>21</v>
      </c>
      <c r="C8" s="20" t="s">
        <v>22</v>
      </c>
      <c r="D8" s="15" t="s">
        <v>17</v>
      </c>
      <c r="E8" s="16">
        <v>1</v>
      </c>
      <c r="F8" s="17" t="s">
        <v>16</v>
      </c>
      <c r="G8" s="18">
        <v>41395</v>
      </c>
      <c r="H8" s="19">
        <f>'[1]机器设备（境内采购）计算表'!N11</f>
        <v>500</v>
      </c>
      <c r="I8" s="45">
        <f>'[1]机器设备（境内采购）计算表'!O11</f>
        <v>0.5</v>
      </c>
      <c r="J8" s="19">
        <f>'[1]机器设备（境内采购）计算表'!P11</f>
        <v>250</v>
      </c>
      <c r="K8" s="46" t="s">
        <v>17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</row>
    <row r="9" s="3" customFormat="1" ht="26" customHeight="1" spans="1:255">
      <c r="A9" s="13">
        <v>4</v>
      </c>
      <c r="B9" s="14" t="s">
        <v>23</v>
      </c>
      <c r="C9" s="14" t="s">
        <v>24</v>
      </c>
      <c r="D9" s="15" t="s">
        <v>17</v>
      </c>
      <c r="E9" s="16">
        <v>1</v>
      </c>
      <c r="F9" s="17" t="s">
        <v>16</v>
      </c>
      <c r="G9" s="18">
        <v>42736</v>
      </c>
      <c r="H9" s="19">
        <f>'[1]机器设备（境内采购）计算表'!N12</f>
        <v>500</v>
      </c>
      <c r="I9" s="45">
        <f>'[1]机器设备（境内采购）计算表'!O12</f>
        <v>0.15</v>
      </c>
      <c r="J9" s="19">
        <f>'[1]机器设备（境内采购）计算表'!P12</f>
        <v>75</v>
      </c>
      <c r="K9" s="46" t="s">
        <v>17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="3" customFormat="1" ht="26" customHeight="1" spans="1:255">
      <c r="A10" s="13">
        <v>5</v>
      </c>
      <c r="B10" s="14" t="s">
        <v>25</v>
      </c>
      <c r="C10" s="14" t="s">
        <v>26</v>
      </c>
      <c r="D10" s="15" t="s">
        <v>27</v>
      </c>
      <c r="E10" s="16">
        <v>1</v>
      </c>
      <c r="F10" s="17" t="s">
        <v>16</v>
      </c>
      <c r="G10" s="21" t="s">
        <v>17</v>
      </c>
      <c r="H10" s="19">
        <f>'[1]机器设备（境内采购）计算表'!N13</f>
        <v>100</v>
      </c>
      <c r="I10" s="45">
        <f>'[1]机器设备（境内采购）计算表'!O13</f>
        <v>0.3</v>
      </c>
      <c r="J10" s="19">
        <f>'[1]机器设备（境内采购）计算表'!P13</f>
        <v>30</v>
      </c>
      <c r="K10" s="46" t="s">
        <v>17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s="3" customFormat="1" ht="26" customHeight="1" spans="1:255">
      <c r="A11" s="13">
        <v>6</v>
      </c>
      <c r="B11" s="14" t="s">
        <v>28</v>
      </c>
      <c r="C11" s="14" t="s">
        <v>29</v>
      </c>
      <c r="D11" s="15" t="s">
        <v>17</v>
      </c>
      <c r="E11" s="16">
        <v>1</v>
      </c>
      <c r="F11" s="17" t="s">
        <v>16</v>
      </c>
      <c r="G11" s="21" t="s">
        <v>17</v>
      </c>
      <c r="H11" s="19">
        <f>SUM('[1]机器设备（境内采购）计算表'!N14:N14)</f>
        <v>400</v>
      </c>
      <c r="I11" s="45" t="s">
        <v>17</v>
      </c>
      <c r="J11" s="19">
        <f>SUM('[1]机器设备（境内采购）计算表'!P14:P14)</f>
        <v>60</v>
      </c>
      <c r="K11" s="46" t="s">
        <v>17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</row>
    <row r="12" s="3" customFormat="1" ht="26" customHeight="1" spans="1:11">
      <c r="A12" s="13">
        <v>7</v>
      </c>
      <c r="B12" s="22" t="s">
        <v>30</v>
      </c>
      <c r="C12" s="23" t="s">
        <v>17</v>
      </c>
      <c r="D12" s="23" t="s">
        <v>17</v>
      </c>
      <c r="E12" s="24">
        <v>1</v>
      </c>
      <c r="F12" s="25" t="s">
        <v>31</v>
      </c>
      <c r="G12" s="26"/>
      <c r="H12" s="24"/>
      <c r="I12" s="24"/>
      <c r="J12" s="19">
        <f>SUM('[2]机器设备（境内采购）计算表'!P15:P15)</f>
        <v>210</v>
      </c>
      <c r="K12" s="46" t="s">
        <v>17</v>
      </c>
    </row>
    <row r="13" s="3" customFormat="1" ht="26" customHeight="1" spans="1:11">
      <c r="A13" s="13">
        <v>8</v>
      </c>
      <c r="B13" s="22" t="s">
        <v>32</v>
      </c>
      <c r="C13" s="23" t="s">
        <v>17</v>
      </c>
      <c r="D13" s="23" t="s">
        <v>17</v>
      </c>
      <c r="E13" s="24">
        <v>4</v>
      </c>
      <c r="F13" s="25" t="s">
        <v>31</v>
      </c>
      <c r="G13" s="26"/>
      <c r="H13" s="24"/>
      <c r="I13" s="24"/>
      <c r="J13" s="19">
        <f>SUM('[2]机器设备（境内采购）计算表'!P16:P16)</f>
        <v>60</v>
      </c>
      <c r="K13" s="46" t="s">
        <v>17</v>
      </c>
    </row>
    <row r="14" s="3" customFormat="1" ht="26" customHeight="1" spans="1:11">
      <c r="A14" s="27" t="s">
        <v>33</v>
      </c>
      <c r="B14" s="28"/>
      <c r="C14" s="29"/>
      <c r="D14" s="30" t="s">
        <v>17</v>
      </c>
      <c r="E14" s="31">
        <f>ROUNDDOWN(SUM(E6:E13),0)</f>
        <v>11</v>
      </c>
      <c r="F14" s="32" t="s">
        <v>17</v>
      </c>
      <c r="G14" s="33" t="s">
        <v>17</v>
      </c>
      <c r="H14" s="31">
        <f>ROUNDDOWN(SUM(H6:H11),0)</f>
        <v>7600</v>
      </c>
      <c r="I14" s="31" t="s">
        <v>17</v>
      </c>
      <c r="J14" s="31">
        <f>ROUNDDOWN(SUM(J6:J13),0)</f>
        <v>1820</v>
      </c>
      <c r="K14" s="47" t="s">
        <v>17</v>
      </c>
    </row>
    <row r="15" s="3" customFormat="1" ht="22" customHeight="1" spans="1:16">
      <c r="A15" s="34"/>
      <c r="B15" s="35"/>
      <c r="C15" s="35"/>
      <c r="D15" s="35"/>
      <c r="E15" s="34"/>
      <c r="F15" s="34"/>
      <c r="G15" s="36"/>
      <c r="H15" s="36"/>
      <c r="I15" s="36"/>
      <c r="J15" s="48"/>
      <c r="K15" s="49"/>
      <c r="P15" s="50"/>
    </row>
    <row r="16" s="4" customFormat="1" spans="1:12">
      <c r="A16" s="37" t="s">
        <v>34</v>
      </c>
      <c r="B16" s="38"/>
      <c r="C16" s="38"/>
      <c r="D16" s="38"/>
      <c r="E16" s="39"/>
      <c r="F16" s="39"/>
      <c r="G16" s="37"/>
      <c r="H16" s="37"/>
      <c r="I16" s="37"/>
      <c r="J16" s="51"/>
      <c r="K16" s="51"/>
      <c r="L16" s="51"/>
    </row>
    <row r="17" s="4" customFormat="1" spans="1:11">
      <c r="A17" s="40"/>
      <c r="B17" s="41"/>
      <c r="C17" s="41"/>
      <c r="D17" s="41"/>
      <c r="E17" s="40"/>
      <c r="F17" s="40"/>
      <c r="G17" s="42"/>
      <c r="H17" s="42"/>
      <c r="I17" s="42"/>
      <c r="J17" s="42"/>
      <c r="K17" s="42"/>
    </row>
  </sheetData>
  <mergeCells count="6">
    <mergeCell ref="A1:K1"/>
    <mergeCell ref="A2:K2"/>
    <mergeCell ref="A3:C3"/>
    <mergeCell ref="D3:G3"/>
    <mergeCell ref="A14:C14"/>
    <mergeCell ref="G17:K17"/>
  </mergeCells>
  <printOptions horizontalCentered="1"/>
  <pageMargins left="0.345833333333333" right="0.345833333333333" top="0.78680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出报告用表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罗宇星</dc:creator>
  <cp:lastModifiedBy>无</cp:lastModifiedBy>
  <dcterms:created xsi:type="dcterms:W3CDTF">2022-06-17T07:27:00Z</dcterms:created>
  <dcterms:modified xsi:type="dcterms:W3CDTF">2022-07-15T01:22:31Z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7470422609D74AF18F802ABCBAF8B6F1</vt:lpwstr>
  </property>
  <property fmtid="{D5CDD505-2E9C-101B-9397-08002B2CF9AE}" pid="3" name="KSOProductBuildVer">
    <vt:lpwstr>2052-11.1.0.11830</vt:lpwstr>
  </property>
</Properties>
</file>