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764" firstSheet="38" activeTab="39"/>
  </bookViews>
  <sheets>
    <sheet name="目录 " sheetId="1" r:id="rId1"/>
    <sheet name="表1 (1)" sheetId="2" r:id="rId2"/>
    <sheet name="表1 " sheetId="3" r:id="rId3"/>
    <sheet name="表2 " sheetId="4" r:id="rId4"/>
    <sheet name="表3 " sheetId="5" r:id="rId5"/>
    <sheet name="表3-1-1现金 " sheetId="6" r:id="rId6"/>
    <sheet name="表3-1-3其他货币 " sheetId="7" r:id="rId7"/>
    <sheet name="表3-1-2银行存款 " sheetId="8" r:id="rId8"/>
    <sheet name="表3-2短投汇总 " sheetId="9" r:id="rId9"/>
    <sheet name="表3-2-1短投股票 " sheetId="10" r:id="rId10"/>
    <sheet name="表3-2-2短投债券 " sheetId="11" r:id="rId11"/>
    <sheet name="表3-3应收票据 " sheetId="12" r:id="rId12"/>
    <sheet name="表3-4应收帐款  " sheetId="13" r:id="rId13"/>
    <sheet name="表3-5应收股利 " sheetId="14" r:id="rId14"/>
    <sheet name="表3-6应收利息 " sheetId="15" r:id="rId15"/>
    <sheet name="表3-7预付帐款 " sheetId="16" r:id="rId16"/>
    <sheet name="表3-8应收补贴 " sheetId="17" r:id="rId17"/>
    <sheet name="表3-9其他应收 " sheetId="18" r:id="rId18"/>
    <sheet name="表3-10存货汇总 " sheetId="19" r:id="rId19"/>
    <sheet name="表3-10-1原材料 " sheetId="20" r:id="rId20"/>
    <sheet name="表3-10-2材料采购 " sheetId="21" r:id="rId21"/>
    <sheet name="表3-10-3在库低耗 " sheetId="22" r:id="rId22"/>
    <sheet name="表3-10-4包装物 " sheetId="23" r:id="rId23"/>
    <sheet name="表3-10-5委托加工 " sheetId="24" r:id="rId24"/>
    <sheet name="表3-10-6产成品 " sheetId="25" r:id="rId25"/>
    <sheet name="表3-10-7在产品 " sheetId="26" r:id="rId26"/>
    <sheet name="表3-10-8发出商品 " sheetId="27" r:id="rId27"/>
    <sheet name="表3-10-9在用低耗 " sheetId="28" r:id="rId28"/>
    <sheet name="表3-10-10代销商品 " sheetId="29" r:id="rId29"/>
    <sheet name="表3-10-11受托商品 " sheetId="30" r:id="rId30"/>
    <sheet name="表3-11待摊 " sheetId="31" r:id="rId31"/>
    <sheet name="表3-12待处理 " sheetId="32" r:id="rId32"/>
    <sheet name="表3-13一年内债券 " sheetId="33" r:id="rId33"/>
    <sheet name="表3-14其他流动 " sheetId="34" r:id="rId34"/>
    <sheet name="表4长投汇总 " sheetId="35" r:id="rId35"/>
    <sheet name="表4-1股票投资 " sheetId="36" r:id="rId36"/>
    <sheet name="表4-2债券投资 " sheetId="37" r:id="rId37"/>
    <sheet name="表4-3其他投资 " sheetId="38" r:id="rId38"/>
    <sheet name="表5固定汇总 " sheetId="39" r:id="rId39"/>
    <sheet name="表5-1-1建筑物 " sheetId="40" r:id="rId40"/>
    <sheet name="表5-1-2构筑物 " sheetId="41" r:id="rId41"/>
    <sheet name="表5-1-3管沟 " sheetId="42" r:id="rId42"/>
    <sheet name="表5-2-1机器设备 " sheetId="43" r:id="rId43"/>
    <sheet name="表5-2-2车辆 " sheetId="44" r:id="rId44"/>
    <sheet name="表5-2-3电子设备 " sheetId="45" r:id="rId45"/>
    <sheet name="表5-3工程物资 " sheetId="46" r:id="rId46"/>
    <sheet name="表5-4-1在建土建 " sheetId="47" r:id="rId47"/>
    <sheet name="表5-4-2在建设备 " sheetId="48" r:id="rId48"/>
    <sheet name="表5-5清理 " sheetId="49" r:id="rId49"/>
    <sheet name="表5-6待处固定 " sheetId="50" r:id="rId50"/>
    <sheet name="表6-1土地 " sheetId="51" r:id="rId51"/>
    <sheet name="表6-2无形 " sheetId="52" r:id="rId52"/>
    <sheet name="表7-1开办费 " sheetId="53" r:id="rId53"/>
    <sheet name="表7-2长期待摊 " sheetId="54" r:id="rId54"/>
    <sheet name="表8-1其他长期 " sheetId="55" r:id="rId55"/>
    <sheet name="表8-2递延税款 " sheetId="56" r:id="rId56"/>
    <sheet name="表9流动负债汇总 " sheetId="57" r:id="rId57"/>
    <sheet name="表9-1短期借款 " sheetId="58" r:id="rId58"/>
    <sheet name="表9-2应付票据 " sheetId="59" r:id="rId59"/>
    <sheet name="表9-3应付帐款 " sheetId="60" r:id="rId60"/>
    <sheet name="表9-4预收帐款 " sheetId="61" r:id="rId61"/>
    <sheet name="表9-5代销商品 " sheetId="62" r:id="rId62"/>
    <sheet name="表9-6其他应付 " sheetId="63" r:id="rId63"/>
    <sheet name="表9-7应付工资 " sheetId="64" r:id="rId64"/>
    <sheet name="表9-8应付福利 " sheetId="65" r:id="rId65"/>
    <sheet name="表9-9应交税金 " sheetId="66" r:id="rId66"/>
    <sheet name="表9-10应付利润 " sheetId="67" r:id="rId67"/>
    <sheet name="表9-11其他应交 " sheetId="68" r:id="rId68"/>
    <sheet name="表9-12预提费用 " sheetId="69" r:id="rId69"/>
    <sheet name="表9-13一年内长负 " sheetId="70" r:id="rId70"/>
    <sheet name="表9-14其他流动 " sheetId="71" r:id="rId71"/>
    <sheet name="表10长负汇总 " sheetId="72" r:id="rId72"/>
    <sheet name="表10-1长期借款 " sheetId="73" r:id="rId73"/>
    <sheet name="表10-2应付债券 " sheetId="74" r:id="rId74"/>
    <sheet name="表10-3长期应付 " sheetId="75" r:id="rId75"/>
    <sheet name="表10-4住房 " sheetId="76" r:id="rId76"/>
    <sheet name="表10-5其他长期 " sheetId="77" r:id="rId77"/>
  </sheets>
  <definedNames>
    <definedName name="_xlnm._FilterDatabase" localSheetId="39" hidden="1">'表5-1-1建筑物 '!$A$6:$IM$186</definedName>
    <definedName name="_xlnm.Print_Titles" localSheetId="3">'表2 '!$1:$5</definedName>
    <definedName name="_xlnm.Print_Titles" localSheetId="27">'表3-10-9在用低耗 '!$1:$6</definedName>
    <definedName name="_xlnm.Print_Titles" localSheetId="31">'表3-12待处理 '!$1:$5</definedName>
    <definedName name="_xlnm.Print_Titles" localSheetId="12">'表3-4应收帐款  '!$1:$6</definedName>
    <definedName name="_xlnm.Print_Titles" localSheetId="39">'表5-1-1建筑物 '!$1:$6</definedName>
    <definedName name="_xlnm.Print_Titles" localSheetId="42">'表5-2-1机器设备 '!$1:$6</definedName>
    <definedName name="_xlnm.Print_Titles" localSheetId="38">'表5固定汇总 '!$1:$1</definedName>
    <definedName name="_xlnm.Print_Titles" localSheetId="70">'表9-14其他流动 '!$1:$5</definedName>
    <definedName name="_xlnm.Print_Titles" localSheetId="59">'表9-3应付帐款 '!$1:$6</definedName>
    <definedName name="_xlnm.Print_Titles" localSheetId="0">'目录 '!$1:$4</definedName>
  </definedNames>
  <calcPr fullCalcOnLoad="1"/>
</workbook>
</file>

<file path=xl/sharedStrings.xml><?xml version="1.0" encoding="utf-8"?>
<sst xmlns="http://schemas.openxmlformats.org/spreadsheetml/2006/main" count="2491" uniqueCount="1130">
  <si>
    <t>资产评估清查明细表总目录</t>
  </si>
  <si>
    <t>序号</t>
  </si>
  <si>
    <t>表格名称</t>
  </si>
  <si>
    <t>数据库编号</t>
  </si>
  <si>
    <t>表格编号</t>
  </si>
  <si>
    <t>资产评估结果汇总表</t>
  </si>
  <si>
    <t>PGB1</t>
  </si>
  <si>
    <r>
      <t>表</t>
    </r>
    <r>
      <rPr>
        <i/>
        <sz val="10"/>
        <rFont val="Arial Narrow"/>
        <family val="2"/>
      </rPr>
      <t>1</t>
    </r>
  </si>
  <si>
    <t>资产评估结果分类汇总表</t>
  </si>
  <si>
    <t>PGB2</t>
  </si>
  <si>
    <r>
      <t>表</t>
    </r>
    <r>
      <rPr>
        <sz val="10"/>
        <rFont val="Arial Narrow"/>
        <family val="2"/>
      </rPr>
      <t>2</t>
    </r>
  </si>
  <si>
    <t>流动资产清查评估汇总表</t>
  </si>
  <si>
    <t>PGB3</t>
  </si>
  <si>
    <r>
      <t>表</t>
    </r>
    <r>
      <rPr>
        <sz val="10"/>
        <rFont val="Arial Narrow"/>
        <family val="2"/>
      </rPr>
      <t>3</t>
    </r>
  </si>
  <si>
    <r>
      <t>货币资金</t>
    </r>
    <r>
      <rPr>
        <sz val="10"/>
        <rFont val="Arial Narrow"/>
        <family val="2"/>
      </rPr>
      <t>-</t>
    </r>
    <r>
      <rPr>
        <sz val="10"/>
        <rFont val="楷体_GB2312"/>
        <family val="0"/>
      </rPr>
      <t>现金清查评估明细表</t>
    </r>
  </si>
  <si>
    <t>PGB4</t>
  </si>
  <si>
    <r>
      <t>表</t>
    </r>
    <r>
      <rPr>
        <sz val="10"/>
        <rFont val="Arial Narrow"/>
        <family val="2"/>
      </rPr>
      <t>3-1-1</t>
    </r>
  </si>
  <si>
    <r>
      <t>货币资金</t>
    </r>
    <r>
      <rPr>
        <sz val="10"/>
        <rFont val="Arial Narrow"/>
        <family val="2"/>
      </rPr>
      <t>-</t>
    </r>
    <r>
      <rPr>
        <sz val="10"/>
        <rFont val="楷体_GB2312"/>
        <family val="0"/>
      </rPr>
      <t>银行存款清查评估明细表</t>
    </r>
  </si>
  <si>
    <t>PGB5</t>
  </si>
  <si>
    <r>
      <t>表</t>
    </r>
    <r>
      <rPr>
        <sz val="10"/>
        <rFont val="Arial Narrow"/>
        <family val="2"/>
      </rPr>
      <t>3-1-2</t>
    </r>
  </si>
  <si>
    <t>货币资金-其他货币资金清查评估明细表</t>
  </si>
  <si>
    <t>PGB6</t>
  </si>
  <si>
    <r>
      <t>表</t>
    </r>
    <r>
      <rPr>
        <sz val="10"/>
        <rFont val="Arial Narrow"/>
        <family val="2"/>
      </rPr>
      <t>3-1-3</t>
    </r>
  </si>
  <si>
    <t>短期投资清查评估汇总表</t>
  </si>
  <si>
    <t>PGB7</t>
  </si>
  <si>
    <r>
      <t>表</t>
    </r>
    <r>
      <rPr>
        <sz val="10"/>
        <rFont val="Arial Narrow"/>
        <family val="2"/>
      </rPr>
      <t>3-2</t>
    </r>
  </si>
  <si>
    <r>
      <t>短期投资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股票清查评估明细表</t>
    </r>
  </si>
  <si>
    <t>PGB8</t>
  </si>
  <si>
    <r>
      <t>表</t>
    </r>
    <r>
      <rPr>
        <sz val="10"/>
        <rFont val="Arial Narrow"/>
        <family val="2"/>
      </rPr>
      <t>3-2-1</t>
    </r>
  </si>
  <si>
    <r>
      <t>短期投资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债券清查评估明细表</t>
    </r>
  </si>
  <si>
    <t>PGB9</t>
  </si>
  <si>
    <r>
      <t>表</t>
    </r>
    <r>
      <rPr>
        <sz val="10"/>
        <rFont val="Arial Narrow"/>
        <family val="2"/>
      </rPr>
      <t>3-2-2</t>
    </r>
  </si>
  <si>
    <t>应收票据清查评估明细表</t>
  </si>
  <si>
    <t>PGB10</t>
  </si>
  <si>
    <r>
      <t>表</t>
    </r>
    <r>
      <rPr>
        <sz val="10"/>
        <rFont val="Arial Narrow"/>
        <family val="2"/>
      </rPr>
      <t>3-3</t>
    </r>
  </si>
  <si>
    <t>应收账款清查评估明细表</t>
  </si>
  <si>
    <t>PGB11</t>
  </si>
  <si>
    <r>
      <t>表</t>
    </r>
    <r>
      <rPr>
        <sz val="10"/>
        <rFont val="Arial Narrow"/>
        <family val="2"/>
      </rPr>
      <t>3-4</t>
    </r>
  </si>
  <si>
    <t>应收股利（应收利润）清查评估明细表</t>
  </si>
  <si>
    <t>PGB12</t>
  </si>
  <si>
    <r>
      <t>表</t>
    </r>
    <r>
      <rPr>
        <sz val="10"/>
        <rFont val="Arial Narrow"/>
        <family val="2"/>
      </rPr>
      <t>3-5</t>
    </r>
  </si>
  <si>
    <t>应收利息清查评估明细表</t>
  </si>
  <si>
    <t>PGB13</t>
  </si>
  <si>
    <r>
      <t>表</t>
    </r>
    <r>
      <rPr>
        <sz val="10"/>
        <rFont val="Arial Narrow"/>
        <family val="2"/>
      </rPr>
      <t>3-6</t>
    </r>
  </si>
  <si>
    <t>预付账款清查评估明细表</t>
  </si>
  <si>
    <t>PGB14</t>
  </si>
  <si>
    <r>
      <t>表</t>
    </r>
    <r>
      <rPr>
        <sz val="10"/>
        <rFont val="Arial Narrow"/>
        <family val="2"/>
      </rPr>
      <t>3-7</t>
    </r>
  </si>
  <si>
    <t>应收补贴款清查评估明细表</t>
  </si>
  <si>
    <t>PGB15</t>
  </si>
  <si>
    <r>
      <t>表</t>
    </r>
    <r>
      <rPr>
        <sz val="10"/>
        <rFont val="Arial Narrow"/>
        <family val="2"/>
      </rPr>
      <t>3-8</t>
    </r>
  </si>
  <si>
    <t>其他应收款清查评估明细表</t>
  </si>
  <si>
    <t>PGB16</t>
  </si>
  <si>
    <r>
      <t>表</t>
    </r>
    <r>
      <rPr>
        <sz val="10"/>
        <rFont val="Arial Narrow"/>
        <family val="2"/>
      </rPr>
      <t>3-9</t>
    </r>
  </si>
  <si>
    <t>存货清查评估汇总表</t>
  </si>
  <si>
    <t>PGB17</t>
  </si>
  <si>
    <r>
      <t>表</t>
    </r>
    <r>
      <rPr>
        <sz val="10"/>
        <rFont val="Arial Narrow"/>
        <family val="2"/>
      </rPr>
      <t>3-10</t>
    </r>
  </si>
  <si>
    <r>
      <t>存货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原材料</t>
    </r>
    <r>
      <rPr>
        <sz val="10"/>
        <rFont val="楷体_GB2312"/>
        <family val="0"/>
      </rPr>
      <t>清查评估明细表</t>
    </r>
  </si>
  <si>
    <t>PGB18</t>
  </si>
  <si>
    <r>
      <t>表</t>
    </r>
    <r>
      <rPr>
        <sz val="10"/>
        <rFont val="Arial Narrow"/>
        <family val="2"/>
      </rPr>
      <t>3-10-1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</si>
  <si>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材料采购（在途物资）清查评估明细表</t>
    </r>
  </si>
  <si>
    <t>PGB19</t>
  </si>
  <si>
    <r>
      <t>表</t>
    </r>
    <r>
      <rPr>
        <sz val="10"/>
        <rFont val="Arial Narrow"/>
        <family val="2"/>
      </rPr>
      <t>3-10-2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</si>
  <si>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在库低值易耗品清查评估明细表</t>
    </r>
  </si>
  <si>
    <t>PGB20</t>
  </si>
  <si>
    <r>
      <t>表</t>
    </r>
    <r>
      <rPr>
        <sz val="10"/>
        <rFont val="Arial Narrow"/>
        <family val="2"/>
      </rPr>
      <t>3-10-3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</si>
  <si>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包装物清查评估明细表</t>
    </r>
  </si>
  <si>
    <t>PGB21</t>
  </si>
  <si>
    <r>
      <t>表</t>
    </r>
    <r>
      <rPr>
        <sz val="10"/>
        <rFont val="Arial Narrow"/>
        <family val="2"/>
      </rPr>
      <t>3-10-4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</si>
  <si>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委托加工材料清查评估明细表</t>
    </r>
  </si>
  <si>
    <t>PGB22</t>
  </si>
  <si>
    <r>
      <t>表</t>
    </r>
    <r>
      <rPr>
        <sz val="10"/>
        <rFont val="Arial Narrow"/>
        <family val="2"/>
      </rPr>
      <t>3-10-5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</si>
  <si>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产成品（库存商品）清查评估明细表</t>
    </r>
  </si>
  <si>
    <t>PGB23</t>
  </si>
  <si>
    <r>
      <t>表</t>
    </r>
    <r>
      <rPr>
        <sz val="10"/>
        <rFont val="Arial Narrow"/>
        <family val="2"/>
      </rPr>
      <t>3-10-6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</si>
  <si>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在产品（自制半成品）清查评估明细表</t>
    </r>
  </si>
  <si>
    <t>PGB24</t>
  </si>
  <si>
    <r>
      <t>表</t>
    </r>
    <r>
      <rPr>
        <sz val="10"/>
        <rFont val="Arial Narrow"/>
        <family val="2"/>
      </rPr>
      <t>3-10-7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</si>
  <si>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分期收款发出商品清查评估明细表</t>
    </r>
  </si>
  <si>
    <t>PGB25</t>
  </si>
  <si>
    <r>
      <t>表</t>
    </r>
    <r>
      <rPr>
        <sz val="10"/>
        <rFont val="Arial Narrow"/>
        <family val="2"/>
      </rPr>
      <t>3-10-8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</si>
  <si>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在用低值易耗品清查评估明细表</t>
    </r>
  </si>
  <si>
    <t>PGB26</t>
  </si>
  <si>
    <r>
      <t>表</t>
    </r>
    <r>
      <rPr>
        <sz val="10"/>
        <rFont val="Arial Narrow"/>
        <family val="2"/>
      </rPr>
      <t>3-10-9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</si>
  <si>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委托代销商品清查评估明细表</t>
    </r>
  </si>
  <si>
    <t>PGB27</t>
  </si>
  <si>
    <r>
      <t>表</t>
    </r>
    <r>
      <rPr>
        <sz val="10"/>
        <rFont val="Arial Narrow"/>
        <family val="2"/>
      </rPr>
      <t>3-10-10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</si>
  <si>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受托代销商品清查评估明细表</t>
    </r>
  </si>
  <si>
    <t>PGB28</t>
  </si>
  <si>
    <r>
      <t>表</t>
    </r>
    <r>
      <rPr>
        <sz val="10"/>
        <rFont val="Arial Narrow"/>
        <family val="2"/>
      </rPr>
      <t>3-10-11</t>
    </r>
  </si>
  <si>
    <t>待摊费用清查评估明细表</t>
  </si>
  <si>
    <t>PGB29</t>
  </si>
  <si>
    <r>
      <t>表</t>
    </r>
    <r>
      <rPr>
        <sz val="10"/>
        <rFont val="Arial Narrow"/>
        <family val="2"/>
      </rPr>
      <t>3-11</t>
    </r>
  </si>
  <si>
    <t>待处理流动资产净损失清查评估明细表</t>
  </si>
  <si>
    <t>PGB30</t>
  </si>
  <si>
    <r>
      <t>表</t>
    </r>
    <r>
      <rPr>
        <sz val="10"/>
        <rFont val="Arial Narrow"/>
        <family val="2"/>
      </rPr>
      <t>3-12</t>
    </r>
  </si>
  <si>
    <t>一年内到期的长期债券投资清查评估明细表</t>
  </si>
  <si>
    <t>PGB31</t>
  </si>
  <si>
    <r>
      <t>表</t>
    </r>
    <r>
      <rPr>
        <sz val="10"/>
        <rFont val="Arial Narrow"/>
        <family val="2"/>
      </rPr>
      <t>3-13</t>
    </r>
  </si>
  <si>
    <t>其他流动资产清查评估明细表</t>
  </si>
  <si>
    <t>PGB32</t>
  </si>
  <si>
    <r>
      <t>表</t>
    </r>
    <r>
      <rPr>
        <sz val="10"/>
        <rFont val="Arial Narrow"/>
        <family val="2"/>
      </rPr>
      <t>3-14</t>
    </r>
  </si>
  <si>
    <t>长期投资清查评估汇总表</t>
  </si>
  <si>
    <t>PGB33</t>
  </si>
  <si>
    <r>
      <t>表</t>
    </r>
    <r>
      <rPr>
        <sz val="10"/>
        <rFont val="Arial Narrow"/>
        <family val="2"/>
      </rPr>
      <t>4</t>
    </r>
  </si>
  <si>
    <r>
      <t>长期投资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股票投资清查评估明细表</t>
    </r>
  </si>
  <si>
    <t>PGB34</t>
  </si>
  <si>
    <r>
      <t>表</t>
    </r>
    <r>
      <rPr>
        <sz val="10"/>
        <rFont val="Arial Narrow"/>
        <family val="2"/>
      </rPr>
      <t>4-1</t>
    </r>
  </si>
  <si>
    <r>
      <t>长期投资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债券投资清查评估明细表</t>
    </r>
  </si>
  <si>
    <t>PGB35</t>
  </si>
  <si>
    <r>
      <t>表</t>
    </r>
    <r>
      <rPr>
        <sz val="10"/>
        <rFont val="Arial Narrow"/>
        <family val="2"/>
      </rPr>
      <t>4-2</t>
    </r>
  </si>
  <si>
    <t>长期投资--其他投资清查评估明细表</t>
  </si>
  <si>
    <t>PGB36</t>
  </si>
  <si>
    <r>
      <t>表</t>
    </r>
    <r>
      <rPr>
        <sz val="10"/>
        <rFont val="Arial Narrow"/>
        <family val="2"/>
      </rPr>
      <t>4-3</t>
    </r>
  </si>
  <si>
    <t>固定资产清查评估汇总表</t>
  </si>
  <si>
    <t>PGB37</t>
  </si>
  <si>
    <r>
      <t>表</t>
    </r>
    <r>
      <rPr>
        <sz val="10"/>
        <rFont val="Arial Narrow"/>
        <family val="2"/>
      </rPr>
      <t>5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</si>
  <si>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房屋建筑物清查评估明细表</t>
    </r>
  </si>
  <si>
    <t>PGB38</t>
  </si>
  <si>
    <r>
      <t>表</t>
    </r>
    <r>
      <rPr>
        <sz val="10"/>
        <rFont val="Arial Narrow"/>
        <family val="2"/>
      </rPr>
      <t>5-1-1</t>
    </r>
  </si>
  <si>
    <t>固定资产--构筑物及其他辅助设施清查评估明细表</t>
  </si>
  <si>
    <t>PGB39</t>
  </si>
  <si>
    <r>
      <t>表</t>
    </r>
    <r>
      <rPr>
        <sz val="10"/>
        <rFont val="Arial Narrow"/>
        <family val="2"/>
      </rPr>
      <t>5-1-2</t>
    </r>
  </si>
  <si>
    <t>固定资产--管道和沟槽清查评估明细表</t>
  </si>
  <si>
    <r>
      <t>表</t>
    </r>
    <r>
      <rPr>
        <sz val="10"/>
        <rFont val="Arial Narrow"/>
        <family val="2"/>
      </rPr>
      <t>5-1-3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</si>
  <si>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机器设备清查评估明细表</t>
    </r>
  </si>
  <si>
    <t>PGB41</t>
  </si>
  <si>
    <r>
      <t>表</t>
    </r>
    <r>
      <rPr>
        <sz val="10"/>
        <rFont val="Arial Narrow"/>
        <family val="2"/>
      </rPr>
      <t>5-2-1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</si>
  <si>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运输设备清查评估明细表</t>
    </r>
  </si>
  <si>
    <t>PGB42</t>
  </si>
  <si>
    <r>
      <t>表</t>
    </r>
    <r>
      <rPr>
        <sz val="10"/>
        <rFont val="Arial Narrow"/>
        <family val="2"/>
      </rPr>
      <t>5-2-2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</si>
  <si>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电子设备清查评估明细表</t>
    </r>
  </si>
  <si>
    <t>PGB43</t>
  </si>
  <si>
    <r>
      <t>表</t>
    </r>
    <r>
      <rPr>
        <sz val="10"/>
        <rFont val="Arial Narrow"/>
        <family val="2"/>
      </rPr>
      <t>5-2-3</t>
    </r>
  </si>
  <si>
    <t>工程物资清查评估明细表</t>
  </si>
  <si>
    <t>PGB44</t>
  </si>
  <si>
    <r>
      <t>表</t>
    </r>
    <r>
      <rPr>
        <sz val="10"/>
        <rFont val="Times New Roman"/>
        <family val="1"/>
      </rPr>
      <t>5-3</t>
    </r>
  </si>
  <si>
    <r>
      <t>在建工程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土建工程清查评估明细表</t>
    </r>
  </si>
  <si>
    <t>PGB45</t>
  </si>
  <si>
    <r>
      <t>表</t>
    </r>
    <r>
      <rPr>
        <sz val="10"/>
        <rFont val="Times New Roman"/>
        <family val="1"/>
      </rPr>
      <t>5-4-1</t>
    </r>
  </si>
  <si>
    <r>
      <t>在建工程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设备安装工程清查评估明细表</t>
    </r>
  </si>
  <si>
    <t>PGB46</t>
  </si>
  <si>
    <r>
      <t>表</t>
    </r>
    <r>
      <rPr>
        <sz val="10"/>
        <rFont val="Times New Roman"/>
        <family val="1"/>
      </rPr>
      <t>5-4-2</t>
    </r>
  </si>
  <si>
    <t>固定资产清理清查评估明细表</t>
  </si>
  <si>
    <t>PGB47</t>
  </si>
  <si>
    <r>
      <t>表</t>
    </r>
    <r>
      <rPr>
        <sz val="10"/>
        <rFont val="Times New Roman"/>
        <family val="1"/>
      </rPr>
      <t>5-5</t>
    </r>
  </si>
  <si>
    <t>待处理固定资产净损失清查评估明细表</t>
  </si>
  <si>
    <t>PGB48</t>
  </si>
  <si>
    <r>
      <t>表</t>
    </r>
    <r>
      <rPr>
        <sz val="10"/>
        <rFont val="Times New Roman"/>
        <family val="1"/>
      </rPr>
      <t>5-6</t>
    </r>
  </si>
  <si>
    <r>
      <t>无形资产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土地使用权清查评估明细表</t>
    </r>
  </si>
  <si>
    <t>PGB49</t>
  </si>
  <si>
    <r>
      <t>表</t>
    </r>
    <r>
      <rPr>
        <sz val="10"/>
        <rFont val="Arial Narrow"/>
        <family val="2"/>
      </rPr>
      <t>6-1</t>
    </r>
  </si>
  <si>
    <t>无形资产--其他无形资产清查评估明细表</t>
  </si>
  <si>
    <t>PGB50</t>
  </si>
  <si>
    <r>
      <t>表</t>
    </r>
    <r>
      <rPr>
        <sz val="10"/>
        <rFont val="Arial Narrow"/>
        <family val="2"/>
      </rPr>
      <t>6-2</t>
    </r>
  </si>
  <si>
    <t>开办费清查评估明细表</t>
  </si>
  <si>
    <t>PGB51</t>
  </si>
  <si>
    <r>
      <t>表</t>
    </r>
    <r>
      <rPr>
        <sz val="10"/>
        <rFont val="Arial Narrow"/>
        <family val="2"/>
      </rPr>
      <t>7-1</t>
    </r>
  </si>
  <si>
    <t>长期待摊费用清查评估明细表</t>
  </si>
  <si>
    <t>PGB52</t>
  </si>
  <si>
    <r>
      <t>表</t>
    </r>
    <r>
      <rPr>
        <sz val="10"/>
        <rFont val="Arial Narrow"/>
        <family val="2"/>
      </rPr>
      <t>7-2</t>
    </r>
  </si>
  <si>
    <t>其他长期资产清查评估汇总表</t>
  </si>
  <si>
    <t>PGB53</t>
  </si>
  <si>
    <r>
      <t>表</t>
    </r>
    <r>
      <rPr>
        <sz val="10"/>
        <rFont val="Arial Narrow"/>
        <family val="2"/>
      </rPr>
      <t>8-1</t>
    </r>
  </si>
  <si>
    <t>递延税款借项清查评估明细表</t>
  </si>
  <si>
    <t>PGB54</t>
  </si>
  <si>
    <r>
      <t>表</t>
    </r>
    <r>
      <rPr>
        <sz val="10"/>
        <rFont val="Arial Narrow"/>
        <family val="2"/>
      </rPr>
      <t>8-2</t>
    </r>
  </si>
  <si>
    <t>流动负债清查评估汇总表</t>
  </si>
  <si>
    <t>PGB55</t>
  </si>
  <si>
    <r>
      <t>表</t>
    </r>
    <r>
      <rPr>
        <sz val="10"/>
        <rFont val="Arial Narrow"/>
        <family val="2"/>
      </rPr>
      <t>9</t>
    </r>
  </si>
  <si>
    <t>短期借款清查评估明细表</t>
  </si>
  <si>
    <t>PGB56</t>
  </si>
  <si>
    <r>
      <t>表</t>
    </r>
    <r>
      <rPr>
        <sz val="10"/>
        <rFont val="Arial Narrow"/>
        <family val="2"/>
      </rPr>
      <t>9-1</t>
    </r>
  </si>
  <si>
    <t>应付票据清查评估明细表</t>
  </si>
  <si>
    <t>PGB57</t>
  </si>
  <si>
    <r>
      <t>表</t>
    </r>
    <r>
      <rPr>
        <sz val="10"/>
        <rFont val="Arial Narrow"/>
        <family val="2"/>
      </rPr>
      <t>9-2</t>
    </r>
  </si>
  <si>
    <t>应付账款清查评估明细表</t>
  </si>
  <si>
    <t>PGB58</t>
  </si>
  <si>
    <r>
      <t>表</t>
    </r>
    <r>
      <rPr>
        <sz val="10"/>
        <rFont val="Arial Narrow"/>
        <family val="2"/>
      </rPr>
      <t>9-3</t>
    </r>
  </si>
  <si>
    <t>预收账款清查评估明细表</t>
  </si>
  <si>
    <t>PGB59</t>
  </si>
  <si>
    <r>
      <t>表</t>
    </r>
    <r>
      <rPr>
        <sz val="10"/>
        <rFont val="Arial Narrow"/>
        <family val="2"/>
      </rPr>
      <t>9-4</t>
    </r>
  </si>
  <si>
    <t>代销商品款清查评估明细表</t>
  </si>
  <si>
    <t>PGB60</t>
  </si>
  <si>
    <r>
      <t>表</t>
    </r>
    <r>
      <rPr>
        <sz val="10"/>
        <rFont val="Arial Narrow"/>
        <family val="2"/>
      </rPr>
      <t>9-5</t>
    </r>
  </si>
  <si>
    <t>其他应付款清查评估明细表</t>
  </si>
  <si>
    <t>PGB61</t>
  </si>
  <si>
    <r>
      <t>表</t>
    </r>
    <r>
      <rPr>
        <sz val="10"/>
        <rFont val="Arial Narrow"/>
        <family val="2"/>
      </rPr>
      <t>9-6</t>
    </r>
  </si>
  <si>
    <t>应付工资清查评估明细表</t>
  </si>
  <si>
    <t>PGB62</t>
  </si>
  <si>
    <r>
      <t>表</t>
    </r>
    <r>
      <rPr>
        <sz val="10"/>
        <rFont val="Arial Narrow"/>
        <family val="2"/>
      </rPr>
      <t>9-7</t>
    </r>
  </si>
  <si>
    <t>应付福利费清查评估明细表</t>
  </si>
  <si>
    <t>PGB63</t>
  </si>
  <si>
    <r>
      <t>表</t>
    </r>
    <r>
      <rPr>
        <sz val="10"/>
        <rFont val="Arial Narrow"/>
        <family val="2"/>
      </rPr>
      <t>9-8</t>
    </r>
  </si>
  <si>
    <t>应交税金清查评估明细表</t>
  </si>
  <si>
    <t>PGB64</t>
  </si>
  <si>
    <r>
      <t>表</t>
    </r>
    <r>
      <rPr>
        <sz val="10"/>
        <rFont val="Arial Narrow"/>
        <family val="2"/>
      </rPr>
      <t>9-9</t>
    </r>
  </si>
  <si>
    <t>应付利润（应付股利）清查评估明细表</t>
  </si>
  <si>
    <t>PGB65</t>
  </si>
  <si>
    <r>
      <t>表</t>
    </r>
    <r>
      <rPr>
        <sz val="10"/>
        <rFont val="Arial Narrow"/>
        <family val="2"/>
      </rPr>
      <t>9-10</t>
    </r>
  </si>
  <si>
    <t>其他应交款清查评估明细表</t>
  </si>
  <si>
    <t>PGB66</t>
  </si>
  <si>
    <r>
      <t>表</t>
    </r>
    <r>
      <rPr>
        <sz val="10"/>
        <rFont val="Arial Narrow"/>
        <family val="2"/>
      </rPr>
      <t>9-11</t>
    </r>
  </si>
  <si>
    <t>预提费用清查评估明细表</t>
  </si>
  <si>
    <t>PGB67</t>
  </si>
  <si>
    <r>
      <t>表</t>
    </r>
    <r>
      <rPr>
        <sz val="10"/>
        <rFont val="Arial Narrow"/>
        <family val="2"/>
      </rPr>
      <t>9-12</t>
    </r>
  </si>
  <si>
    <t>一年内到期的长期负债清查评估明细表</t>
  </si>
  <si>
    <t>PGB68</t>
  </si>
  <si>
    <r>
      <t>表</t>
    </r>
    <r>
      <rPr>
        <sz val="10"/>
        <rFont val="Arial Narrow"/>
        <family val="2"/>
      </rPr>
      <t>9-13</t>
    </r>
  </si>
  <si>
    <t>其他流动负债清查评估明细表</t>
  </si>
  <si>
    <t>PGB69</t>
  </si>
  <si>
    <r>
      <t>表</t>
    </r>
    <r>
      <rPr>
        <sz val="10"/>
        <rFont val="Arial Narrow"/>
        <family val="2"/>
      </rPr>
      <t>9-14</t>
    </r>
  </si>
  <si>
    <t>长期负债清查评估汇总表</t>
  </si>
  <si>
    <t>PGB70</t>
  </si>
  <si>
    <r>
      <t>表</t>
    </r>
    <r>
      <rPr>
        <sz val="10"/>
        <rFont val="Arial Narrow"/>
        <family val="2"/>
      </rPr>
      <t>10</t>
    </r>
  </si>
  <si>
    <t>长期借款清查评估明细表</t>
  </si>
  <si>
    <t>PGB71</t>
  </si>
  <si>
    <r>
      <t>表</t>
    </r>
    <r>
      <rPr>
        <sz val="10"/>
        <rFont val="Arial Narrow"/>
        <family val="2"/>
      </rPr>
      <t>10-1</t>
    </r>
  </si>
  <si>
    <t>应付债券清查评估明细表</t>
  </si>
  <si>
    <t>PGB72</t>
  </si>
  <si>
    <r>
      <t>表</t>
    </r>
    <r>
      <rPr>
        <sz val="10"/>
        <rFont val="Arial Narrow"/>
        <family val="2"/>
      </rPr>
      <t>10-2</t>
    </r>
  </si>
  <si>
    <t>长期应付款清查评估明细表</t>
  </si>
  <si>
    <t>PGB73</t>
  </si>
  <si>
    <r>
      <t>表</t>
    </r>
    <r>
      <rPr>
        <sz val="10"/>
        <rFont val="Arial Narrow"/>
        <family val="2"/>
      </rPr>
      <t>10-3</t>
    </r>
  </si>
  <si>
    <t>住房周转金清查评估明细表</t>
  </si>
  <si>
    <t>PGB74</t>
  </si>
  <si>
    <r>
      <t>表</t>
    </r>
    <r>
      <rPr>
        <sz val="10"/>
        <rFont val="Arial Narrow"/>
        <family val="2"/>
      </rPr>
      <t>10-4</t>
    </r>
  </si>
  <si>
    <t>其他长期负债清查评估明细表</t>
  </si>
  <si>
    <t>PGB75</t>
  </si>
  <si>
    <r>
      <t>表</t>
    </r>
    <r>
      <rPr>
        <sz val="10"/>
        <rFont val="Arial Narrow"/>
        <family val="2"/>
      </rPr>
      <t>10-5</t>
    </r>
  </si>
  <si>
    <t>递延税款贷项清查评估明细表</t>
  </si>
  <si>
    <t>PGB76</t>
  </si>
  <si>
    <r>
      <t>表</t>
    </r>
    <r>
      <rPr>
        <sz val="10"/>
        <rFont val="Arial Narrow"/>
        <family val="2"/>
      </rPr>
      <t>10-6</t>
    </r>
  </si>
  <si>
    <t>资   产   评   估   结   果   汇   总   表</t>
  </si>
  <si>
    <r>
      <t>表</t>
    </r>
    <r>
      <rPr>
        <sz val="9"/>
        <rFont val="Arial Narrow"/>
        <family val="2"/>
      </rPr>
      <t>1</t>
    </r>
  </si>
  <si>
    <r>
      <t>项</t>
    </r>
    <r>
      <rPr>
        <b/>
        <sz val="9"/>
        <rFont val="Arial Narrow"/>
        <family val="2"/>
      </rPr>
      <t xml:space="preserve">      </t>
    </r>
    <r>
      <rPr>
        <b/>
        <sz val="9"/>
        <rFont val="宋体"/>
        <family val="0"/>
      </rPr>
      <t>目</t>
    </r>
  </si>
  <si>
    <t>账面价值</t>
  </si>
  <si>
    <t>评估价值</t>
  </si>
  <si>
    <t>增减值</t>
  </si>
  <si>
    <r>
      <t>增值率</t>
    </r>
    <r>
      <rPr>
        <b/>
        <sz val="9"/>
        <rFont val="Arial Narrow"/>
        <family val="2"/>
      </rPr>
      <t>%</t>
    </r>
  </si>
  <si>
    <t>C</t>
  </si>
  <si>
    <t>流动资产</t>
  </si>
  <si>
    <t>长期投资</t>
  </si>
  <si>
    <t>固定资产</t>
  </si>
  <si>
    <t>其中：在建工程</t>
  </si>
  <si>
    <r>
      <t xml:space="preserve">             </t>
    </r>
    <r>
      <rPr>
        <sz val="9"/>
        <rFont val="宋体"/>
        <family val="0"/>
      </rPr>
      <t>建</t>
    </r>
    <r>
      <rPr>
        <sz val="9"/>
        <rFont val="Arial Narrow"/>
        <family val="2"/>
      </rPr>
      <t xml:space="preserve">  </t>
    </r>
    <r>
      <rPr>
        <sz val="9"/>
        <rFont val="宋体"/>
        <family val="0"/>
      </rPr>
      <t>筑</t>
    </r>
    <r>
      <rPr>
        <sz val="9"/>
        <rFont val="Arial Narrow"/>
        <family val="2"/>
      </rPr>
      <t xml:space="preserve">  </t>
    </r>
    <r>
      <rPr>
        <sz val="9"/>
        <rFont val="宋体"/>
        <family val="0"/>
      </rPr>
      <t>物</t>
    </r>
  </si>
  <si>
    <r>
      <t xml:space="preserve">             </t>
    </r>
    <r>
      <rPr>
        <sz val="9"/>
        <rFont val="宋体"/>
        <family val="0"/>
      </rPr>
      <t>设</t>
    </r>
    <r>
      <rPr>
        <sz val="9"/>
        <rFont val="Arial Narrow"/>
        <family val="2"/>
      </rPr>
      <t xml:space="preserve">         </t>
    </r>
    <r>
      <rPr>
        <sz val="9"/>
        <rFont val="宋体"/>
        <family val="0"/>
      </rPr>
      <t>备</t>
    </r>
  </si>
  <si>
    <t>无形资产</t>
  </si>
  <si>
    <t>其中：土地使用权</t>
  </si>
  <si>
    <t>其它资产</t>
  </si>
  <si>
    <t>资产总计</t>
  </si>
  <si>
    <t>流动负债</t>
  </si>
  <si>
    <t>长期负债</t>
  </si>
  <si>
    <t>负债总计</t>
  </si>
  <si>
    <r>
      <t>净</t>
    </r>
    <r>
      <rPr>
        <b/>
        <sz val="9"/>
        <rFont val="Arial Narrow"/>
        <family val="2"/>
      </rPr>
      <t xml:space="preserve">  </t>
    </r>
    <r>
      <rPr>
        <b/>
        <sz val="9"/>
        <rFont val="宋体"/>
        <family val="0"/>
      </rPr>
      <t>资</t>
    </r>
    <r>
      <rPr>
        <b/>
        <sz val="9"/>
        <rFont val="Arial Narrow"/>
        <family val="2"/>
      </rPr>
      <t xml:space="preserve">  </t>
    </r>
    <r>
      <rPr>
        <b/>
        <sz val="9"/>
        <rFont val="宋体"/>
        <family val="0"/>
      </rPr>
      <t>产</t>
    </r>
  </si>
  <si>
    <t>评估机构：</t>
  </si>
  <si>
    <t>项目负责人：</t>
  </si>
  <si>
    <t>法定代表人：</t>
  </si>
  <si>
    <t>签字注册资产评估师：</t>
  </si>
  <si>
    <t>调整后账面值</t>
  </si>
  <si>
    <t>A</t>
  </si>
  <si>
    <t>B</t>
  </si>
  <si>
    <t>D=C-B</t>
  </si>
  <si>
    <r>
      <t>E=</t>
    </r>
    <r>
      <rPr>
        <b/>
        <i/>
        <sz val="9"/>
        <rFont val="宋体"/>
        <family val="0"/>
      </rPr>
      <t>（</t>
    </r>
    <r>
      <rPr>
        <b/>
        <i/>
        <sz val="9"/>
        <rFont val="Arial Narrow"/>
        <family val="2"/>
      </rPr>
      <t>C-B</t>
    </r>
    <r>
      <rPr>
        <b/>
        <i/>
        <sz val="9"/>
        <rFont val="宋体"/>
        <family val="0"/>
      </rPr>
      <t>）</t>
    </r>
    <r>
      <rPr>
        <b/>
        <i/>
        <sz val="9"/>
        <rFont val="Arial Narrow"/>
        <family val="2"/>
      </rPr>
      <t>/B×100%</t>
    </r>
  </si>
  <si>
    <t>资 产 评 估 结 果 分 类 汇 总 表</t>
  </si>
  <si>
    <r>
      <t>表</t>
    </r>
    <r>
      <rPr>
        <sz val="9"/>
        <rFont val="Arial Narrow"/>
        <family val="2"/>
      </rPr>
      <t>2</t>
    </r>
  </si>
  <si>
    <t>科目名称</t>
  </si>
  <si>
    <t>账面调整值</t>
  </si>
  <si>
    <t>增值额</t>
  </si>
  <si>
    <t>一、流动资产合计</t>
  </si>
  <si>
    <r>
      <t xml:space="preserve">        </t>
    </r>
    <r>
      <rPr>
        <sz val="9"/>
        <rFont val="宋体"/>
        <family val="0"/>
      </rPr>
      <t>货币资金</t>
    </r>
  </si>
  <si>
    <r>
      <t xml:space="preserve">        </t>
    </r>
    <r>
      <rPr>
        <sz val="9"/>
        <rFont val="宋体"/>
        <family val="0"/>
      </rPr>
      <t>短期投资</t>
    </r>
  </si>
  <si>
    <r>
      <t xml:space="preserve">        </t>
    </r>
    <r>
      <rPr>
        <sz val="9"/>
        <rFont val="宋体"/>
        <family val="0"/>
      </rPr>
      <t>应收票据</t>
    </r>
  </si>
  <si>
    <r>
      <t xml:space="preserve">        </t>
    </r>
    <r>
      <rPr>
        <sz val="9"/>
        <rFont val="宋体"/>
        <family val="0"/>
      </rPr>
      <t>应收账款</t>
    </r>
  </si>
  <si>
    <r>
      <t xml:space="preserve">        </t>
    </r>
    <r>
      <rPr>
        <sz val="9"/>
        <rFont val="宋体"/>
        <family val="0"/>
      </rPr>
      <t>减：坏账准备</t>
    </r>
  </si>
  <si>
    <r>
      <t xml:space="preserve">        </t>
    </r>
    <r>
      <rPr>
        <sz val="9"/>
        <rFont val="宋体"/>
        <family val="0"/>
      </rPr>
      <t>应收账款净额</t>
    </r>
  </si>
  <si>
    <r>
      <t xml:space="preserve">        </t>
    </r>
    <r>
      <rPr>
        <sz val="9"/>
        <rFont val="宋体"/>
        <family val="0"/>
      </rPr>
      <t>应收股利</t>
    </r>
  </si>
  <si>
    <r>
      <t xml:space="preserve">        </t>
    </r>
    <r>
      <rPr>
        <sz val="9"/>
        <rFont val="宋体"/>
        <family val="0"/>
      </rPr>
      <t>应收利息</t>
    </r>
  </si>
  <si>
    <r>
      <t xml:space="preserve">        </t>
    </r>
    <r>
      <rPr>
        <sz val="9"/>
        <rFont val="宋体"/>
        <family val="0"/>
      </rPr>
      <t>预付账款</t>
    </r>
  </si>
  <si>
    <r>
      <t xml:space="preserve">        </t>
    </r>
    <r>
      <rPr>
        <sz val="9"/>
        <rFont val="宋体"/>
        <family val="0"/>
      </rPr>
      <t>应收补贴款</t>
    </r>
  </si>
  <si>
    <r>
      <t xml:space="preserve">        </t>
    </r>
    <r>
      <rPr>
        <sz val="9"/>
        <rFont val="宋体"/>
        <family val="0"/>
      </rPr>
      <t>其它应收款</t>
    </r>
  </si>
  <si>
    <r>
      <t xml:space="preserve">        </t>
    </r>
    <r>
      <rPr>
        <sz val="9"/>
        <rFont val="宋体"/>
        <family val="0"/>
      </rPr>
      <t>存货</t>
    </r>
  </si>
  <si>
    <r>
      <t xml:space="preserve">        </t>
    </r>
    <r>
      <rPr>
        <sz val="9"/>
        <rFont val="宋体"/>
        <family val="0"/>
      </rPr>
      <t>待摊费用</t>
    </r>
  </si>
  <si>
    <r>
      <t xml:space="preserve">        </t>
    </r>
    <r>
      <rPr>
        <sz val="9"/>
        <rFont val="宋体"/>
        <family val="0"/>
      </rPr>
      <t>待处理流动资产净损失</t>
    </r>
  </si>
  <si>
    <r>
      <t xml:space="preserve">        </t>
    </r>
    <r>
      <rPr>
        <sz val="9"/>
        <rFont val="宋体"/>
        <family val="0"/>
      </rPr>
      <t>一年内到期的长期债券投资</t>
    </r>
  </si>
  <si>
    <r>
      <t xml:space="preserve">        </t>
    </r>
    <r>
      <rPr>
        <sz val="9"/>
        <rFont val="宋体"/>
        <family val="0"/>
      </rPr>
      <t>其它流动资产</t>
    </r>
  </si>
  <si>
    <t>二、长期投资</t>
  </si>
  <si>
    <t>三、固定资产</t>
  </si>
  <si>
    <r>
      <t xml:space="preserve">        </t>
    </r>
    <r>
      <rPr>
        <sz val="9"/>
        <rFont val="宋体"/>
        <family val="0"/>
      </rPr>
      <t>固定资产原价</t>
    </r>
  </si>
  <si>
    <r>
      <t xml:space="preserve">        </t>
    </r>
    <r>
      <rPr>
        <sz val="9"/>
        <rFont val="宋体"/>
        <family val="0"/>
      </rPr>
      <t>其中：设备类</t>
    </r>
  </si>
  <si>
    <r>
      <t xml:space="preserve">                    </t>
    </r>
    <r>
      <rPr>
        <sz val="9"/>
        <rFont val="宋体"/>
        <family val="0"/>
      </rPr>
      <t>建筑物类</t>
    </r>
  </si>
  <si>
    <r>
      <t xml:space="preserve">        </t>
    </r>
    <r>
      <rPr>
        <sz val="9"/>
        <rFont val="宋体"/>
        <family val="0"/>
      </rPr>
      <t>减：累计折旧</t>
    </r>
  </si>
  <si>
    <r>
      <t xml:space="preserve">        </t>
    </r>
    <r>
      <rPr>
        <sz val="9"/>
        <rFont val="宋体"/>
        <family val="0"/>
      </rPr>
      <t>固定资产净额</t>
    </r>
  </si>
  <si>
    <r>
      <t xml:space="preserve">        </t>
    </r>
    <r>
      <rPr>
        <sz val="9"/>
        <rFont val="宋体"/>
        <family val="0"/>
      </rPr>
      <t>工程物资</t>
    </r>
  </si>
  <si>
    <r>
      <t xml:space="preserve">        </t>
    </r>
    <r>
      <rPr>
        <sz val="9"/>
        <rFont val="宋体"/>
        <family val="0"/>
      </rPr>
      <t>在建工程</t>
    </r>
  </si>
  <si>
    <r>
      <t xml:space="preserve">        </t>
    </r>
    <r>
      <rPr>
        <sz val="9"/>
        <rFont val="宋体"/>
        <family val="0"/>
      </rPr>
      <t>固定资产清理</t>
    </r>
  </si>
  <si>
    <r>
      <t xml:space="preserve">        </t>
    </r>
    <r>
      <rPr>
        <sz val="9"/>
        <rFont val="宋体"/>
        <family val="0"/>
      </rPr>
      <t>待处理固定资产净损失</t>
    </r>
  </si>
  <si>
    <t>四、无形资产合计</t>
  </si>
  <si>
    <r>
      <t xml:space="preserve">        </t>
    </r>
    <r>
      <rPr>
        <sz val="9"/>
        <rFont val="宋体"/>
        <family val="0"/>
      </rPr>
      <t>其中：土地使用权</t>
    </r>
  </si>
  <si>
    <r>
      <t xml:space="preserve">                    </t>
    </r>
    <r>
      <rPr>
        <sz val="9"/>
        <rFont val="宋体"/>
        <family val="0"/>
      </rPr>
      <t>其它无形资产</t>
    </r>
  </si>
  <si>
    <t>五、递延资产合计</t>
  </si>
  <si>
    <r>
      <t xml:space="preserve">        </t>
    </r>
    <r>
      <rPr>
        <sz val="9"/>
        <rFont val="宋体"/>
        <family val="0"/>
      </rPr>
      <t>开办费</t>
    </r>
  </si>
  <si>
    <r>
      <t xml:space="preserve">        </t>
    </r>
    <r>
      <rPr>
        <sz val="9"/>
        <rFont val="宋体"/>
        <family val="0"/>
      </rPr>
      <t>长期待摊费用</t>
    </r>
  </si>
  <si>
    <t>六、其它长期资产</t>
  </si>
  <si>
    <t>七、递延税款借项</t>
  </si>
  <si>
    <t>八、资产总计</t>
  </si>
  <si>
    <t>九、流动负债合计</t>
  </si>
  <si>
    <r>
      <t xml:space="preserve">        </t>
    </r>
    <r>
      <rPr>
        <sz val="9"/>
        <rFont val="宋体"/>
        <family val="0"/>
      </rPr>
      <t>短期借款</t>
    </r>
  </si>
  <si>
    <r>
      <t xml:space="preserve">        </t>
    </r>
    <r>
      <rPr>
        <sz val="9"/>
        <rFont val="宋体"/>
        <family val="0"/>
      </rPr>
      <t>应付票据</t>
    </r>
  </si>
  <si>
    <r>
      <t xml:space="preserve">        </t>
    </r>
    <r>
      <rPr>
        <sz val="9"/>
        <rFont val="宋体"/>
        <family val="0"/>
      </rPr>
      <t>应付账款</t>
    </r>
  </si>
  <si>
    <r>
      <t xml:space="preserve">        </t>
    </r>
    <r>
      <rPr>
        <sz val="9"/>
        <rFont val="宋体"/>
        <family val="0"/>
      </rPr>
      <t>预收账款</t>
    </r>
  </si>
  <si>
    <r>
      <t xml:space="preserve">        </t>
    </r>
    <r>
      <rPr>
        <sz val="9"/>
        <rFont val="宋体"/>
        <family val="0"/>
      </rPr>
      <t>代销商品款</t>
    </r>
  </si>
  <si>
    <r>
      <t xml:space="preserve">        </t>
    </r>
    <r>
      <rPr>
        <sz val="9"/>
        <rFont val="宋体"/>
        <family val="0"/>
      </rPr>
      <t>其它应付款</t>
    </r>
  </si>
  <si>
    <r>
      <t xml:space="preserve">        </t>
    </r>
    <r>
      <rPr>
        <sz val="9"/>
        <rFont val="宋体"/>
        <family val="0"/>
      </rPr>
      <t>应付工资</t>
    </r>
  </si>
  <si>
    <r>
      <t xml:space="preserve">        </t>
    </r>
    <r>
      <rPr>
        <sz val="9"/>
        <rFont val="宋体"/>
        <family val="0"/>
      </rPr>
      <t>应付福利费</t>
    </r>
  </si>
  <si>
    <r>
      <t xml:space="preserve">        </t>
    </r>
    <r>
      <rPr>
        <sz val="9"/>
        <rFont val="宋体"/>
        <family val="0"/>
      </rPr>
      <t>应交税金</t>
    </r>
  </si>
  <si>
    <r>
      <t xml:space="preserve">        </t>
    </r>
    <r>
      <rPr>
        <sz val="9"/>
        <rFont val="宋体"/>
        <family val="0"/>
      </rPr>
      <t>应付利润</t>
    </r>
  </si>
  <si>
    <r>
      <t xml:space="preserve">        </t>
    </r>
    <r>
      <rPr>
        <sz val="9"/>
        <rFont val="宋体"/>
        <family val="0"/>
      </rPr>
      <t>其它未交款</t>
    </r>
  </si>
  <si>
    <r>
      <t xml:space="preserve">        </t>
    </r>
    <r>
      <rPr>
        <sz val="9"/>
        <rFont val="宋体"/>
        <family val="0"/>
      </rPr>
      <t>预提费用</t>
    </r>
  </si>
  <si>
    <r>
      <t xml:space="preserve">        </t>
    </r>
    <r>
      <rPr>
        <sz val="9"/>
        <rFont val="宋体"/>
        <family val="0"/>
      </rPr>
      <t>一年内到期的长期负债</t>
    </r>
  </si>
  <si>
    <r>
      <t xml:space="preserve">        </t>
    </r>
    <r>
      <rPr>
        <sz val="9"/>
        <rFont val="宋体"/>
        <family val="0"/>
      </rPr>
      <t>其它流动负债</t>
    </r>
  </si>
  <si>
    <t>十、长期负债合计</t>
  </si>
  <si>
    <r>
      <t xml:space="preserve">        </t>
    </r>
    <r>
      <rPr>
        <sz val="9"/>
        <rFont val="宋体"/>
        <family val="0"/>
      </rPr>
      <t>长期借款</t>
    </r>
  </si>
  <si>
    <r>
      <t xml:space="preserve">        </t>
    </r>
    <r>
      <rPr>
        <sz val="9"/>
        <rFont val="宋体"/>
        <family val="0"/>
      </rPr>
      <t>应付债券</t>
    </r>
  </si>
  <si>
    <r>
      <t xml:space="preserve">        </t>
    </r>
    <r>
      <rPr>
        <sz val="9"/>
        <rFont val="宋体"/>
        <family val="0"/>
      </rPr>
      <t>长期应付款</t>
    </r>
  </si>
  <si>
    <r>
      <t xml:space="preserve">        </t>
    </r>
    <r>
      <rPr>
        <sz val="9"/>
        <rFont val="宋体"/>
        <family val="0"/>
      </rPr>
      <t>住房周转金</t>
    </r>
  </si>
  <si>
    <r>
      <t xml:space="preserve">        </t>
    </r>
    <r>
      <rPr>
        <sz val="9"/>
        <rFont val="宋体"/>
        <family val="0"/>
      </rPr>
      <t>其它长期负债</t>
    </r>
  </si>
  <si>
    <r>
      <t xml:space="preserve">        </t>
    </r>
    <r>
      <rPr>
        <sz val="9"/>
        <rFont val="宋体"/>
        <family val="0"/>
      </rPr>
      <t>递延税款贷项</t>
    </r>
  </si>
  <si>
    <t>十一、负债合计</t>
  </si>
  <si>
    <t>十二、净资产</t>
  </si>
  <si>
    <t xml:space="preserve"> 流 动 资 产 清 查 评 估 汇 总 表</t>
  </si>
  <si>
    <r>
      <t>表</t>
    </r>
    <r>
      <rPr>
        <sz val="9"/>
        <rFont val="Arial Narrow"/>
        <family val="2"/>
      </rPr>
      <t>3</t>
    </r>
  </si>
  <si>
    <t>编号</t>
  </si>
  <si>
    <t>3--1</t>
  </si>
  <si>
    <t>货币资金</t>
  </si>
  <si>
    <t>3--2</t>
  </si>
  <si>
    <t>短期投资</t>
  </si>
  <si>
    <t>3--3</t>
  </si>
  <si>
    <t>应收票据</t>
  </si>
  <si>
    <t>3--4</t>
  </si>
  <si>
    <t>应收账款</t>
  </si>
  <si>
    <t>减：坏账准备</t>
  </si>
  <si>
    <t>应收账款净额</t>
  </si>
  <si>
    <t>3--5</t>
  </si>
  <si>
    <t>应收股利</t>
  </si>
  <si>
    <t>3--6</t>
  </si>
  <si>
    <t>应收利息</t>
  </si>
  <si>
    <t>3--7</t>
  </si>
  <si>
    <t>预付账款</t>
  </si>
  <si>
    <t>3--8</t>
  </si>
  <si>
    <t>应收补贴款</t>
  </si>
  <si>
    <t>3--9</t>
  </si>
  <si>
    <t>其它应收款</t>
  </si>
  <si>
    <t>3--10</t>
  </si>
  <si>
    <t>存货</t>
  </si>
  <si>
    <t>3--11</t>
  </si>
  <si>
    <t>待摊费用</t>
  </si>
  <si>
    <t>3--12</t>
  </si>
  <si>
    <t>待处理流动资产净损失</t>
  </si>
  <si>
    <t>3--13</t>
  </si>
  <si>
    <t>一年内到期的长期债券投资</t>
  </si>
  <si>
    <t>3--14</t>
  </si>
  <si>
    <t>其它流动资产</t>
  </si>
  <si>
    <t>流动资产合计</t>
  </si>
  <si>
    <t>货币资金---现金清查评估明细表</t>
  </si>
  <si>
    <r>
      <t>表</t>
    </r>
    <r>
      <rPr>
        <sz val="9"/>
        <rFont val="Arial Narrow"/>
        <family val="2"/>
      </rPr>
      <t>3-1-1</t>
    </r>
  </si>
  <si>
    <t xml:space="preserve"> </t>
  </si>
  <si>
    <t>存放部门（单位）</t>
  </si>
  <si>
    <t>币种</t>
  </si>
  <si>
    <t>外币账面金额</t>
  </si>
  <si>
    <t>评估基准日汇率</t>
  </si>
  <si>
    <t>本页小计</t>
  </si>
  <si>
    <r>
      <t>合</t>
    </r>
    <r>
      <rPr>
        <sz val="9"/>
        <rFont val="Arial Narrow"/>
        <family val="2"/>
      </rPr>
      <t xml:space="preserve">        </t>
    </r>
    <r>
      <rPr>
        <sz val="9"/>
        <rFont val="宋体"/>
        <family val="0"/>
      </rPr>
      <t>计</t>
    </r>
  </si>
  <si>
    <t>货币资金---其他货币资金清查评估明细表</t>
  </si>
  <si>
    <r>
      <t>表</t>
    </r>
    <r>
      <rPr>
        <sz val="9"/>
        <rFont val="Arial Narrow"/>
        <family val="2"/>
      </rPr>
      <t>3-1-3</t>
    </r>
  </si>
  <si>
    <t>名称及内容</t>
  </si>
  <si>
    <t>用途</t>
  </si>
  <si>
    <t>备注</t>
  </si>
  <si>
    <t>本页合计</t>
  </si>
  <si>
    <t>货币资金---银行存款清查评估明细表</t>
  </si>
  <si>
    <r>
      <t>表</t>
    </r>
    <r>
      <rPr>
        <sz val="9"/>
        <rFont val="Arial Narrow"/>
        <family val="2"/>
      </rPr>
      <t>3-1-2</t>
    </r>
  </si>
  <si>
    <t>开户银行</t>
  </si>
  <si>
    <t>账号</t>
  </si>
  <si>
    <r>
      <t>表</t>
    </r>
    <r>
      <rPr>
        <sz val="9"/>
        <rFont val="Arial Narrow"/>
        <family val="2"/>
      </rPr>
      <t>3-2</t>
    </r>
  </si>
  <si>
    <t>3--2--1</t>
  </si>
  <si>
    <r>
      <t xml:space="preserve">  </t>
    </r>
    <r>
      <rPr>
        <sz val="9"/>
        <rFont val="宋体"/>
        <family val="0"/>
      </rPr>
      <t>短期投资</t>
    </r>
    <r>
      <rPr>
        <sz val="9"/>
        <rFont val="Arial Narrow"/>
        <family val="2"/>
      </rPr>
      <t>-</t>
    </r>
    <r>
      <rPr>
        <sz val="9"/>
        <rFont val="宋体"/>
        <family val="0"/>
      </rPr>
      <t>股票投资</t>
    </r>
  </si>
  <si>
    <t>3--2--2</t>
  </si>
  <si>
    <r>
      <t xml:space="preserve">  </t>
    </r>
    <r>
      <rPr>
        <sz val="9"/>
        <rFont val="宋体"/>
        <family val="0"/>
      </rPr>
      <t>短期投资</t>
    </r>
    <r>
      <rPr>
        <sz val="9"/>
        <rFont val="Arial Narrow"/>
        <family val="2"/>
      </rPr>
      <t>-</t>
    </r>
    <r>
      <rPr>
        <sz val="9"/>
        <rFont val="宋体"/>
        <family val="0"/>
      </rPr>
      <t>债券投资</t>
    </r>
  </si>
  <si>
    <r>
      <t xml:space="preserve">  </t>
    </r>
    <r>
      <rPr>
        <sz val="9"/>
        <rFont val="宋体"/>
        <family val="0"/>
      </rPr>
      <t>短期投资合计</t>
    </r>
  </si>
  <si>
    <r>
      <t xml:space="preserve">  </t>
    </r>
    <r>
      <rPr>
        <sz val="9"/>
        <rFont val="宋体"/>
        <family val="0"/>
      </rPr>
      <t>减：短期投资跌价准备</t>
    </r>
  </si>
  <si>
    <r>
      <t xml:space="preserve">  </t>
    </r>
    <r>
      <rPr>
        <sz val="9"/>
        <rFont val="宋体"/>
        <family val="0"/>
      </rPr>
      <t>短期投资净额</t>
    </r>
  </si>
  <si>
    <t>短期投资---股票清查评估明细表</t>
  </si>
  <si>
    <r>
      <t>表</t>
    </r>
    <r>
      <rPr>
        <sz val="9"/>
        <rFont val="Arial Narrow"/>
        <family val="2"/>
      </rPr>
      <t>3-2-1</t>
    </r>
  </si>
  <si>
    <t>被投资单位名称</t>
  </si>
  <si>
    <t>股票名称</t>
  </si>
  <si>
    <t>投资日期</t>
  </si>
  <si>
    <t>持股数量</t>
  </si>
  <si>
    <t>持股比例</t>
  </si>
  <si>
    <r>
      <t>基准日收盘价</t>
    </r>
    <r>
      <rPr>
        <b/>
        <sz val="9"/>
        <rFont val="Arial Narrow"/>
        <family val="2"/>
      </rPr>
      <t>/</t>
    </r>
    <r>
      <rPr>
        <b/>
        <sz val="9"/>
        <rFont val="宋体"/>
        <family val="0"/>
      </rPr>
      <t>股</t>
    </r>
  </si>
  <si>
    <t>短期投资---债券清查评估明细表</t>
  </si>
  <si>
    <r>
      <t>表</t>
    </r>
    <r>
      <rPr>
        <sz val="9"/>
        <rFont val="Arial Narrow"/>
        <family val="2"/>
      </rPr>
      <t>3-2-2</t>
    </r>
  </si>
  <si>
    <t>债券名称</t>
  </si>
  <si>
    <t>发行日期</t>
  </si>
  <si>
    <r>
      <t>票面利率</t>
    </r>
    <r>
      <rPr>
        <b/>
        <sz val="9"/>
        <rFont val="Arial Narrow"/>
        <family val="2"/>
      </rPr>
      <t>%</t>
    </r>
  </si>
  <si>
    <r>
      <t>表</t>
    </r>
    <r>
      <rPr>
        <sz val="9"/>
        <rFont val="Arial Narrow"/>
        <family val="2"/>
      </rPr>
      <t>3-3</t>
    </r>
  </si>
  <si>
    <t>户名（结算对象）</t>
  </si>
  <si>
    <t>出票日期</t>
  </si>
  <si>
    <t>到期日期</t>
  </si>
  <si>
    <r>
      <t>表</t>
    </r>
    <r>
      <rPr>
        <sz val="9"/>
        <rFont val="Arial Narrow"/>
        <family val="2"/>
      </rPr>
      <t>3-4</t>
    </r>
  </si>
  <si>
    <t>欠款单位名称（结算对象）</t>
  </si>
  <si>
    <t>业务内容</t>
  </si>
  <si>
    <t>发生日期</t>
  </si>
  <si>
    <t>账龄</t>
  </si>
  <si>
    <r>
      <t>表</t>
    </r>
    <r>
      <rPr>
        <sz val="9"/>
        <rFont val="Arial Narrow"/>
        <family val="2"/>
      </rPr>
      <t>3-5</t>
    </r>
  </si>
  <si>
    <t>股利所属期间</t>
  </si>
  <si>
    <r>
      <t>表</t>
    </r>
    <r>
      <rPr>
        <sz val="9"/>
        <rFont val="Arial Narrow"/>
        <family val="2"/>
      </rPr>
      <t>3-6</t>
    </r>
  </si>
  <si>
    <t>本金</t>
  </si>
  <si>
    <t>利息所属期间</t>
  </si>
  <si>
    <t>利息率</t>
  </si>
  <si>
    <r>
      <t>表</t>
    </r>
    <r>
      <rPr>
        <sz val="9"/>
        <rFont val="Arial Narrow"/>
        <family val="2"/>
      </rPr>
      <t>3-7</t>
    </r>
  </si>
  <si>
    <t>收款单位名称（结算对象）</t>
  </si>
  <si>
    <r>
      <t>表</t>
    </r>
    <r>
      <rPr>
        <sz val="9"/>
        <rFont val="Arial Narrow"/>
        <family val="2"/>
      </rPr>
      <t>3-8</t>
    </r>
  </si>
  <si>
    <t>付款单位名称（结算对象）</t>
  </si>
  <si>
    <t>补贴内容</t>
  </si>
  <si>
    <r>
      <t>表</t>
    </r>
    <r>
      <rPr>
        <sz val="9"/>
        <rFont val="Arial Narrow"/>
        <family val="2"/>
      </rPr>
      <t>3-9</t>
    </r>
  </si>
  <si>
    <t>欠款对象名称</t>
  </si>
  <si>
    <r>
      <t>表</t>
    </r>
    <r>
      <rPr>
        <sz val="9"/>
        <rFont val="Arial Narrow"/>
        <family val="2"/>
      </rPr>
      <t>3-10</t>
    </r>
  </si>
  <si>
    <t>评估值</t>
  </si>
  <si>
    <t>3--10--1</t>
  </si>
  <si>
    <r>
      <t xml:space="preserve">  </t>
    </r>
    <r>
      <rPr>
        <sz val="9"/>
        <rFont val="宋体"/>
        <family val="0"/>
      </rPr>
      <t>原材料</t>
    </r>
  </si>
  <si>
    <t>3--10--2</t>
  </si>
  <si>
    <r>
      <t xml:space="preserve">  </t>
    </r>
    <r>
      <rPr>
        <sz val="9"/>
        <rFont val="宋体"/>
        <family val="0"/>
      </rPr>
      <t>材料采购（在途物资）</t>
    </r>
  </si>
  <si>
    <t>3--10--3</t>
  </si>
  <si>
    <r>
      <t xml:space="preserve">  </t>
    </r>
    <r>
      <rPr>
        <sz val="9"/>
        <rFont val="宋体"/>
        <family val="0"/>
      </rPr>
      <t>在库低值易耗品</t>
    </r>
  </si>
  <si>
    <t>3--10--4</t>
  </si>
  <si>
    <r>
      <t xml:space="preserve">  </t>
    </r>
    <r>
      <rPr>
        <sz val="9"/>
        <rFont val="宋体"/>
        <family val="0"/>
      </rPr>
      <t>包装物（库存物资）</t>
    </r>
  </si>
  <si>
    <t>3--10--5</t>
  </si>
  <si>
    <r>
      <t xml:space="preserve">  </t>
    </r>
    <r>
      <rPr>
        <sz val="9"/>
        <rFont val="宋体"/>
        <family val="0"/>
      </rPr>
      <t>委托加工材料</t>
    </r>
  </si>
  <si>
    <t>3--10--6</t>
  </si>
  <si>
    <r>
      <t xml:space="preserve">  </t>
    </r>
    <r>
      <rPr>
        <sz val="9"/>
        <rFont val="宋体"/>
        <family val="0"/>
      </rPr>
      <t>产成品（库存商品）</t>
    </r>
  </si>
  <si>
    <t>3--10--7</t>
  </si>
  <si>
    <r>
      <t xml:space="preserve">  </t>
    </r>
    <r>
      <rPr>
        <sz val="9"/>
        <rFont val="宋体"/>
        <family val="0"/>
      </rPr>
      <t>在产品（自制半成品）</t>
    </r>
  </si>
  <si>
    <t>3--10--8</t>
  </si>
  <si>
    <r>
      <t xml:space="preserve">  </t>
    </r>
    <r>
      <rPr>
        <sz val="9"/>
        <rFont val="宋体"/>
        <family val="0"/>
      </rPr>
      <t>分期收款发出商品</t>
    </r>
  </si>
  <si>
    <t>3--10--9</t>
  </si>
  <si>
    <r>
      <t xml:space="preserve">  </t>
    </r>
    <r>
      <rPr>
        <sz val="9"/>
        <rFont val="宋体"/>
        <family val="0"/>
      </rPr>
      <t>在用低值易耗品</t>
    </r>
  </si>
  <si>
    <t>3--10--10</t>
  </si>
  <si>
    <r>
      <t xml:space="preserve">  </t>
    </r>
    <r>
      <rPr>
        <sz val="9"/>
        <rFont val="宋体"/>
        <family val="0"/>
      </rPr>
      <t>委托代销商品</t>
    </r>
  </si>
  <si>
    <t>3--10--11</t>
  </si>
  <si>
    <r>
      <t xml:space="preserve">  </t>
    </r>
    <r>
      <rPr>
        <sz val="9"/>
        <rFont val="宋体"/>
        <family val="0"/>
      </rPr>
      <t>受托代销商品</t>
    </r>
  </si>
  <si>
    <r>
      <t xml:space="preserve">  </t>
    </r>
    <r>
      <rPr>
        <sz val="9"/>
        <rFont val="宋体"/>
        <family val="0"/>
      </rPr>
      <t>存货合计</t>
    </r>
  </si>
  <si>
    <r>
      <t xml:space="preserve">  </t>
    </r>
    <r>
      <rPr>
        <sz val="9"/>
        <rFont val="宋体"/>
        <family val="0"/>
      </rPr>
      <t>减：存货跌价准备</t>
    </r>
  </si>
  <si>
    <r>
      <t xml:space="preserve">  </t>
    </r>
    <r>
      <rPr>
        <sz val="9"/>
        <rFont val="宋体"/>
        <family val="0"/>
      </rPr>
      <t>存货净额</t>
    </r>
  </si>
  <si>
    <t>存货---原材料清查评估明细表</t>
  </si>
  <si>
    <r>
      <t>表</t>
    </r>
    <r>
      <rPr>
        <sz val="9"/>
        <rFont val="Arial Narrow"/>
        <family val="2"/>
      </rPr>
      <t>3-10-1</t>
    </r>
  </si>
  <si>
    <t>名称及规格型号</t>
  </si>
  <si>
    <t>计量单位</t>
  </si>
  <si>
    <t>实际数量</t>
  </si>
  <si>
    <t>数量</t>
  </si>
  <si>
    <t>单价</t>
  </si>
  <si>
    <t>金额</t>
  </si>
  <si>
    <t>存货---材料采购（在途物资）清查评估明细表</t>
  </si>
  <si>
    <r>
      <t>表</t>
    </r>
    <r>
      <rPr>
        <sz val="9"/>
        <rFont val="Arial Narrow"/>
        <family val="2"/>
      </rPr>
      <t>3-10-2</t>
    </r>
  </si>
  <si>
    <t>存货---在库低值易耗品清查评估明细表</t>
  </si>
  <si>
    <r>
      <t>表</t>
    </r>
    <r>
      <rPr>
        <sz val="9"/>
        <rFont val="Arial Narrow"/>
        <family val="2"/>
      </rPr>
      <t>3-10-3</t>
    </r>
  </si>
  <si>
    <r>
      <t xml:space="preserve">      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</si>
  <si>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         </t>
    </r>
    <r>
      <rPr>
        <b/>
        <sz val="9"/>
        <rFont val="宋体"/>
        <family val="0"/>
      </rPr>
      <t>评估价值</t>
    </r>
  </si>
  <si>
    <t>存货---包装物清查评估明细表</t>
  </si>
  <si>
    <r>
      <t>表</t>
    </r>
    <r>
      <rPr>
        <sz val="9"/>
        <rFont val="Arial Narrow"/>
        <family val="2"/>
      </rPr>
      <t>3-10-4</t>
    </r>
  </si>
  <si>
    <r>
      <t xml:space="preserve">                                                </t>
    </r>
    <r>
      <rPr>
        <b/>
        <sz val="9"/>
        <rFont val="宋体"/>
        <family val="0"/>
      </rPr>
      <t>账面价值</t>
    </r>
  </si>
  <si>
    <t>存货---委托加工材料清查评估明细表</t>
  </si>
  <si>
    <r>
      <t>表</t>
    </r>
    <r>
      <rPr>
        <sz val="9"/>
        <rFont val="Arial Narrow"/>
        <family val="2"/>
      </rPr>
      <t>3-10-5</t>
    </r>
  </si>
  <si>
    <t>加工单位名称</t>
  </si>
  <si>
    <r>
      <t xml:space="preserve">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</si>
  <si>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</t>
    </r>
    <r>
      <rPr>
        <b/>
        <sz val="9"/>
        <rFont val="宋体"/>
        <family val="0"/>
      </rPr>
      <t>评估价值</t>
    </r>
  </si>
  <si>
    <t>存货---产成品（库存商品）清查评估明细表</t>
  </si>
  <si>
    <r>
      <t>表</t>
    </r>
    <r>
      <rPr>
        <sz val="9"/>
        <rFont val="Arial Narrow"/>
        <family val="2"/>
      </rPr>
      <t>3-10-6</t>
    </r>
  </si>
  <si>
    <r>
      <t xml:space="preserve">            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</si>
  <si>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            </t>
    </r>
    <r>
      <rPr>
        <b/>
        <sz val="9"/>
        <rFont val="宋体"/>
        <family val="0"/>
      </rPr>
      <t>评估价值</t>
    </r>
  </si>
  <si>
    <t>存货---在产品（自制半成品）清查评估明细表</t>
  </si>
  <si>
    <r>
      <t>表</t>
    </r>
    <r>
      <rPr>
        <sz val="9"/>
        <rFont val="Arial Narrow"/>
        <family val="2"/>
      </rPr>
      <t>3-10-7</t>
    </r>
  </si>
  <si>
    <r>
      <t xml:space="preserve"> 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</si>
  <si>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       </t>
    </r>
    <r>
      <rPr>
        <b/>
        <sz val="9"/>
        <rFont val="宋体"/>
        <family val="0"/>
      </rPr>
      <t>评估价值</t>
    </r>
  </si>
  <si>
    <t>存货---分期收款发出商品清查评估明细表</t>
  </si>
  <si>
    <r>
      <t>表</t>
    </r>
    <r>
      <rPr>
        <sz val="9"/>
        <rFont val="Arial Narrow"/>
        <family val="2"/>
      </rPr>
      <t>3-10-8</t>
    </r>
  </si>
  <si>
    <t>商品名称</t>
  </si>
  <si>
    <t>对方单位名称</t>
  </si>
  <si>
    <r>
      <t xml:space="preserve">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</si>
  <si>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</t>
    </r>
    <r>
      <rPr>
        <b/>
        <sz val="9"/>
        <rFont val="宋体"/>
        <family val="0"/>
      </rPr>
      <t>评估价值</t>
    </r>
  </si>
  <si>
    <t>存货---在用低值易耗品清查评估明细表</t>
  </si>
  <si>
    <r>
      <t>表</t>
    </r>
    <r>
      <rPr>
        <sz val="9"/>
        <rFont val="Arial Narrow"/>
        <family val="2"/>
      </rPr>
      <t>3-10-9</t>
    </r>
  </si>
  <si>
    <r>
      <t xml:space="preserve">                       </t>
    </r>
    <r>
      <rPr>
        <b/>
        <sz val="9"/>
        <rFont val="宋体"/>
        <family val="0"/>
      </rPr>
      <t>账面价值</t>
    </r>
  </si>
  <si>
    <r>
      <t>成新率</t>
    </r>
    <r>
      <rPr>
        <b/>
        <sz val="9"/>
        <rFont val="Arial Narrow"/>
        <family val="2"/>
      </rPr>
      <t>%</t>
    </r>
  </si>
  <si>
    <t>存货---委托代销商品清查评估明细表</t>
  </si>
  <si>
    <r>
      <t>表</t>
    </r>
    <r>
      <rPr>
        <sz val="9"/>
        <rFont val="Arial Narrow"/>
        <family val="2"/>
      </rPr>
      <t>3-10-10</t>
    </r>
  </si>
  <si>
    <t>受托代销单位名称</t>
  </si>
  <si>
    <r>
      <t xml:space="preserve">                 </t>
    </r>
    <r>
      <rPr>
        <b/>
        <sz val="9"/>
        <rFont val="宋体"/>
        <family val="0"/>
      </rPr>
      <t>账面价值</t>
    </r>
  </si>
  <si>
    <t>存货---受托代销商品清查评估明细表</t>
  </si>
  <si>
    <r>
      <t>表</t>
    </r>
    <r>
      <rPr>
        <sz val="9"/>
        <rFont val="Arial Narrow"/>
        <family val="2"/>
      </rPr>
      <t>3-10-11</t>
    </r>
  </si>
  <si>
    <t>委托代销单位名称</t>
  </si>
  <si>
    <r>
      <t xml:space="preserve">                          </t>
    </r>
    <r>
      <rPr>
        <b/>
        <sz val="9"/>
        <rFont val="宋体"/>
        <family val="0"/>
      </rPr>
      <t>评估价值</t>
    </r>
  </si>
  <si>
    <r>
      <t>表</t>
    </r>
    <r>
      <rPr>
        <sz val="9"/>
        <rFont val="Arial Narrow"/>
        <family val="2"/>
      </rPr>
      <t>3-11</t>
    </r>
  </si>
  <si>
    <t>费用内容</t>
  </si>
  <si>
    <t>预计摊销月数</t>
  </si>
  <si>
    <r>
      <t>已摊销月</t>
    </r>
    <r>
      <rPr>
        <b/>
        <sz val="9"/>
        <rFont val="Arial Narrow"/>
        <family val="2"/>
      </rPr>
      <t xml:space="preserve">    </t>
    </r>
    <r>
      <rPr>
        <b/>
        <sz val="9"/>
        <rFont val="宋体"/>
        <family val="0"/>
      </rPr>
      <t>数</t>
    </r>
  </si>
  <si>
    <r>
      <t>尚存受益期</t>
    </r>
    <r>
      <rPr>
        <b/>
        <sz val="9"/>
        <rFont val="Arial Narrow"/>
        <family val="2"/>
      </rPr>
      <t xml:space="preserve"> </t>
    </r>
    <r>
      <rPr>
        <b/>
        <sz val="9"/>
        <rFont val="宋体"/>
        <family val="0"/>
      </rPr>
      <t>（月数）</t>
    </r>
  </si>
  <si>
    <r>
      <t>表</t>
    </r>
    <r>
      <rPr>
        <sz val="9"/>
        <rFont val="Arial Narrow"/>
        <family val="2"/>
      </rPr>
      <t>3-12</t>
    </r>
  </si>
  <si>
    <r>
      <t>项</t>
    </r>
    <r>
      <rPr>
        <b/>
        <sz val="9"/>
        <rFont val="Arial Narrow"/>
        <family val="2"/>
      </rPr>
      <t xml:space="preserve">           </t>
    </r>
    <r>
      <rPr>
        <b/>
        <sz val="9"/>
        <rFont val="宋体"/>
        <family val="0"/>
      </rPr>
      <t>目</t>
    </r>
  </si>
  <si>
    <r>
      <t>表</t>
    </r>
    <r>
      <rPr>
        <sz val="9"/>
        <rFont val="Arial Narrow"/>
        <family val="2"/>
      </rPr>
      <t>3-13</t>
    </r>
  </si>
  <si>
    <t>到期日</t>
  </si>
  <si>
    <r>
      <t>表</t>
    </r>
    <r>
      <rPr>
        <sz val="9"/>
        <rFont val="Arial Narrow"/>
        <family val="2"/>
      </rPr>
      <t>3-14</t>
    </r>
  </si>
  <si>
    <t>项目及内容</t>
  </si>
  <si>
    <r>
      <t>表</t>
    </r>
    <r>
      <rPr>
        <sz val="9"/>
        <rFont val="Arial Narrow"/>
        <family val="2"/>
      </rPr>
      <t>4</t>
    </r>
  </si>
  <si>
    <t>4-1</t>
  </si>
  <si>
    <r>
      <t xml:space="preserve">  </t>
    </r>
    <r>
      <rPr>
        <sz val="9"/>
        <rFont val="宋体"/>
        <family val="0"/>
      </rPr>
      <t>长期投资</t>
    </r>
    <r>
      <rPr>
        <sz val="9"/>
        <rFont val="Arial Narrow"/>
        <family val="2"/>
      </rPr>
      <t>--</t>
    </r>
    <r>
      <rPr>
        <sz val="9"/>
        <rFont val="宋体"/>
        <family val="0"/>
      </rPr>
      <t>股票投资</t>
    </r>
  </si>
  <si>
    <t>4-2</t>
  </si>
  <si>
    <r>
      <t xml:space="preserve">  </t>
    </r>
    <r>
      <rPr>
        <sz val="9"/>
        <rFont val="宋体"/>
        <family val="0"/>
      </rPr>
      <t>长期投资</t>
    </r>
    <r>
      <rPr>
        <sz val="9"/>
        <rFont val="Arial Narrow"/>
        <family val="2"/>
      </rPr>
      <t>--</t>
    </r>
    <r>
      <rPr>
        <sz val="9"/>
        <rFont val="宋体"/>
        <family val="0"/>
      </rPr>
      <t>债券投资</t>
    </r>
  </si>
  <si>
    <t>4-3</t>
  </si>
  <si>
    <r>
      <t xml:space="preserve">  </t>
    </r>
    <r>
      <rPr>
        <sz val="9"/>
        <rFont val="宋体"/>
        <family val="0"/>
      </rPr>
      <t>长期投资</t>
    </r>
    <r>
      <rPr>
        <sz val="9"/>
        <rFont val="Arial Narrow"/>
        <family val="2"/>
      </rPr>
      <t>--</t>
    </r>
    <r>
      <rPr>
        <sz val="9"/>
        <rFont val="宋体"/>
        <family val="0"/>
      </rPr>
      <t>其它投资</t>
    </r>
  </si>
  <si>
    <r>
      <t xml:space="preserve">  </t>
    </r>
    <r>
      <rPr>
        <sz val="9"/>
        <rFont val="宋体"/>
        <family val="0"/>
      </rPr>
      <t>长期投资合计</t>
    </r>
  </si>
  <si>
    <r>
      <t xml:space="preserve">  </t>
    </r>
    <r>
      <rPr>
        <sz val="9"/>
        <rFont val="宋体"/>
        <family val="0"/>
      </rPr>
      <t>减：长期投资减值准备</t>
    </r>
  </si>
  <si>
    <r>
      <t xml:space="preserve">  </t>
    </r>
    <r>
      <rPr>
        <sz val="9"/>
        <rFont val="宋体"/>
        <family val="0"/>
      </rPr>
      <t>长期投资净额</t>
    </r>
  </si>
  <si>
    <t>长期投资——股票投资清查评估明细表</t>
  </si>
  <si>
    <r>
      <t>表</t>
    </r>
    <r>
      <rPr>
        <sz val="9"/>
        <rFont val="Arial Narrow"/>
        <family val="2"/>
      </rPr>
      <t>4-1</t>
    </r>
  </si>
  <si>
    <t>股票性质</t>
  </si>
  <si>
    <t>基准日市价</t>
  </si>
  <si>
    <t>长期投资——债券投资清查评估明细表</t>
  </si>
  <si>
    <r>
      <t>表</t>
    </r>
    <r>
      <rPr>
        <sz val="9"/>
        <rFont val="Arial Narrow"/>
        <family val="2"/>
      </rPr>
      <t>4-2</t>
    </r>
  </si>
  <si>
    <t>债券种类</t>
  </si>
  <si>
    <t>票面利率</t>
  </si>
  <si>
    <t>长期投资——其他投资清查评估明细表</t>
  </si>
  <si>
    <r>
      <t>表</t>
    </r>
    <r>
      <rPr>
        <sz val="9"/>
        <rFont val="Arial Narrow"/>
        <family val="2"/>
      </rPr>
      <t>4-3</t>
    </r>
  </si>
  <si>
    <t>协议投资期限</t>
  </si>
  <si>
    <t>投资比例</t>
  </si>
  <si>
    <r>
      <t>表</t>
    </r>
    <r>
      <rPr>
        <sz val="9"/>
        <rFont val="Arial Narrow"/>
        <family val="2"/>
      </rPr>
      <t>5</t>
    </r>
  </si>
  <si>
    <t>原值</t>
  </si>
  <si>
    <t>净值</t>
  </si>
  <si>
    <t>5--1</t>
  </si>
  <si>
    <r>
      <t xml:space="preserve">  </t>
    </r>
    <r>
      <rPr>
        <sz val="9"/>
        <rFont val="宋体"/>
        <family val="0"/>
      </rPr>
      <t>房屋建筑物类合计</t>
    </r>
  </si>
  <si>
    <t>5--1--1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</si>
  <si>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</t>
    </r>
    <r>
      <rPr>
        <sz val="9"/>
        <rFont val="宋体"/>
        <family val="0"/>
      </rPr>
      <t>房屋建筑物</t>
    </r>
  </si>
  <si>
    <t>5--1--2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</si>
  <si>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</t>
    </r>
    <r>
      <rPr>
        <sz val="9"/>
        <rFont val="宋体"/>
        <family val="0"/>
      </rPr>
      <t>构筑物及其它辅助设施</t>
    </r>
  </si>
  <si>
    <t>5--1--3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</si>
  <si>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</t>
    </r>
    <r>
      <rPr>
        <sz val="9"/>
        <rFont val="宋体"/>
        <family val="0"/>
      </rPr>
      <t>管道及沟槽</t>
    </r>
  </si>
  <si>
    <t>5--2</t>
  </si>
  <si>
    <r>
      <t xml:space="preserve">  </t>
    </r>
    <r>
      <rPr>
        <sz val="9"/>
        <rFont val="宋体"/>
        <family val="0"/>
      </rPr>
      <t>设备类合计</t>
    </r>
  </si>
  <si>
    <t>5--2--1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</si>
  <si>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--</t>
    </r>
    <r>
      <rPr>
        <sz val="9"/>
        <rFont val="宋体"/>
        <family val="0"/>
      </rPr>
      <t>机器设备</t>
    </r>
  </si>
  <si>
    <t>5--2--2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</si>
  <si>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--</t>
    </r>
    <r>
      <rPr>
        <sz val="9"/>
        <rFont val="宋体"/>
        <family val="0"/>
      </rPr>
      <t>车辆</t>
    </r>
  </si>
  <si>
    <t>5--2--3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</si>
  <si>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--</t>
    </r>
    <r>
      <rPr>
        <sz val="9"/>
        <rFont val="宋体"/>
        <family val="0"/>
      </rPr>
      <t>电子设备</t>
    </r>
  </si>
  <si>
    <t>5--3</t>
  </si>
  <si>
    <r>
      <t xml:space="preserve">  </t>
    </r>
    <r>
      <rPr>
        <sz val="9"/>
        <rFont val="宋体"/>
        <family val="0"/>
      </rPr>
      <t>工程物资</t>
    </r>
  </si>
  <si>
    <t>5--4</t>
  </si>
  <si>
    <r>
      <t xml:space="preserve">  </t>
    </r>
    <r>
      <rPr>
        <sz val="9"/>
        <rFont val="宋体"/>
        <family val="0"/>
      </rPr>
      <t>在建工程合计</t>
    </r>
  </si>
  <si>
    <t>5--4--1</t>
  </si>
  <si>
    <r>
      <t xml:space="preserve">  </t>
    </r>
    <r>
      <rPr>
        <sz val="9"/>
        <rFont val="宋体"/>
        <family val="0"/>
      </rPr>
      <t>在建工程</t>
    </r>
    <r>
      <rPr>
        <sz val="9"/>
        <rFont val="Arial Narrow"/>
        <family val="2"/>
      </rPr>
      <t>--</t>
    </r>
    <r>
      <rPr>
        <sz val="9"/>
        <rFont val="宋体"/>
        <family val="0"/>
      </rPr>
      <t>土建工程</t>
    </r>
  </si>
  <si>
    <t>5--4--2</t>
  </si>
  <si>
    <r>
      <t xml:space="preserve">  </t>
    </r>
    <r>
      <rPr>
        <sz val="9"/>
        <rFont val="宋体"/>
        <family val="0"/>
      </rPr>
      <t>在建工程</t>
    </r>
    <r>
      <rPr>
        <sz val="9"/>
        <rFont val="Arial Narrow"/>
        <family val="2"/>
      </rPr>
      <t>--</t>
    </r>
    <r>
      <rPr>
        <sz val="9"/>
        <rFont val="宋体"/>
        <family val="0"/>
      </rPr>
      <t>设备安装工程</t>
    </r>
  </si>
  <si>
    <t>5--5</t>
  </si>
  <si>
    <r>
      <t xml:space="preserve">  </t>
    </r>
    <r>
      <rPr>
        <sz val="9"/>
        <rFont val="宋体"/>
        <family val="0"/>
      </rPr>
      <t>固定资产清理</t>
    </r>
  </si>
  <si>
    <t>5--6</t>
  </si>
  <si>
    <r>
      <t xml:space="preserve">  </t>
    </r>
    <r>
      <rPr>
        <sz val="9"/>
        <rFont val="宋体"/>
        <family val="0"/>
      </rPr>
      <t>待处理固定资产净损失</t>
    </r>
  </si>
  <si>
    <t>固定资产合计</t>
  </si>
  <si>
    <t>固定资产---房屋建筑物清查评估明细表</t>
  </si>
  <si>
    <r>
      <t>表</t>
    </r>
    <r>
      <rPr>
        <sz val="9"/>
        <rFont val="Arial Narrow"/>
        <family val="2"/>
      </rPr>
      <t>5-1-1</t>
    </r>
  </si>
  <si>
    <t>房权证</t>
  </si>
  <si>
    <t>房屋坐落</t>
  </si>
  <si>
    <t>结构</t>
  </si>
  <si>
    <t>规划用途</t>
  </si>
  <si>
    <r>
      <t>建筑面积</t>
    </r>
    <r>
      <rPr>
        <b/>
        <sz val="9"/>
        <rFont val="Arial Narrow"/>
        <family val="2"/>
      </rPr>
      <t>(M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Arial Narrow"/>
        <family val="2"/>
      </rPr>
      <t>)</t>
    </r>
  </si>
  <si>
    <r>
      <t>评估单价（元</t>
    </r>
    <r>
      <rPr>
        <b/>
        <sz val="9"/>
        <rFont val="Arial Narrow"/>
        <family val="2"/>
      </rPr>
      <t>/M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宋体"/>
        <family val="0"/>
      </rPr>
      <t>）</t>
    </r>
  </si>
  <si>
    <t>五区综合楼103号</t>
  </si>
  <si>
    <t>混合</t>
  </si>
  <si>
    <t>商服</t>
  </si>
  <si>
    <t>1</t>
  </si>
  <si>
    <t>五区综合楼104号</t>
  </si>
  <si>
    <t>五区综合楼105号</t>
  </si>
  <si>
    <t>五区综合楼107号</t>
  </si>
  <si>
    <t>1-2</t>
  </si>
  <si>
    <t>调兵山房权证调兵山字第SGSB08865号</t>
  </si>
  <si>
    <t>沈环路西段南侧电焊网厂综合楼3单元5层501号</t>
  </si>
  <si>
    <t>住宅</t>
  </si>
  <si>
    <t>5</t>
  </si>
  <si>
    <t>辽（2020）调兵山市不动产权第0002965号</t>
  </si>
  <si>
    <t>新湖小区3号楼东侧平房北1号</t>
  </si>
  <si>
    <t>1/6</t>
  </si>
  <si>
    <t>辽（2020）调兵山市不动产权第0002966号</t>
  </si>
  <si>
    <t>新湖小区3号楼东侧平房北2号</t>
  </si>
  <si>
    <t>SGSA16780号</t>
  </si>
  <si>
    <t>站前小区6号</t>
  </si>
  <si>
    <t>砖混</t>
  </si>
  <si>
    <t>车库</t>
  </si>
  <si>
    <r>
      <t>1</t>
    </r>
    <r>
      <rPr>
        <sz val="9"/>
        <rFont val="宋体"/>
        <family val="0"/>
      </rPr>
      <t>层</t>
    </r>
  </si>
  <si>
    <t>SGSA27347号</t>
  </si>
  <si>
    <t>调兵山市百合家苑1楼3号</t>
  </si>
  <si>
    <t>调兵山市房权证兀术街字第SGSA27348号</t>
  </si>
  <si>
    <t>百合家苑小区1楼4号</t>
  </si>
  <si>
    <t>辽（2019）0000383号</t>
  </si>
  <si>
    <t>调兵山市商业大厦南侧27号</t>
  </si>
  <si>
    <t>1-2/2</t>
  </si>
  <si>
    <t>辽（2019）0000382号</t>
  </si>
  <si>
    <t>调兵山市商业大厦南侧39-40号</t>
  </si>
  <si>
    <t>调兵山市房权证兀术街字第SGSA40918号</t>
  </si>
  <si>
    <t>蓝悦同祥小区3楼101、201号</t>
  </si>
  <si>
    <t>调兵山市房权证兀术街字第SGSA40912号</t>
  </si>
  <si>
    <t>蓝悦同祥小区3楼103、203号</t>
  </si>
  <si>
    <t>调兵山市房权证兀术街字第SGSA40910号</t>
  </si>
  <si>
    <t>蓝悦同祥小区3楼104、204号</t>
  </si>
  <si>
    <t>调兵山市房权证兀术街字第SGSA40916号</t>
  </si>
  <si>
    <t>蓝悦同祥小区3楼105、205号</t>
  </si>
  <si>
    <t>调兵山市房权证兀术街字第SGSA40913号</t>
  </si>
  <si>
    <t>蓝悦同祥小区3楼106、206号</t>
  </si>
  <si>
    <t>调兵山市房权证兀术街字第SGSA40915号</t>
  </si>
  <si>
    <t>蓝悦同祥小区3楼107、207号</t>
  </si>
  <si>
    <t>调兵山市房权证兀术街字第SGSA40917号</t>
  </si>
  <si>
    <t>蓝悦同祥小区3楼108号</t>
  </si>
  <si>
    <t>调兵山市房权证兀术街字第SGSA40914号</t>
  </si>
  <si>
    <t>蓝悦同祥小区3楼102、202号</t>
  </si>
  <si>
    <t>辽（2020）调兵山市不动产权第0002155号</t>
  </si>
  <si>
    <t>蓝悦同祥小区5楼1号车库</t>
  </si>
  <si>
    <t>辽（2020）调兵山市不动产权第0002157号</t>
  </si>
  <si>
    <t>蓝悦同祥小区5楼4号车库</t>
  </si>
  <si>
    <t>调兵山市房权证兀术街字第SGSA40911号</t>
  </si>
  <si>
    <t>蓝悦同祥小区8楼北侧101、201号</t>
  </si>
  <si>
    <t>辽(2018)调兵山市不动产权第0001480号</t>
  </si>
  <si>
    <t>蓝悦同祥小区12楼101号门市</t>
  </si>
  <si>
    <t>辽（2020）调兵山市不动产权第0002158号</t>
  </si>
  <si>
    <t>蓝悦同祥小区13楼102-202号</t>
  </si>
  <si>
    <t>辽（2020）调兵山市不动产权第0002159号</t>
  </si>
  <si>
    <t>蓝悦同祥小区14楼105-205号</t>
  </si>
  <si>
    <t>辽（2020）调兵山市不动产权第0002156号</t>
  </si>
  <si>
    <t>蓝悦同祥小区14楼106-206号</t>
  </si>
  <si>
    <t>辽（2020）调兵山市不动产权第0002160号</t>
  </si>
  <si>
    <t>蓝悦同祥小区14号楼107-207号</t>
  </si>
  <si>
    <t>辽(2018)调兵山市不动产权第0001629号</t>
  </si>
  <si>
    <t>蓝悦同祥小区16楼101、201、301号</t>
  </si>
  <si>
    <t>1-3</t>
  </si>
  <si>
    <t>辽(2018)调兵山市不动产权第0001627号</t>
  </si>
  <si>
    <t>蓝悦同祥小区16楼102、202、302号</t>
  </si>
  <si>
    <t>辽(2018)调兵山市不动产权第0001626号</t>
  </si>
  <si>
    <t>蓝悦同祥小区16楼103、203、303号</t>
  </si>
  <si>
    <t>辽(2018)调兵山市不动产权第0001630号</t>
  </si>
  <si>
    <t>蓝悦同祥小区17楼102、202、302号</t>
  </si>
  <si>
    <t>辽(2018)调兵山市不动产权第0001628号</t>
  </si>
  <si>
    <t>蓝悦同祥小区17楼103、203、303号</t>
  </si>
  <si>
    <t>SGSA07706号</t>
  </si>
  <si>
    <t>人民小区1楼18号</t>
  </si>
  <si>
    <r>
      <t>SGSA07703</t>
    </r>
    <r>
      <rPr>
        <sz val="10"/>
        <rFont val="宋体"/>
        <family val="0"/>
      </rPr>
      <t>号</t>
    </r>
  </si>
  <si>
    <t>人民小区3楼13号</t>
  </si>
  <si>
    <t>调兵山房权证兀术街字第SGSA31390号</t>
  </si>
  <si>
    <t>环山家园综合楼101号</t>
  </si>
  <si>
    <t>综合楼</t>
  </si>
  <si>
    <t>调兵山房权证兀术街字第SGSA31391号</t>
  </si>
  <si>
    <t>环山家园综合楼201号</t>
  </si>
  <si>
    <t>调兵山房权证兀术街字第SGSA31392号</t>
  </si>
  <si>
    <t>环山家园综合楼301号</t>
  </si>
  <si>
    <t>调兵山房权证兀术街字第SGSA31393号</t>
  </si>
  <si>
    <t>环山家园综合楼401号</t>
  </si>
  <si>
    <t>调兵山房权证兀术街字第SGSA11789号</t>
  </si>
  <si>
    <t>环山家园综合楼1号</t>
  </si>
  <si>
    <t>调兵山房权证兀术街字第SGSA11779号</t>
  </si>
  <si>
    <t>环山家园综合楼2号</t>
  </si>
  <si>
    <t>调兵山房权证兀术街字第SGSA11782号</t>
  </si>
  <si>
    <t>环山家园综合楼3号</t>
  </si>
  <si>
    <t>调兵山房权证兀术街字第SGSA11783号</t>
  </si>
  <si>
    <t>环山家园综合楼4号</t>
  </si>
  <si>
    <t>调兵山房权证兀术街字第SGSA11780号</t>
  </si>
  <si>
    <t>环山家园综合楼5号</t>
  </si>
  <si>
    <t>调兵山房权证兀术街字第SGSA11785号</t>
  </si>
  <si>
    <t>环山家园综合楼6号</t>
  </si>
  <si>
    <t>调兵山房权证兀术街字第SGSA11786号</t>
  </si>
  <si>
    <t>环山家园综合楼7号</t>
  </si>
  <si>
    <t>调兵山房权证兀术街字第SGSA11787号</t>
  </si>
  <si>
    <t>环山家园综合楼8号</t>
  </si>
  <si>
    <t>调兵山房权证兀术街字第SGSA11788号</t>
  </si>
  <si>
    <t>环山家园综合楼9号</t>
  </si>
  <si>
    <t>调兵山房权证兀术街字第SGSA20281号</t>
  </si>
  <si>
    <t>环山家园小区1楼01号</t>
  </si>
  <si>
    <t>调兵山房权证兀术街字第SGSA20291号</t>
  </si>
  <si>
    <t>环山家园小区1楼04号</t>
  </si>
  <si>
    <t>调兵山房权证兀术街字第SGSA20292号</t>
  </si>
  <si>
    <t>环山家园小区1楼05号</t>
  </si>
  <si>
    <t>1/7</t>
  </si>
  <si>
    <t>调兵山房权证兀术街字第SGSA20267号</t>
  </si>
  <si>
    <t>环山家园小区1楼6号</t>
  </si>
  <si>
    <t>调兵山房权证兀术街字第SGSA20287号</t>
  </si>
  <si>
    <t>环山家园1楼东侧101号车库</t>
  </si>
  <si>
    <t>调兵山房权证兀术街字第SGSA20296号</t>
  </si>
  <si>
    <t>环山家园1楼东侧102号车库</t>
  </si>
  <si>
    <t>调兵山房权证兀术街字第SGSA20295号</t>
  </si>
  <si>
    <t>环山家园1楼东侧103号</t>
  </si>
  <si>
    <t>调兵山房权证兀术街字第SGSA20297号</t>
  </si>
  <si>
    <t>环山家园1楼东侧104号车库</t>
  </si>
  <si>
    <t>调兵山房权证兀术街字第SGSA20298号</t>
  </si>
  <si>
    <t>环山家园小区1楼东侧105号</t>
  </si>
  <si>
    <t>调兵山房权证兀术街字第SGSA20266号</t>
  </si>
  <si>
    <t>环山家园小区1楼东侧106号</t>
  </si>
  <si>
    <t>调兵山房权证兀术街字第SGSA20260号</t>
  </si>
  <si>
    <t>环山家园小区1楼东侧107号</t>
  </si>
  <si>
    <t>调兵山房权证兀术街字第SGSA20264号</t>
  </si>
  <si>
    <t>环山家园小区1楼东侧108号</t>
  </si>
  <si>
    <t>调兵山房权证兀术街字第SGSA20277号</t>
  </si>
  <si>
    <t>环山家园小区1楼东侧109号</t>
  </si>
  <si>
    <t>调兵山房权证兀术街字第SGSA20284号</t>
  </si>
  <si>
    <t>环山家园1楼东侧201号</t>
  </si>
  <si>
    <t>2/4</t>
  </si>
  <si>
    <t>调兵山房权证兀术街字第SGSA20290号</t>
  </si>
  <si>
    <t>环山家园1楼东侧202号</t>
  </si>
  <si>
    <t>调兵山房权证兀术街字第SGSA20289号</t>
  </si>
  <si>
    <t>环山家园小区1楼东侧203号</t>
  </si>
  <si>
    <t>调兵山房权证兀术街字第SGSA20265号</t>
  </si>
  <si>
    <t>环山家园小区1楼东侧204号</t>
  </si>
  <si>
    <t>调兵山房权证兀术街字第SGSA20294号</t>
  </si>
  <si>
    <t>环山家园小区1楼东侧205号</t>
  </si>
  <si>
    <t>调兵山房权证兀术街字第SGSA20280号</t>
  </si>
  <si>
    <t>环山家园小区1楼东侧206号</t>
  </si>
  <si>
    <t>调兵山房权证兀术街字第SGSA20279号</t>
  </si>
  <si>
    <t>环山家园小区1楼东侧207号</t>
  </si>
  <si>
    <t>调兵山房权证兀术街字第SGSA20278号</t>
  </si>
  <si>
    <t>环山家园小区1楼东侧208号</t>
  </si>
  <si>
    <t>调兵山房权证兀术街字第SGSA20259号</t>
  </si>
  <si>
    <t>环山家园1楼东侧209号</t>
  </si>
  <si>
    <t>调兵山房权证兀术街字第SGSA20293号</t>
  </si>
  <si>
    <t>环山家园1楼东侧301-401号</t>
  </si>
  <si>
    <t>3-4/4</t>
  </si>
  <si>
    <t>调兵山房权证兀术街字第SGSA20276号</t>
  </si>
  <si>
    <t>环山家园1楼东侧302-402号</t>
  </si>
  <si>
    <t>SGSA20268号</t>
  </si>
  <si>
    <t>环山家园1楼东侧303-403号</t>
  </si>
  <si>
    <t>SGSA20274号</t>
  </si>
  <si>
    <t>环山家园1楼东侧304-404号</t>
  </si>
  <si>
    <t>SGSA20275号</t>
  </si>
  <si>
    <t>环山家园1楼东侧305-405号</t>
  </si>
  <si>
    <t>SGSA20285号</t>
  </si>
  <si>
    <t>环山家园1楼东侧306-406号</t>
  </si>
  <si>
    <t>SGSA20262号</t>
  </si>
  <si>
    <t>环山家园小区1楼东侧307-407号</t>
  </si>
  <si>
    <t>SGSA20288号</t>
  </si>
  <si>
    <t>环山家园小区1楼东侧308-408号</t>
  </si>
  <si>
    <t>调兵山房权证兀术街字第SGSA20286</t>
  </si>
  <si>
    <t>环山家园1楼东侧309-409号</t>
  </si>
  <si>
    <t>调兵山房权证兀术街字第SGSA20282号</t>
  </si>
  <si>
    <t>环山家园1楼西侧101-201号</t>
  </si>
  <si>
    <t>SGSA31883号</t>
  </si>
  <si>
    <t>环山家园小区4楼3号</t>
  </si>
  <si>
    <t>调兵山房权证兀术街字第SGSA31875号</t>
  </si>
  <si>
    <t>环山家园5楼南侧1号</t>
  </si>
  <si>
    <t>调兵山房权证兀术街字第SGSA31851号</t>
  </si>
  <si>
    <t>环山家园5楼南侧2号</t>
  </si>
  <si>
    <t>调兵山房权证兀术街字第SGSA31852号</t>
  </si>
  <si>
    <t>环山家园5楼南侧7号</t>
  </si>
  <si>
    <t>调兵山房权证兀术街字第SGSA31853号</t>
  </si>
  <si>
    <t>环山家园小区5楼南侧13号</t>
  </si>
  <si>
    <t>调兵山房权证兀术街字第SGSA31876号</t>
  </si>
  <si>
    <t>环山家园5楼22号</t>
  </si>
  <si>
    <t>调兵山房权证兀术街字第SGSA31888号</t>
  </si>
  <si>
    <t>环山家园小区5楼34号</t>
  </si>
  <si>
    <t>调兵山房权证兀术街字第SGSA31879号</t>
  </si>
  <si>
    <t>环山家园5楼42号</t>
  </si>
  <si>
    <t>SGSA31874号</t>
  </si>
  <si>
    <t>环山家园6楼1号</t>
  </si>
  <si>
    <t>调兵山房权证兀术街字第SGSA31894号</t>
  </si>
  <si>
    <t>环山家园6楼10号</t>
  </si>
  <si>
    <t>SGSA31892号</t>
  </si>
  <si>
    <t>环山家园6楼11号</t>
  </si>
  <si>
    <t>SGSA31890号</t>
  </si>
  <si>
    <t>环山家园6楼12号</t>
  </si>
  <si>
    <t>SGSA31889号</t>
  </si>
  <si>
    <t>环山家园6楼13号</t>
  </si>
  <si>
    <t>SGSA31870号</t>
  </si>
  <si>
    <t>环山家园6楼14号</t>
  </si>
  <si>
    <t>SGSA31850</t>
  </si>
  <si>
    <t>环山家园6楼15号</t>
  </si>
  <si>
    <t>SGSA31893号</t>
  </si>
  <si>
    <t>环山家园小区6楼16号</t>
  </si>
  <si>
    <t>SGSA31869号</t>
  </si>
  <si>
    <t>环山家园小区6楼17号</t>
  </si>
  <si>
    <t>SGSA31868号</t>
  </si>
  <si>
    <t>环山家园小区6楼18号</t>
  </si>
  <si>
    <t>SGSA31866号</t>
  </si>
  <si>
    <t>环山家园小区6楼19号</t>
  </si>
  <si>
    <t>SGSA31867号</t>
  </si>
  <si>
    <t>环山家园小区6楼20号</t>
  </si>
  <si>
    <t>SGSA31865号</t>
  </si>
  <si>
    <t>环山家园小区6楼21号</t>
  </si>
  <si>
    <t>SGSA31864号</t>
  </si>
  <si>
    <t>环山家园小区6楼22号</t>
  </si>
  <si>
    <t>SGSA31863号</t>
  </si>
  <si>
    <t>环山家园小区6楼23号</t>
  </si>
  <si>
    <t>SGSA31862号</t>
  </si>
  <si>
    <t>环山家园6楼24号</t>
  </si>
  <si>
    <t>SGSA31891号</t>
  </si>
  <si>
    <t>环山家园6楼25号</t>
  </si>
  <si>
    <t>调兵山房权证兀术街字第SGSA31882号</t>
  </si>
  <si>
    <t>环山家园6楼东侧1号</t>
  </si>
  <si>
    <t>调兵山房权证兀术街字第SGSA31887号</t>
  </si>
  <si>
    <t>环山家园6楼东侧2号</t>
  </si>
  <si>
    <t>调兵山房权证兀术街字第SGSA31886号</t>
  </si>
  <si>
    <t>环山家园6楼东侧3号</t>
  </si>
  <si>
    <t>调兵山房权证兀术街字第SGSA31885号</t>
  </si>
  <si>
    <t>环山家园6楼东侧4号</t>
  </si>
  <si>
    <t>调兵山房权证兀术街字第SGSA31884号</t>
  </si>
  <si>
    <t>环山家园6楼东侧5号</t>
  </si>
  <si>
    <t>调兵山房权证兀术街字第SGSA31895号</t>
  </si>
  <si>
    <t>环山家园6楼东侧6号</t>
  </si>
  <si>
    <t>调兵山房权证兀术街字第SGSA31881号</t>
  </si>
  <si>
    <t>环山家园6楼东侧7号</t>
  </si>
  <si>
    <t>调兵山房权证兀术街字第SGSA31880号</t>
  </si>
  <si>
    <t>环山家园6楼东侧8号</t>
  </si>
  <si>
    <t>调兵山房权证兀术街字第SGSA31877号</t>
  </si>
  <si>
    <t>环山家园7楼1号</t>
  </si>
  <si>
    <t>调兵山房权证兀术街字第SGSA31878号</t>
  </si>
  <si>
    <t>环山家园7楼2号</t>
  </si>
  <si>
    <t>调兵山市房权证兀术街字第SGSA20271号</t>
  </si>
  <si>
    <t>环山家园7楼101-201号</t>
  </si>
  <si>
    <t>SGSA20270号</t>
  </si>
  <si>
    <t>环山家园7楼102号</t>
  </si>
  <si>
    <t>1/5</t>
  </si>
  <si>
    <t>SGSA20269号</t>
  </si>
  <si>
    <t>环山家园7楼103号</t>
  </si>
  <si>
    <t>调兵山市房权证兀术街字第SGSA11781号</t>
  </si>
  <si>
    <t>环山家园7楼北侧101-201号</t>
  </si>
  <si>
    <t>调兵山市房权证兀术街字第SGSA11784号</t>
  </si>
  <si>
    <t>环山家园7楼北侧102-202号</t>
  </si>
  <si>
    <t>调兵山市房权证兀术街字第SGSA18671号</t>
  </si>
  <si>
    <t>环山家园小区8楼101-201号</t>
  </si>
  <si>
    <t>调兵山房权证兀术街字第SGSA31855号</t>
  </si>
  <si>
    <t>环山家园8楼5号</t>
  </si>
  <si>
    <t>SGSA31854号</t>
  </si>
  <si>
    <t>环山家园小区8楼6号</t>
  </si>
  <si>
    <t>调兵山市房权证兀术街字第SGSA20273号</t>
  </si>
  <si>
    <t>环山家园8楼北侧101-201号</t>
  </si>
  <si>
    <t>1/2</t>
  </si>
  <si>
    <t>调兵山市房权证兀术街字第SGSA20272号</t>
  </si>
  <si>
    <t>环山家园8楼北侧102、202号</t>
  </si>
  <si>
    <t>调兵山市房权证兀术街字第SGSA20261号</t>
  </si>
  <si>
    <t>环山家园小区9楼101-201号</t>
  </si>
  <si>
    <t>调兵山房权证兀术街字第SGSA13664号</t>
  </si>
  <si>
    <t>环山家园9楼4号</t>
  </si>
  <si>
    <t>调兵山市房权证兀术街字第SGSA20263号</t>
  </si>
  <si>
    <t>环山家园小区9楼北侧101-201号</t>
  </si>
  <si>
    <t>SGSA20283号</t>
  </si>
  <si>
    <t>环山家园10楼-101号</t>
  </si>
  <si>
    <t>-1/5</t>
  </si>
  <si>
    <t>辽(2018)调兵山市不动产权第0002276号</t>
  </si>
  <si>
    <t>兀术古城1楼地下室1号</t>
  </si>
  <si>
    <t>-1</t>
  </si>
  <si>
    <t>辽(2018)调兵山市不动产权第0002277号</t>
  </si>
  <si>
    <t>兀术古城1楼地下室2号</t>
  </si>
  <si>
    <t>-1/3</t>
  </si>
  <si>
    <t>辽（2018）0002135号</t>
  </si>
  <si>
    <t>兀术古城1楼地下室3号</t>
  </si>
  <si>
    <t>辽（2020）调兵山市不动产权第0002967号</t>
  </si>
  <si>
    <t>兀术古城1楼地下室4号</t>
  </si>
  <si>
    <t>辽(2018)调兵山市不动产权第0002278号</t>
  </si>
  <si>
    <t>兀术古城1楼地下室5号</t>
  </si>
  <si>
    <t>辽(2018)调兵山市不动产权第0002420号</t>
  </si>
  <si>
    <t>兀术古城1楼地下室7号</t>
  </si>
  <si>
    <t>辽（2018）0002141号</t>
  </si>
  <si>
    <t>兀术古城1楼地下室8号</t>
  </si>
  <si>
    <t>-1-2/3</t>
  </si>
  <si>
    <t>辽(2018)调兵山市不动产权第0002112号</t>
  </si>
  <si>
    <t>兀术古城1楼地下室9号门市</t>
  </si>
  <si>
    <t>-1-2</t>
  </si>
  <si>
    <t>辽(2018)调兵山市不动产权第0002114号</t>
  </si>
  <si>
    <t>兀术古城1楼地下室10号</t>
  </si>
  <si>
    <t>辽（2018）0002138号</t>
  </si>
  <si>
    <t>兀术古城1楼地下室11号</t>
  </si>
  <si>
    <t>辽（2018）0002136号</t>
  </si>
  <si>
    <t>兀术古城1楼地下室12号</t>
  </si>
  <si>
    <t>辽(2018)调兵山市不动产权第0002423号</t>
  </si>
  <si>
    <t>兀术古城1楼地下室13号</t>
  </si>
  <si>
    <t>辽(2018)调兵山市不动产权第0002422号</t>
  </si>
  <si>
    <t>兀术古城1楼地下室14号</t>
  </si>
  <si>
    <t>辽(2018)调兵山市不动产权第0002421号</t>
  </si>
  <si>
    <t>兀术古城1楼地下室15号</t>
  </si>
  <si>
    <t>辽(2018)调兵山市不动产权第0002475号</t>
  </si>
  <si>
    <t>兀术古城1楼地下室16</t>
  </si>
  <si>
    <t>辽(2018)调兵山市不动产权第0002473号</t>
  </si>
  <si>
    <t>兀术古城1楼地下室17</t>
  </si>
  <si>
    <t>辽(2018)调兵山市不动产权第0002480号</t>
  </si>
  <si>
    <t>兀术古城1楼地下室18</t>
  </si>
  <si>
    <t>辽(2018)调兵山市不动产权第0002476号</t>
  </si>
  <si>
    <t>兀术古城1楼地下室19</t>
  </si>
  <si>
    <t>辽(2018)调兵山市不动产权第0002477号</t>
  </si>
  <si>
    <t>兀术古城1楼地下室20号</t>
  </si>
  <si>
    <t>辽(2018)调兵山市不动产权第0002474号</t>
  </si>
  <si>
    <t>兀术古城1楼地下室21号</t>
  </si>
  <si>
    <t>辽(2018)调兵山市不动产权第0002479号</t>
  </si>
  <si>
    <t>兀术古城1楼地下室22号</t>
  </si>
  <si>
    <t>辽（2020）调兵山市不动产权第0002968号</t>
  </si>
  <si>
    <t>兀术古城1楼地下室23号</t>
  </si>
  <si>
    <t>辽（2018）调兵山市不动产权第0003021号</t>
  </si>
  <si>
    <t>兀术古城1楼1-2层2号</t>
  </si>
  <si>
    <t>辽（2018）调兵山市不动产权第0002457号</t>
  </si>
  <si>
    <t>兀术古城1楼1-2层3号门市</t>
  </si>
  <si>
    <t>1-2/3</t>
  </si>
  <si>
    <t>辽（2018）调兵山市不动产权第0002456号</t>
  </si>
  <si>
    <t>兀术古城1楼1-2层4号</t>
  </si>
  <si>
    <t>辽(2018)调兵山市不动产权第0002424号</t>
  </si>
  <si>
    <t>兀术古城1楼7号</t>
  </si>
  <si>
    <t>1/3</t>
  </si>
  <si>
    <t>辽(2018)调兵山市不动产权第0002193号</t>
  </si>
  <si>
    <t>兀术古城1楼1-2层8号门市</t>
  </si>
  <si>
    <t>辽(2018)调兵山市不动产权第0002192号</t>
  </si>
  <si>
    <t>兀术古城1楼1-2层9号门市</t>
  </si>
  <si>
    <t>辽（2018）0002142号</t>
  </si>
  <si>
    <t>兀术古城1楼1-3层10号</t>
  </si>
  <si>
    <t>辽(2018)调兵山市不动产权第0002111号</t>
  </si>
  <si>
    <t>兀术古城1楼1-3层11号门市</t>
  </si>
  <si>
    <t>辽(2018)调兵山市不动产权第0002113号</t>
  </si>
  <si>
    <t>兀术古城1楼1-3层12号门市</t>
  </si>
  <si>
    <t>辽（2018）0002140号</t>
  </si>
  <si>
    <t>兀术古城1楼1-3层13号</t>
  </si>
  <si>
    <t>1-3/3</t>
  </si>
  <si>
    <t>辽（2018）0002137号</t>
  </si>
  <si>
    <t>兀术古城1楼1-3层14号</t>
  </si>
  <si>
    <t>辽(2017)调兵山市不动产权第0000423号</t>
  </si>
  <si>
    <t>兀术古城1楼1-3层15号</t>
  </si>
  <si>
    <t>辽(2018)调兵山市不动产权第0002195号</t>
  </si>
  <si>
    <t>兀术古城1楼1-2层16号门市</t>
  </si>
  <si>
    <t>辽(2018)调兵山市不动产权第0002194号</t>
  </si>
  <si>
    <t>兀术古城1楼1-2层17号门市</t>
  </si>
  <si>
    <t>辽(2018)调兵山市不动产权第0002478号</t>
  </si>
  <si>
    <t>兀术古城1楼18号门市</t>
  </si>
  <si>
    <t>辽（2018）调兵山市不动产权第0003020号</t>
  </si>
  <si>
    <t>兀术古城1楼1-2层21号</t>
  </si>
  <si>
    <t>辽（2018）调兵山市不动产权第0002459号</t>
  </si>
  <si>
    <t>兀术古城1楼1-2层22号门市</t>
  </si>
  <si>
    <t>辽（2018）调兵山市不动产权第0002458号</t>
  </si>
  <si>
    <t>兀术古城1楼1-2层23号</t>
  </si>
  <si>
    <t>辽(2018)调兵山市不动产权第0002274号</t>
  </si>
  <si>
    <t>兀术古城8楼11号门市</t>
  </si>
  <si>
    <t>辽（2018）0002139号</t>
  </si>
  <si>
    <t>兀术古城8楼12号</t>
  </si>
  <si>
    <t>辽(2018)调兵山市不动产权第0002275号</t>
  </si>
  <si>
    <t>兀术古城8楼13号门市</t>
  </si>
  <si>
    <t>-1-1</t>
  </si>
  <si>
    <t>合计</t>
  </si>
  <si>
    <t>固定资产---构筑物及其他辅助设备清查评估明细表</t>
  </si>
  <si>
    <r>
      <t>表</t>
    </r>
    <r>
      <rPr>
        <sz val="9"/>
        <rFont val="Arial Narrow"/>
        <family val="2"/>
      </rPr>
      <t>5-1-2</t>
    </r>
  </si>
  <si>
    <t>名称</t>
  </si>
  <si>
    <t>建成年月</t>
  </si>
  <si>
    <r>
      <t>长度（</t>
    </r>
    <r>
      <rPr>
        <b/>
        <sz val="9"/>
        <rFont val="Arial Narrow"/>
        <family val="2"/>
      </rPr>
      <t>M</t>
    </r>
    <r>
      <rPr>
        <b/>
        <sz val="9"/>
        <rFont val="宋体"/>
        <family val="0"/>
      </rPr>
      <t>）</t>
    </r>
  </si>
  <si>
    <r>
      <t>宽度（</t>
    </r>
    <r>
      <rPr>
        <b/>
        <sz val="9"/>
        <rFont val="Arial Narrow"/>
        <family val="2"/>
      </rPr>
      <t>M</t>
    </r>
    <r>
      <rPr>
        <b/>
        <sz val="9"/>
        <rFont val="宋体"/>
        <family val="0"/>
      </rPr>
      <t>）</t>
    </r>
  </si>
  <si>
    <r>
      <t>建筑面积（</t>
    </r>
    <r>
      <rPr>
        <b/>
        <sz val="9"/>
        <rFont val="Arial Narrow"/>
        <family val="2"/>
      </rPr>
      <t>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宋体"/>
        <family val="0"/>
      </rPr>
      <t>）</t>
    </r>
  </si>
  <si>
    <r>
      <t>评估单价</t>
    </r>
    <r>
      <rPr>
        <b/>
        <sz val="9"/>
        <rFont val="Arial Narrow"/>
        <family val="2"/>
      </rPr>
      <t xml:space="preserve">     </t>
    </r>
    <r>
      <rPr>
        <b/>
        <sz val="9"/>
        <rFont val="宋体"/>
        <family val="0"/>
      </rPr>
      <t>（元/</t>
    </r>
    <r>
      <rPr>
        <b/>
        <sz val="9"/>
        <rFont val="Arial Narrow"/>
        <family val="2"/>
      </rPr>
      <t>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宋体"/>
        <family val="0"/>
      </rPr>
      <t>）</t>
    </r>
  </si>
  <si>
    <t>固定资产---管道和沟槽清查评估明细表</t>
  </si>
  <si>
    <r>
      <t>表</t>
    </r>
    <r>
      <rPr>
        <sz val="9"/>
        <rFont val="Arial Narrow"/>
        <family val="2"/>
      </rPr>
      <t>5-1-3</t>
    </r>
  </si>
  <si>
    <r>
      <t>槽深（</t>
    </r>
    <r>
      <rPr>
        <b/>
        <sz val="9"/>
        <rFont val="Arial Narrow"/>
        <family val="2"/>
      </rPr>
      <t>M</t>
    </r>
    <r>
      <rPr>
        <b/>
        <sz val="9"/>
        <rFont val="宋体"/>
        <family val="0"/>
      </rPr>
      <t>）</t>
    </r>
  </si>
  <si>
    <r>
      <t>沟宽</t>
    </r>
    <r>
      <rPr>
        <b/>
        <sz val="9"/>
        <rFont val="Arial Narrow"/>
        <family val="2"/>
      </rPr>
      <t>×</t>
    </r>
    <r>
      <rPr>
        <b/>
        <sz val="9"/>
        <rFont val="宋体"/>
        <family val="0"/>
      </rPr>
      <t>沟厚(mm)</t>
    </r>
  </si>
  <si>
    <t>材质</t>
  </si>
  <si>
    <t>绝缘方式</t>
  </si>
  <si>
    <r>
      <t xml:space="preserve">         </t>
    </r>
    <r>
      <rPr>
        <b/>
        <sz val="9"/>
        <rFont val="宋体"/>
        <family val="0"/>
      </rPr>
      <t>调整后账面值</t>
    </r>
  </si>
  <si>
    <r>
      <t>管径</t>
    </r>
    <r>
      <rPr>
        <b/>
        <sz val="9"/>
        <rFont val="Arial Narrow"/>
        <family val="2"/>
      </rPr>
      <t>×</t>
    </r>
    <r>
      <rPr>
        <b/>
        <sz val="9"/>
        <rFont val="宋体"/>
        <family val="0"/>
      </rPr>
      <t>壁厚</t>
    </r>
    <r>
      <rPr>
        <b/>
        <sz val="9"/>
        <rFont val="Arial Narrow"/>
        <family val="2"/>
      </rPr>
      <t>(mm)</t>
    </r>
  </si>
  <si>
    <t>固定资产---机器设备清查评估明细表</t>
  </si>
  <si>
    <r>
      <t>表</t>
    </r>
    <r>
      <rPr>
        <sz val="9"/>
        <rFont val="Arial Narrow"/>
        <family val="2"/>
      </rPr>
      <t>5-2-1</t>
    </r>
  </si>
  <si>
    <t>设备编号</t>
  </si>
  <si>
    <t>设备名称</t>
  </si>
  <si>
    <t>规格型号</t>
  </si>
  <si>
    <t>生产厂家</t>
  </si>
  <si>
    <t>购置日期</t>
  </si>
  <si>
    <t>启用日期</t>
  </si>
  <si>
    <t>固定资产---车辆清查评估明细表</t>
  </si>
  <si>
    <r>
      <t>表</t>
    </r>
    <r>
      <rPr>
        <sz val="9"/>
        <rFont val="Arial Narrow"/>
        <family val="2"/>
      </rPr>
      <t>5-2-2</t>
    </r>
  </si>
  <si>
    <t>车辆牌号</t>
  </si>
  <si>
    <r>
      <t>车辆名称</t>
    </r>
    <r>
      <rPr>
        <b/>
        <sz val="9"/>
        <rFont val="宋体"/>
        <family val="0"/>
      </rPr>
      <t>及规格型号</t>
    </r>
  </si>
  <si>
    <r>
      <t>购置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日期</t>
    </r>
  </si>
  <si>
    <r>
      <t>启用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日期</t>
    </r>
  </si>
  <si>
    <t>已行驶里程（万公里）</t>
  </si>
  <si>
    <t>固定资产---电子设备清查评估明细表</t>
  </si>
  <si>
    <r>
      <t>表</t>
    </r>
    <r>
      <rPr>
        <sz val="9"/>
        <rFont val="Arial Narrow"/>
        <family val="2"/>
      </rPr>
      <t>5-2-3</t>
    </r>
  </si>
  <si>
    <r>
      <t xml:space="preserve">               </t>
    </r>
    <r>
      <rPr>
        <sz val="9"/>
        <rFont val="宋体"/>
        <family val="0"/>
      </rPr>
      <t>本页小计</t>
    </r>
  </si>
  <si>
    <r>
      <t xml:space="preserve">              </t>
    </r>
    <r>
      <rPr>
        <sz val="9"/>
        <rFont val="宋体"/>
        <family val="0"/>
      </rPr>
      <t>合</t>
    </r>
    <r>
      <rPr>
        <sz val="9"/>
        <rFont val="Arial Narrow"/>
        <family val="2"/>
      </rPr>
      <t xml:space="preserve">        </t>
    </r>
    <r>
      <rPr>
        <sz val="9"/>
        <rFont val="宋体"/>
        <family val="0"/>
      </rPr>
      <t>计</t>
    </r>
  </si>
  <si>
    <r>
      <t>表</t>
    </r>
    <r>
      <rPr>
        <sz val="9"/>
        <rFont val="Arial Narrow"/>
        <family val="2"/>
      </rPr>
      <t>5-3</t>
    </r>
  </si>
  <si>
    <t>工程项目</t>
  </si>
  <si>
    <t>在建工程---土建工程清查评估明细表</t>
  </si>
  <si>
    <r>
      <t>表</t>
    </r>
    <r>
      <rPr>
        <sz val="9"/>
        <rFont val="Arial Narrow"/>
        <family val="2"/>
      </rPr>
      <t>5-4-1</t>
    </r>
  </si>
  <si>
    <t>项目名称</t>
  </si>
  <si>
    <t>开工日期</t>
  </si>
  <si>
    <t>预计完工日期</t>
  </si>
  <si>
    <t>形象进度</t>
  </si>
  <si>
    <t>付款比例</t>
  </si>
  <si>
    <t>在建工程---设备安装工程清查评估明细表</t>
  </si>
  <si>
    <r>
      <t>表</t>
    </r>
    <r>
      <rPr>
        <sz val="9"/>
        <rFont val="Arial Narrow"/>
        <family val="2"/>
      </rPr>
      <t>5-4-2</t>
    </r>
  </si>
  <si>
    <t>设备费</t>
  </si>
  <si>
    <t>资金成本</t>
  </si>
  <si>
    <t>安装费及其它</t>
  </si>
  <si>
    <r>
      <t>表</t>
    </r>
    <r>
      <rPr>
        <sz val="9"/>
        <rFont val="Arial Narrow"/>
        <family val="2"/>
      </rPr>
      <t>5-5</t>
    </r>
  </si>
  <si>
    <t>待处理资产名称</t>
  </si>
  <si>
    <r>
      <t>表</t>
    </r>
    <r>
      <rPr>
        <sz val="9"/>
        <rFont val="Arial Narrow"/>
        <family val="2"/>
      </rPr>
      <t>5-6</t>
    </r>
  </si>
  <si>
    <t>资产损失名称</t>
  </si>
  <si>
    <t>无形资产---土地使用权清查评估明细表</t>
  </si>
  <si>
    <r>
      <t>表</t>
    </r>
    <r>
      <rPr>
        <sz val="9"/>
        <rFont val="Arial Narrow"/>
        <family val="2"/>
      </rPr>
      <t>6-1</t>
    </r>
  </si>
  <si>
    <t>土地权证编号</t>
  </si>
  <si>
    <t>土地位置</t>
  </si>
  <si>
    <t>取得日期</t>
  </si>
  <si>
    <t>用地性质</t>
  </si>
  <si>
    <t>准用年限</t>
  </si>
  <si>
    <t>开发程度</t>
  </si>
  <si>
    <r>
      <t>面积</t>
    </r>
    <r>
      <rPr>
        <b/>
        <sz val="9"/>
        <rFont val="Arial Narrow"/>
        <family val="2"/>
      </rPr>
      <t>(M2)</t>
    </r>
  </si>
  <si>
    <t>原始入账价值</t>
  </si>
  <si>
    <t>无形资产---其他无形资产清查评估明细表</t>
  </si>
  <si>
    <r>
      <t>表</t>
    </r>
    <r>
      <rPr>
        <sz val="9"/>
        <rFont val="Arial Narrow"/>
        <family val="2"/>
      </rPr>
      <t>6-2</t>
    </r>
  </si>
  <si>
    <t>内容或名称</t>
  </si>
  <si>
    <r>
      <t>法定</t>
    </r>
    <r>
      <rPr>
        <b/>
        <sz val="9"/>
        <rFont val="Arial Narrow"/>
        <family val="2"/>
      </rPr>
      <t>/</t>
    </r>
    <r>
      <rPr>
        <b/>
        <sz val="9"/>
        <rFont val="宋体"/>
        <family val="0"/>
      </rPr>
      <t>预计使用年限</t>
    </r>
  </si>
  <si>
    <t>尚可使用年限</t>
  </si>
  <si>
    <r>
      <t>表</t>
    </r>
    <r>
      <rPr>
        <sz val="9"/>
        <rFont val="Arial Narrow"/>
        <family val="2"/>
      </rPr>
      <t>7-1</t>
    </r>
  </si>
  <si>
    <t>开办费内容</t>
  </si>
  <si>
    <t>形成日期</t>
  </si>
  <si>
    <t>原始发生额</t>
  </si>
  <si>
    <t>尚存受益月数</t>
  </si>
  <si>
    <t>人员工资</t>
  </si>
  <si>
    <t>办公费</t>
  </si>
  <si>
    <t>培训费</t>
  </si>
  <si>
    <t>差旅费</t>
  </si>
  <si>
    <t>印刷费</t>
  </si>
  <si>
    <t>注册登记费</t>
  </si>
  <si>
    <t>不记入固定资产的利息</t>
  </si>
  <si>
    <t>其它</t>
  </si>
  <si>
    <r>
      <t>表</t>
    </r>
    <r>
      <rPr>
        <sz val="9"/>
        <rFont val="Arial Narrow"/>
        <family val="2"/>
      </rPr>
      <t>7-2</t>
    </r>
  </si>
  <si>
    <t>费用名称或内容</t>
  </si>
  <si>
    <t>其他长期资产清查评估明细表</t>
  </si>
  <si>
    <r>
      <t>表</t>
    </r>
    <r>
      <rPr>
        <sz val="9"/>
        <rFont val="Arial Narrow"/>
        <family val="2"/>
      </rPr>
      <t>8-1</t>
    </r>
  </si>
  <si>
    <r>
      <t>表</t>
    </r>
    <r>
      <rPr>
        <sz val="9"/>
        <rFont val="Arial Narrow"/>
        <family val="2"/>
      </rPr>
      <t>8-2</t>
    </r>
  </si>
  <si>
    <r>
      <t>表</t>
    </r>
    <r>
      <rPr>
        <sz val="9"/>
        <rFont val="Arial Narrow"/>
        <family val="2"/>
      </rPr>
      <t>9</t>
    </r>
  </si>
  <si>
    <t>9--1</t>
  </si>
  <si>
    <r>
      <t xml:space="preserve">                            </t>
    </r>
    <r>
      <rPr>
        <sz val="9"/>
        <rFont val="宋体"/>
        <family val="0"/>
      </rPr>
      <t>短期借款</t>
    </r>
  </si>
  <si>
    <t>9--2</t>
  </si>
  <si>
    <r>
      <t xml:space="preserve">                            </t>
    </r>
    <r>
      <rPr>
        <sz val="9"/>
        <rFont val="宋体"/>
        <family val="0"/>
      </rPr>
      <t>应付票据</t>
    </r>
  </si>
  <si>
    <t>9--3</t>
  </si>
  <si>
    <r>
      <t xml:space="preserve">                            </t>
    </r>
    <r>
      <rPr>
        <sz val="9"/>
        <rFont val="宋体"/>
        <family val="0"/>
      </rPr>
      <t>应付账款</t>
    </r>
  </si>
  <si>
    <t>9--4</t>
  </si>
  <si>
    <r>
      <t xml:space="preserve">                            </t>
    </r>
    <r>
      <rPr>
        <sz val="9"/>
        <rFont val="宋体"/>
        <family val="0"/>
      </rPr>
      <t>预收账款</t>
    </r>
  </si>
  <si>
    <t>9--5</t>
  </si>
  <si>
    <r>
      <t xml:space="preserve">                            </t>
    </r>
    <r>
      <rPr>
        <sz val="9"/>
        <rFont val="宋体"/>
        <family val="0"/>
      </rPr>
      <t>代销商品款</t>
    </r>
  </si>
  <si>
    <t>9--6</t>
  </si>
  <si>
    <r>
      <t xml:space="preserve">                            </t>
    </r>
    <r>
      <rPr>
        <sz val="9"/>
        <rFont val="宋体"/>
        <family val="0"/>
      </rPr>
      <t>其它应付款</t>
    </r>
  </si>
  <si>
    <t>9--7</t>
  </si>
  <si>
    <r>
      <t xml:space="preserve">                            </t>
    </r>
    <r>
      <rPr>
        <sz val="9"/>
        <rFont val="宋体"/>
        <family val="0"/>
      </rPr>
      <t>应付工资</t>
    </r>
  </si>
  <si>
    <t>9--8</t>
  </si>
  <si>
    <r>
      <t xml:space="preserve">                            </t>
    </r>
    <r>
      <rPr>
        <sz val="9"/>
        <rFont val="宋体"/>
        <family val="0"/>
      </rPr>
      <t>应付福利费</t>
    </r>
  </si>
  <si>
    <t>9--9</t>
  </si>
  <si>
    <r>
      <t xml:space="preserve">                            </t>
    </r>
    <r>
      <rPr>
        <sz val="9"/>
        <rFont val="宋体"/>
        <family val="0"/>
      </rPr>
      <t>应交税金</t>
    </r>
  </si>
  <si>
    <t>9--10</t>
  </si>
  <si>
    <r>
      <t xml:space="preserve">                            </t>
    </r>
    <r>
      <rPr>
        <sz val="9"/>
        <rFont val="宋体"/>
        <family val="0"/>
      </rPr>
      <t>应付利润（应付股利）</t>
    </r>
  </si>
  <si>
    <t>9--11</t>
  </si>
  <si>
    <r>
      <t xml:space="preserve">                            </t>
    </r>
    <r>
      <rPr>
        <sz val="9"/>
        <rFont val="宋体"/>
        <family val="0"/>
      </rPr>
      <t>其它未交款</t>
    </r>
  </si>
  <si>
    <t>9--12</t>
  </si>
  <si>
    <r>
      <t xml:space="preserve">                            </t>
    </r>
    <r>
      <rPr>
        <sz val="9"/>
        <rFont val="宋体"/>
        <family val="0"/>
      </rPr>
      <t>预提费用</t>
    </r>
  </si>
  <si>
    <t>9--13</t>
  </si>
  <si>
    <r>
      <t xml:space="preserve">                            </t>
    </r>
    <r>
      <rPr>
        <sz val="9"/>
        <rFont val="宋体"/>
        <family val="0"/>
      </rPr>
      <t>一年内到期的长期负债</t>
    </r>
  </si>
  <si>
    <t>9--14</t>
  </si>
  <si>
    <r>
      <t xml:space="preserve">                           </t>
    </r>
    <r>
      <rPr>
        <sz val="9"/>
        <rFont val="宋体"/>
        <family val="0"/>
      </rPr>
      <t>其它流动负债</t>
    </r>
  </si>
  <si>
    <t>流动负债合计</t>
  </si>
  <si>
    <t>短期借款清查评估用表</t>
  </si>
  <si>
    <r>
      <t>表</t>
    </r>
    <r>
      <rPr>
        <sz val="9"/>
        <rFont val="Arial Narrow"/>
        <family val="2"/>
      </rPr>
      <t>9-1</t>
    </r>
  </si>
  <si>
    <t>放款银行或机构名称</t>
  </si>
  <si>
    <r>
      <t>月利率</t>
    </r>
    <r>
      <rPr>
        <b/>
        <sz val="9"/>
        <rFont val="Arial Narrow"/>
        <family val="2"/>
      </rPr>
      <t>%</t>
    </r>
  </si>
  <si>
    <t>外币金额</t>
  </si>
  <si>
    <t>外币基准日汇率</t>
  </si>
  <si>
    <r>
      <t>表</t>
    </r>
    <r>
      <rPr>
        <sz val="9"/>
        <rFont val="Arial Narrow"/>
        <family val="2"/>
      </rPr>
      <t>9-2</t>
    </r>
  </si>
  <si>
    <r>
      <t>表</t>
    </r>
    <r>
      <rPr>
        <sz val="9"/>
        <rFont val="Arial Narrow"/>
        <family val="2"/>
      </rPr>
      <t>9-3</t>
    </r>
  </si>
  <si>
    <r>
      <t>表</t>
    </r>
    <r>
      <rPr>
        <sz val="9"/>
        <rFont val="Arial Narrow"/>
        <family val="2"/>
      </rPr>
      <t>9-4</t>
    </r>
  </si>
  <si>
    <r>
      <t>表</t>
    </r>
    <r>
      <rPr>
        <sz val="9"/>
        <rFont val="Arial Narrow"/>
        <family val="2"/>
      </rPr>
      <t>9-14</t>
    </r>
  </si>
  <si>
    <t>委托代销单位名称（结算对象）</t>
  </si>
  <si>
    <t>代销业务内容</t>
  </si>
  <si>
    <r>
      <t>表</t>
    </r>
    <r>
      <rPr>
        <sz val="9"/>
        <rFont val="Arial Narrow"/>
        <family val="2"/>
      </rPr>
      <t>9-6</t>
    </r>
  </si>
  <si>
    <r>
      <t>表</t>
    </r>
    <r>
      <rPr>
        <sz val="9"/>
        <rFont val="Arial Narrow"/>
        <family val="2"/>
      </rPr>
      <t>9-7</t>
    </r>
  </si>
  <si>
    <t>部门或内容</t>
  </si>
  <si>
    <r>
      <t>表</t>
    </r>
    <r>
      <rPr>
        <sz val="9"/>
        <rFont val="Arial Narrow"/>
        <family val="2"/>
      </rPr>
      <t>9-8</t>
    </r>
  </si>
  <si>
    <r>
      <t>表</t>
    </r>
    <r>
      <rPr>
        <sz val="9"/>
        <rFont val="Arial Narrow"/>
        <family val="2"/>
      </rPr>
      <t>9-9</t>
    </r>
  </si>
  <si>
    <t>征税机关</t>
  </si>
  <si>
    <t>税种</t>
  </si>
  <si>
    <r>
      <t>表</t>
    </r>
    <r>
      <rPr>
        <sz val="9"/>
        <rFont val="Arial Narrow"/>
        <family val="2"/>
      </rPr>
      <t>9-10</t>
    </r>
  </si>
  <si>
    <t>投资单位名称</t>
  </si>
  <si>
    <t>利润所属期间</t>
  </si>
  <si>
    <r>
      <t>表</t>
    </r>
    <r>
      <rPr>
        <sz val="9"/>
        <rFont val="Arial Narrow"/>
        <family val="2"/>
      </rPr>
      <t>9-11</t>
    </r>
  </si>
  <si>
    <r>
      <t>表</t>
    </r>
    <r>
      <rPr>
        <sz val="9"/>
        <rFont val="Arial Narrow"/>
        <family val="2"/>
      </rPr>
      <t>9-12</t>
    </r>
  </si>
  <si>
    <t>费用项目</t>
  </si>
  <si>
    <t>已预提月数</t>
  </si>
  <si>
    <t>费用实际发生月数</t>
  </si>
  <si>
    <r>
      <t>预提比例</t>
    </r>
    <r>
      <rPr>
        <b/>
        <sz val="9"/>
        <rFont val="Arial Narrow"/>
        <family val="2"/>
      </rPr>
      <t>%</t>
    </r>
  </si>
  <si>
    <t xml:space="preserve">                 </t>
  </si>
  <si>
    <r>
      <t>表</t>
    </r>
    <r>
      <rPr>
        <sz val="9"/>
        <rFont val="Arial Narrow"/>
        <family val="2"/>
      </rPr>
      <t>9-13</t>
    </r>
  </si>
  <si>
    <r>
      <t>票面月利率</t>
    </r>
    <r>
      <rPr>
        <b/>
        <sz val="9"/>
        <rFont val="Arial Narrow"/>
        <family val="2"/>
      </rPr>
      <t>%</t>
    </r>
  </si>
  <si>
    <t>户名（或结算对象）</t>
  </si>
  <si>
    <t>结算内容</t>
  </si>
  <si>
    <r>
      <t>表</t>
    </r>
    <r>
      <rPr>
        <sz val="9"/>
        <rFont val="Arial Narrow"/>
        <family val="2"/>
      </rPr>
      <t>10</t>
    </r>
  </si>
  <si>
    <t>10--1</t>
  </si>
  <si>
    <r>
      <t xml:space="preserve">          </t>
    </r>
    <r>
      <rPr>
        <sz val="9"/>
        <rFont val="宋体"/>
        <family val="0"/>
      </rPr>
      <t>长期借款</t>
    </r>
  </si>
  <si>
    <t>10--2</t>
  </si>
  <si>
    <r>
      <t xml:space="preserve">          </t>
    </r>
    <r>
      <rPr>
        <sz val="9"/>
        <rFont val="宋体"/>
        <family val="0"/>
      </rPr>
      <t>应付债券</t>
    </r>
  </si>
  <si>
    <t>10--3</t>
  </si>
  <si>
    <r>
      <t xml:space="preserve">          </t>
    </r>
    <r>
      <rPr>
        <sz val="9"/>
        <rFont val="宋体"/>
        <family val="0"/>
      </rPr>
      <t>长期应付款</t>
    </r>
  </si>
  <si>
    <t>10--4</t>
  </si>
  <si>
    <r>
      <t xml:space="preserve">          </t>
    </r>
    <r>
      <rPr>
        <sz val="9"/>
        <rFont val="宋体"/>
        <family val="0"/>
      </rPr>
      <t>住房周转金</t>
    </r>
  </si>
  <si>
    <t>10--5</t>
  </si>
  <si>
    <r>
      <t xml:space="preserve">          </t>
    </r>
    <r>
      <rPr>
        <sz val="9"/>
        <rFont val="宋体"/>
        <family val="0"/>
      </rPr>
      <t>其它长期负债</t>
    </r>
  </si>
  <si>
    <t>10--6</t>
  </si>
  <si>
    <r>
      <t xml:space="preserve">          </t>
    </r>
    <r>
      <rPr>
        <sz val="9"/>
        <rFont val="宋体"/>
        <family val="0"/>
      </rPr>
      <t>递延税款贷项</t>
    </r>
  </si>
  <si>
    <t>长期负债合计</t>
  </si>
  <si>
    <r>
      <t>表</t>
    </r>
    <r>
      <rPr>
        <sz val="9"/>
        <rFont val="Arial Narrow"/>
        <family val="2"/>
      </rPr>
      <t>10-1</t>
    </r>
  </si>
  <si>
    <r>
      <t>表</t>
    </r>
    <r>
      <rPr>
        <sz val="9"/>
        <rFont val="Arial Narrow"/>
        <family val="2"/>
      </rPr>
      <t>10-2</t>
    </r>
  </si>
  <si>
    <t>债券发行单位</t>
  </si>
  <si>
    <r>
      <t>表</t>
    </r>
    <r>
      <rPr>
        <sz val="9"/>
        <rFont val="Arial Narrow"/>
        <family val="2"/>
      </rPr>
      <t>10-3</t>
    </r>
  </si>
  <si>
    <t>初始额</t>
  </si>
  <si>
    <t>利息及汇率净损失</t>
  </si>
  <si>
    <r>
      <t>表</t>
    </r>
    <r>
      <rPr>
        <sz val="9"/>
        <rFont val="Arial Narrow"/>
        <family val="2"/>
      </rPr>
      <t>10-4</t>
    </r>
  </si>
  <si>
    <r>
      <t>表</t>
    </r>
    <r>
      <rPr>
        <sz val="9"/>
        <rFont val="Arial Narrow"/>
        <family val="2"/>
      </rPr>
      <t>10-5</t>
    </r>
  </si>
  <si>
    <t>调兵山房权证兀术街字第SGSA31858号</t>
  </si>
  <si>
    <t>调兵山房权证兀术街字第SGSA31861号</t>
  </si>
  <si>
    <t>调兵山房权证兀术街字第SGSA31859号</t>
  </si>
  <si>
    <t>五区综合楼106号</t>
  </si>
  <si>
    <t>调兵山房权证兀术街字第SGSA31860号</t>
  </si>
  <si>
    <t>调兵山房权证兀术街字第SGSA31856号</t>
  </si>
  <si>
    <t>调兵山市房权证兀术街字第SGSA31857号</t>
  </si>
  <si>
    <t>五区综合楼102-201号</t>
  </si>
  <si>
    <t>沈环路西段南侧客运站西电焊网厂综合楼1号门市</t>
  </si>
  <si>
    <t>辽(2017)调兵山市不动产权第0003726号</t>
  </si>
  <si>
    <t>沈环路西段南侧客运站西电焊网厂综合楼3号门市</t>
  </si>
  <si>
    <t>辽(2017)调兵山市不动产权第0003724号</t>
  </si>
  <si>
    <t>沈环路西段南侧客运站西电焊网厂综合楼4号门市</t>
  </si>
  <si>
    <t>辽(2017)调兵山市不动产权第0003723号</t>
  </si>
  <si>
    <t>沈环路西段南侧客运站西电焊网厂综合楼7号门市</t>
  </si>
  <si>
    <t>辽(2017)调兵山市不动产权第0003725号</t>
  </si>
  <si>
    <t>沈环路西段南侧客运站西电焊网厂综合楼9号门市</t>
  </si>
  <si>
    <t>辽(2017)调兵山市不动产权第0003722号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</si>
</sst>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0.0%"/>
    <numFmt numFmtId="179" formatCode="0.00_ "/>
    <numFmt numFmtId="180" formatCode="#,##0.00_ "/>
    <numFmt numFmtId="181" formatCode="#,##0_ "/>
    <numFmt numFmtId="182" formatCode="0_ "/>
    <numFmt numFmtId="183" formatCode="000000"/>
    <numFmt numFmtId="184" formatCode="0;_蠄"/>
    <numFmt numFmtId="185" formatCode="0;_䄄"/>
    <numFmt numFmtId="186" formatCode="0.0;_䄄"/>
  </numFmts>
  <fonts count="6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隶书"/>
      <family val="3"/>
    </font>
    <font>
      <sz val="9"/>
      <name val="Arial Narrow"/>
      <family val="2"/>
    </font>
    <font>
      <sz val="12"/>
      <name val="Arial Narrow"/>
      <family val="2"/>
    </font>
    <font>
      <sz val="9"/>
      <name val="宋体"/>
      <family val="0"/>
    </font>
    <font>
      <b/>
      <sz val="9"/>
      <name val="宋体"/>
      <family val="0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宋体"/>
      <family val="0"/>
    </font>
    <font>
      <sz val="10"/>
      <name val="宋体"/>
      <family val="0"/>
    </font>
    <font>
      <sz val="10"/>
      <name val="sans-serif"/>
      <family val="2"/>
    </font>
    <font>
      <sz val="11"/>
      <name val="仿宋"/>
      <family val="3"/>
    </font>
    <font>
      <sz val="10"/>
      <name val="仿宋_GB2312"/>
      <family val="0"/>
    </font>
    <font>
      <b/>
      <i/>
      <sz val="9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18"/>
      <name val="宋体"/>
      <family val="0"/>
    </font>
    <font>
      <b/>
      <sz val="10"/>
      <name val="楷体_GB2312"/>
      <family val="0"/>
    </font>
    <font>
      <i/>
      <sz val="10"/>
      <name val="Arial Narrow"/>
      <family val="2"/>
    </font>
    <font>
      <i/>
      <sz val="10"/>
      <name val="楷体_GB2312"/>
      <family val="0"/>
    </font>
    <font>
      <i/>
      <sz val="12"/>
      <name val="宋体"/>
      <family val="0"/>
    </font>
    <font>
      <sz val="10"/>
      <name val="楷体_GB2312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Times New Roman"/>
      <family val="1"/>
    </font>
    <font>
      <b/>
      <vertAlign val="superscript"/>
      <sz val="9"/>
      <name val="Arial Narrow"/>
      <family val="2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178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5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2" borderId="6" applyNumberFormat="0" applyAlignment="0" applyProtection="0"/>
    <xf numFmtId="0" fontId="60" fillId="23" borderId="7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26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22" borderId="9" applyNumberFormat="0" applyAlignment="0" applyProtection="0"/>
    <xf numFmtId="0" fontId="66" fillId="31" borderId="6" applyNumberFormat="0" applyAlignment="0" applyProtection="0"/>
    <xf numFmtId="0" fontId="29" fillId="0" borderId="0" applyNumberFormat="0" applyFill="0" applyBorder="0" applyAlignment="0" applyProtection="0"/>
    <xf numFmtId="0" fontId="67" fillId="32" borderId="10" applyNumberFormat="0" applyFont="0" applyAlignment="0" applyProtection="0"/>
    <xf numFmtId="0" fontId="25" fillId="0" borderId="11" applyNumberFormat="0">
      <alignment/>
      <protection/>
    </xf>
  </cellStyleXfs>
  <cellXfs count="28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11" xfId="0" applyFont="1" applyBorder="1" applyAlignment="1">
      <alignment vertical="center"/>
    </xf>
    <xf numFmtId="4" fontId="3" fillId="0" borderId="11" xfId="61" applyNumberFormat="1" applyFont="1" applyBorder="1" applyAlignment="1">
      <alignment horizontal="right" vertical="center"/>
    </xf>
    <xf numFmtId="4" fontId="3" fillId="0" borderId="11" xfId="6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" fontId="3" fillId="0" borderId="11" xfId="61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" fontId="3" fillId="0" borderId="11" xfId="61" applyNumberFormat="1" applyFont="1" applyFill="1" applyBorder="1" applyAlignment="1">
      <alignment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1" fillId="0" borderId="11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9" fillId="0" borderId="15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" fontId="3" fillId="0" borderId="18" xfId="61" applyNumberFormat="1" applyFont="1" applyBorder="1" applyAlignment="1">
      <alignment horizontal="center" vertical="center"/>
    </xf>
    <xf numFmtId="4" fontId="3" fillId="0" borderId="11" xfId="61" applyNumberFormat="1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4" fontId="3" fillId="0" borderId="18" xfId="61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58" fontId="3" fillId="0" borderId="15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58" fontId="3" fillId="0" borderId="11" xfId="0" applyNumberFormat="1" applyFont="1" applyBorder="1" applyAlignment="1">
      <alignment vertical="center"/>
    </xf>
    <xf numFmtId="14" fontId="3" fillId="0" borderId="11" xfId="0" applyNumberFormat="1" applyFont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0" fontId="5" fillId="0" borderId="11" xfId="0" applyNumberFormat="1" applyFont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Continuous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49" fontId="7" fillId="0" borderId="13" xfId="0" applyNumberFormat="1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180" fontId="3" fillId="0" borderId="11" xfId="61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" fontId="5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0" fontId="3" fillId="0" borderId="11" xfId="61" applyNumberFormat="1" applyFont="1" applyBorder="1" applyAlignment="1">
      <alignment vertical="center"/>
    </xf>
    <xf numFmtId="17" fontId="3" fillId="0" borderId="11" xfId="0" applyNumberFormat="1" applyFont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82" fontId="3" fillId="0" borderId="18" xfId="0" applyNumberFormat="1" applyFont="1" applyBorder="1" applyAlignment="1">
      <alignment horizontal="center" vertical="center"/>
    </xf>
    <xf numFmtId="182" fontId="3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vertical="center"/>
    </xf>
    <xf numFmtId="180" fontId="3" fillId="0" borderId="15" xfId="0" applyNumberFormat="1" applyFont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43" fontId="3" fillId="0" borderId="11" xfId="61" applyNumberFormat="1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4" fontId="3" fillId="0" borderId="17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58" fontId="3" fillId="0" borderId="11" xfId="0" applyNumberFormat="1" applyFont="1" applyBorder="1" applyAlignment="1">
      <alignment horizontal="center" vertical="center"/>
    </xf>
    <xf numFmtId="58" fontId="3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horizontal="centerContinuous" vertical="center"/>
    </xf>
    <xf numFmtId="182" fontId="6" fillId="0" borderId="19" xfId="0" applyNumberFormat="1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179" fontId="6" fillId="0" borderId="12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2" xfId="61" applyNumberFormat="1" applyFont="1" applyFill="1" applyBorder="1" applyAlignment="1">
      <alignment horizontal="center" vertical="center"/>
    </xf>
    <xf numFmtId="179" fontId="6" fillId="0" borderId="14" xfId="61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7" fillId="0" borderId="15" xfId="0" applyNumberFormat="1" applyFont="1" applyFill="1" applyBorder="1" applyAlignment="1">
      <alignment horizontal="center" vertical="center"/>
    </xf>
    <xf numFmtId="179" fontId="7" fillId="0" borderId="11" xfId="61" applyNumberFormat="1" applyFont="1" applyFill="1" applyBorder="1" applyAlignment="1">
      <alignment horizontal="center" vertical="center"/>
    </xf>
    <xf numFmtId="179" fontId="7" fillId="0" borderId="15" xfId="61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vertical="center"/>
    </xf>
    <xf numFmtId="182" fontId="5" fillId="0" borderId="13" xfId="0" applyNumberFormat="1" applyFont="1" applyBorder="1" applyAlignment="1">
      <alignment horizontal="left" vertical="center"/>
    </xf>
    <xf numFmtId="182" fontId="3" fillId="0" borderId="13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vertical="center"/>
    </xf>
    <xf numFmtId="180" fontId="3" fillId="0" borderId="13" xfId="61" applyNumberFormat="1" applyFont="1" applyBorder="1" applyAlignment="1">
      <alignment vertical="center"/>
    </xf>
    <xf numFmtId="180" fontId="3" fillId="0" borderId="13" xfId="61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horizontal="left" vertical="center"/>
    </xf>
    <xf numFmtId="182" fontId="3" fillId="0" borderId="11" xfId="0" applyNumberFormat="1" applyFont="1" applyBorder="1" applyAlignment="1">
      <alignment horizontal="left" vertical="center"/>
    </xf>
    <xf numFmtId="182" fontId="6" fillId="0" borderId="11" xfId="0" applyNumberFormat="1" applyFont="1" applyBorder="1" applyAlignment="1">
      <alignment horizontal="center" vertical="center"/>
    </xf>
    <xf numFmtId="182" fontId="5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9" fontId="3" fillId="0" borderId="0" xfId="0" applyNumberFormat="1" applyFont="1" applyBorder="1" applyAlignment="1">
      <alignment horizontal="left" vertical="center"/>
    </xf>
    <xf numFmtId="179" fontId="5" fillId="0" borderId="16" xfId="61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79" fontId="3" fillId="0" borderId="0" xfId="61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79" fontId="5" fillId="0" borderId="0" xfId="61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82" fontId="10" fillId="0" borderId="0" xfId="0" applyNumberFormat="1" applyFont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179" fontId="10" fillId="0" borderId="0" xfId="61" applyNumberFormat="1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0" fillId="33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2" fillId="34" borderId="0" xfId="0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right" vertical="center"/>
    </xf>
    <xf numFmtId="4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right" vertical="center"/>
    </xf>
    <xf numFmtId="179" fontId="3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vertical="center"/>
    </xf>
    <xf numFmtId="49" fontId="3" fillId="34" borderId="0" xfId="0" applyNumberFormat="1" applyFont="1" applyFill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/>
    </xf>
    <xf numFmtId="0" fontId="6" fillId="34" borderId="2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49" fontId="9" fillId="34" borderId="13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10" fillId="34" borderId="19" xfId="0" applyNumberFormat="1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left" vertical="top"/>
    </xf>
    <xf numFmtId="0" fontId="12" fillId="34" borderId="11" xfId="0" applyNumberFormat="1" applyFont="1" applyFill="1" applyBorder="1" applyAlignment="1">
      <alignment horizontal="center" vertical="center"/>
    </xf>
    <xf numFmtId="0" fontId="12" fillId="34" borderId="11" xfId="0" applyNumberFormat="1" applyFont="1" applyFill="1" applyBorder="1" applyAlignment="1">
      <alignment horizontal="center" vertical="center" wrapText="1"/>
    </xf>
    <xf numFmtId="180" fontId="10" fillId="34" borderId="11" xfId="0" applyNumberFormat="1" applyFont="1" applyFill="1" applyBorder="1" applyAlignment="1">
      <alignment horizontal="center" vertical="center"/>
    </xf>
    <xf numFmtId="180" fontId="10" fillId="34" borderId="11" xfId="0" applyNumberFormat="1" applyFont="1" applyFill="1" applyBorder="1" applyAlignment="1">
      <alignment horizontal="right" vertical="center"/>
    </xf>
    <xf numFmtId="0" fontId="68" fillId="34" borderId="11" xfId="43" applyFont="1" applyFill="1" applyBorder="1" applyAlignment="1">
      <alignment horizontal="center" vertical="center"/>
      <protection/>
    </xf>
    <xf numFmtId="49" fontId="12" fillId="34" borderId="11" xfId="0" applyNumberFormat="1" applyFont="1" applyFill="1" applyBorder="1" applyAlignment="1">
      <alignment vertical="center" wrapText="1"/>
    </xf>
    <xf numFmtId="186" fontId="12" fillId="34" borderId="0" xfId="0" applyNumberFormat="1" applyFont="1" applyFill="1" applyAlignment="1">
      <alignment vertical="center" wrapText="1"/>
    </xf>
    <xf numFmtId="186" fontId="12" fillId="34" borderId="0" xfId="0" applyNumberFormat="1" applyFont="1" applyFill="1" applyAlignment="1">
      <alignment vertical="center"/>
    </xf>
    <xf numFmtId="0" fontId="10" fillId="34" borderId="0" xfId="0" applyNumberFormat="1" applyFont="1" applyFill="1" applyAlignment="1">
      <alignment vertical="center"/>
    </xf>
    <xf numFmtId="0" fontId="12" fillId="34" borderId="24" xfId="0" applyFont="1" applyFill="1" applyBorder="1" applyAlignment="1">
      <alignment horizontal="left" vertical="top"/>
    </xf>
    <xf numFmtId="180" fontId="3" fillId="34" borderId="11" xfId="0" applyNumberFormat="1" applyFont="1" applyFill="1" applyBorder="1" applyAlignment="1">
      <alignment horizontal="center" vertical="center"/>
    </xf>
    <xf numFmtId="180" fontId="3" fillId="34" borderId="11" xfId="0" applyNumberFormat="1" applyFont="1" applyFill="1" applyBorder="1" applyAlignment="1">
      <alignment horizontal="right" vertical="center"/>
    </xf>
    <xf numFmtId="186" fontId="5" fillId="34" borderId="0" xfId="0" applyNumberFormat="1" applyFont="1" applyFill="1" applyAlignment="1">
      <alignment vertical="center"/>
    </xf>
    <xf numFmtId="4" fontId="3" fillId="34" borderId="11" xfId="0" applyNumberFormat="1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right" vertical="center"/>
    </xf>
    <xf numFmtId="3" fontId="3" fillId="34" borderId="11" xfId="0" applyNumberFormat="1" applyFont="1" applyFill="1" applyBorder="1" applyAlignment="1">
      <alignment horizontal="right" vertical="center"/>
    </xf>
    <xf numFmtId="186" fontId="0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/>
    </xf>
    <xf numFmtId="49" fontId="3" fillId="34" borderId="11" xfId="0" applyNumberFormat="1" applyFont="1" applyFill="1" applyBorder="1" applyAlignment="1">
      <alignment vertical="center"/>
    </xf>
    <xf numFmtId="0" fontId="14" fillId="34" borderId="11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left" vertical="top"/>
    </xf>
    <xf numFmtId="0" fontId="12" fillId="34" borderId="24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2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right" vertical="center"/>
    </xf>
    <xf numFmtId="49" fontId="4" fillId="34" borderId="0" xfId="0" applyNumberFormat="1" applyFont="1" applyFill="1" applyAlignment="1">
      <alignment vertical="center"/>
    </xf>
    <xf numFmtId="0" fontId="0" fillId="34" borderId="0" xfId="0" applyFill="1" applyAlignment="1">
      <alignment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eader1" xfId="33"/>
    <cellStyle name="Header2" xfId="34"/>
    <cellStyle name="Normal - Style1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3" xfId="43"/>
    <cellStyle name="超级链接" xfId="44"/>
    <cellStyle name="Hyperlink" xfId="45"/>
    <cellStyle name="好" xfId="46"/>
    <cellStyle name="后继超级链接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普通_2其它应付款" xfId="56"/>
    <cellStyle name="千分位[0]_ 电器仪表" xfId="57"/>
    <cellStyle name="千分位_ 电器仪表" xfId="58"/>
    <cellStyle name="千位[0]_2长期借款" xfId="59"/>
    <cellStyle name="千位_2长期借款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  <cellStyle name="资产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GridLines="0" zoomScalePageLayoutView="0" workbookViewId="0" topLeftCell="A85">
      <selection activeCell="A110" sqref="A110:IV110"/>
    </sheetView>
  </sheetViews>
  <sheetFormatPr defaultColWidth="9.00390625" defaultRowHeight="14.25"/>
  <cols>
    <col min="1" max="1" width="5.875" style="183" customWidth="1"/>
    <col min="2" max="2" width="49.25390625" style="184" customWidth="1"/>
    <col min="3" max="3" width="12.875" style="184" hidden="1" customWidth="1"/>
    <col min="4" max="4" width="21.125" style="184" customWidth="1"/>
    <col min="5" max="16384" width="9.00390625" style="184" customWidth="1"/>
  </cols>
  <sheetData>
    <row r="1" spans="1:4" s="182" customFormat="1" ht="22.5">
      <c r="A1" s="185" t="s">
        <v>0</v>
      </c>
      <c r="B1" s="185"/>
      <c r="C1" s="185"/>
      <c r="D1" s="185"/>
    </row>
    <row r="2" spans="1:4" ht="22.5">
      <c r="A2" s="186"/>
      <c r="B2" s="187"/>
      <c r="C2" s="187"/>
      <c r="D2" s="187"/>
    </row>
    <row r="3" spans="1:4" ht="14.25">
      <c r="A3" s="188"/>
      <c r="B3" s="189"/>
      <c r="C3" s="189"/>
      <c r="D3" s="189"/>
    </row>
    <row r="4" spans="1:4" ht="16.5" customHeight="1">
      <c r="A4" s="190" t="s">
        <v>1</v>
      </c>
      <c r="B4" s="190" t="s">
        <v>2</v>
      </c>
      <c r="C4" s="190" t="s">
        <v>3</v>
      </c>
      <c r="D4" s="190" t="s">
        <v>4</v>
      </c>
    </row>
    <row r="5" spans="1:22" ht="16.5" customHeight="1">
      <c r="A5" s="191">
        <v>1</v>
      </c>
      <c r="B5" s="192" t="s">
        <v>5</v>
      </c>
      <c r="C5" s="193" t="s">
        <v>6</v>
      </c>
      <c r="D5" s="194" t="s">
        <v>7</v>
      </c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</row>
    <row r="6" spans="1:4" ht="16.5" customHeight="1">
      <c r="A6" s="191">
        <v>2</v>
      </c>
      <c r="B6" s="196" t="s">
        <v>8</v>
      </c>
      <c r="C6" s="197" t="s">
        <v>9</v>
      </c>
      <c r="D6" s="198" t="s">
        <v>10</v>
      </c>
    </row>
    <row r="7" spans="1:4" ht="16.5" customHeight="1">
      <c r="A7" s="191">
        <v>3</v>
      </c>
      <c r="B7" s="196" t="s">
        <v>11</v>
      </c>
      <c r="C7" s="197" t="s">
        <v>12</v>
      </c>
      <c r="D7" s="198" t="s">
        <v>13</v>
      </c>
    </row>
    <row r="8" spans="1:4" ht="16.5" customHeight="1">
      <c r="A8" s="191">
        <v>4</v>
      </c>
      <c r="B8" s="199" t="s">
        <v>14</v>
      </c>
      <c r="C8" s="197" t="s">
        <v>15</v>
      </c>
      <c r="D8" s="198" t="s">
        <v>16</v>
      </c>
    </row>
    <row r="9" spans="1:4" ht="16.5" customHeight="1">
      <c r="A9" s="191">
        <v>5</v>
      </c>
      <c r="B9" s="199" t="s">
        <v>17</v>
      </c>
      <c r="C9" s="197" t="s">
        <v>18</v>
      </c>
      <c r="D9" s="198" t="s">
        <v>19</v>
      </c>
    </row>
    <row r="10" spans="1:4" ht="16.5" customHeight="1">
      <c r="A10" s="191">
        <v>6</v>
      </c>
      <c r="B10" s="199" t="s">
        <v>20</v>
      </c>
      <c r="C10" s="197" t="s">
        <v>21</v>
      </c>
      <c r="D10" s="198" t="s">
        <v>22</v>
      </c>
    </row>
    <row r="11" spans="1:4" ht="16.5" customHeight="1">
      <c r="A11" s="191">
        <v>7</v>
      </c>
      <c r="B11" s="199" t="s">
        <v>23</v>
      </c>
      <c r="C11" s="197" t="s">
        <v>24</v>
      </c>
      <c r="D11" s="198" t="s">
        <v>25</v>
      </c>
    </row>
    <row r="12" spans="1:4" ht="16.5" customHeight="1">
      <c r="A12" s="191">
        <v>8</v>
      </c>
      <c r="B12" s="199" t="s">
        <v>26</v>
      </c>
      <c r="C12" s="197" t="s">
        <v>27</v>
      </c>
      <c r="D12" s="198" t="s">
        <v>28</v>
      </c>
    </row>
    <row r="13" spans="1:4" ht="16.5" customHeight="1">
      <c r="A13" s="191">
        <v>9</v>
      </c>
      <c r="B13" s="199" t="s">
        <v>29</v>
      </c>
      <c r="C13" s="197" t="s">
        <v>30</v>
      </c>
      <c r="D13" s="198" t="s">
        <v>31</v>
      </c>
    </row>
    <row r="14" spans="1:4" ht="16.5" customHeight="1">
      <c r="A14" s="191">
        <v>10</v>
      </c>
      <c r="B14" s="199" t="s">
        <v>32</v>
      </c>
      <c r="C14" s="197" t="s">
        <v>33</v>
      </c>
      <c r="D14" s="198" t="s">
        <v>34</v>
      </c>
    </row>
    <row r="15" spans="1:4" ht="16.5" customHeight="1">
      <c r="A15" s="191">
        <v>11</v>
      </c>
      <c r="B15" s="199" t="s">
        <v>35</v>
      </c>
      <c r="C15" s="197" t="s">
        <v>36</v>
      </c>
      <c r="D15" s="198" t="s">
        <v>37</v>
      </c>
    </row>
    <row r="16" spans="1:4" ht="16.5" customHeight="1">
      <c r="A16" s="191">
        <v>12</v>
      </c>
      <c r="B16" s="199" t="s">
        <v>38</v>
      </c>
      <c r="C16" s="197" t="s">
        <v>39</v>
      </c>
      <c r="D16" s="198" t="s">
        <v>40</v>
      </c>
    </row>
    <row r="17" spans="1:4" ht="16.5" customHeight="1">
      <c r="A17" s="191">
        <v>13</v>
      </c>
      <c r="B17" s="199" t="s">
        <v>41</v>
      </c>
      <c r="C17" s="197" t="s">
        <v>42</v>
      </c>
      <c r="D17" s="198" t="s">
        <v>43</v>
      </c>
    </row>
    <row r="18" spans="1:4" ht="16.5" customHeight="1">
      <c r="A18" s="191">
        <v>14</v>
      </c>
      <c r="B18" s="199" t="s">
        <v>44</v>
      </c>
      <c r="C18" s="197" t="s">
        <v>45</v>
      </c>
      <c r="D18" s="198" t="s">
        <v>46</v>
      </c>
    </row>
    <row r="19" spans="1:4" ht="16.5" customHeight="1">
      <c r="A19" s="191">
        <v>15</v>
      </c>
      <c r="B19" s="199" t="s">
        <v>47</v>
      </c>
      <c r="C19" s="197" t="s">
        <v>48</v>
      </c>
      <c r="D19" s="198" t="s">
        <v>49</v>
      </c>
    </row>
    <row r="20" spans="1:4" ht="16.5" customHeight="1">
      <c r="A20" s="191">
        <v>16</v>
      </c>
      <c r="B20" s="199" t="s">
        <v>50</v>
      </c>
      <c r="C20" s="197" t="s">
        <v>51</v>
      </c>
      <c r="D20" s="198" t="s">
        <v>52</v>
      </c>
    </row>
    <row r="21" spans="1:4" ht="16.5" customHeight="1">
      <c r="A21" s="191">
        <v>17</v>
      </c>
      <c r="B21" s="199" t="s">
        <v>53</v>
      </c>
      <c r="C21" s="197" t="s">
        <v>54</v>
      </c>
      <c r="D21" s="198" t="s">
        <v>55</v>
      </c>
    </row>
    <row r="22" spans="1:4" ht="16.5" customHeight="1">
      <c r="A22" s="191">
        <v>18</v>
      </c>
      <c r="B22" s="199" t="s">
        <v>56</v>
      </c>
      <c r="C22" s="197" t="s">
        <v>57</v>
      </c>
      <c r="D22" s="198" t="s">
        <v>58</v>
      </c>
    </row>
    <row r="23" spans="1:4" ht="16.5" customHeight="1">
      <c r="A23" s="191">
        <v>19</v>
      </c>
      <c r="B23" s="199" t="s">
        <v>59</v>
      </c>
      <c r="C23" s="197" t="s">
        <v>60</v>
      </c>
      <c r="D23" s="198" t="s">
        <v>61</v>
      </c>
    </row>
    <row r="24" spans="1:4" ht="16.5" customHeight="1">
      <c r="A24" s="191">
        <v>20</v>
      </c>
      <c r="B24" s="199" t="s">
        <v>62</v>
      </c>
      <c r="C24" s="197" t="s">
        <v>63</v>
      </c>
      <c r="D24" s="198" t="s">
        <v>64</v>
      </c>
    </row>
    <row r="25" spans="1:4" ht="16.5" customHeight="1">
      <c r="A25" s="191">
        <v>21</v>
      </c>
      <c r="B25" s="199" t="s">
        <v>65</v>
      </c>
      <c r="C25" s="197" t="s">
        <v>66</v>
      </c>
      <c r="D25" s="198" t="s">
        <v>67</v>
      </c>
    </row>
    <row r="26" spans="1:4" ht="16.5" customHeight="1">
      <c r="A26" s="191">
        <v>22</v>
      </c>
      <c r="B26" s="199" t="s">
        <v>68</v>
      </c>
      <c r="C26" s="197" t="s">
        <v>69</v>
      </c>
      <c r="D26" s="198" t="s">
        <v>70</v>
      </c>
    </row>
    <row r="27" spans="1:4" ht="16.5" customHeight="1">
      <c r="A27" s="191">
        <v>23</v>
      </c>
      <c r="B27" s="199" t="s">
        <v>71</v>
      </c>
      <c r="C27" s="197" t="s">
        <v>72</v>
      </c>
      <c r="D27" s="198" t="s">
        <v>73</v>
      </c>
    </row>
    <row r="28" spans="1:4" ht="16.5" customHeight="1">
      <c r="A28" s="191">
        <v>24</v>
      </c>
      <c r="B28" s="199" t="s">
        <v>74</v>
      </c>
      <c r="C28" s="197" t="s">
        <v>75</v>
      </c>
      <c r="D28" s="198" t="s">
        <v>76</v>
      </c>
    </row>
    <row r="29" spans="1:4" ht="16.5" customHeight="1">
      <c r="A29" s="191">
        <v>25</v>
      </c>
      <c r="B29" s="199" t="s">
        <v>77</v>
      </c>
      <c r="C29" s="197" t="s">
        <v>78</v>
      </c>
      <c r="D29" s="198" t="s">
        <v>79</v>
      </c>
    </row>
    <row r="30" spans="1:4" ht="16.5" customHeight="1">
      <c r="A30" s="191">
        <v>26</v>
      </c>
      <c r="B30" s="199" t="s">
        <v>80</v>
      </c>
      <c r="C30" s="197" t="s">
        <v>81</v>
      </c>
      <c r="D30" s="198" t="s">
        <v>82</v>
      </c>
    </row>
    <row r="31" spans="1:4" ht="16.5" customHeight="1">
      <c r="A31" s="191">
        <v>27</v>
      </c>
      <c r="B31" s="199" t="s">
        <v>83</v>
      </c>
      <c r="C31" s="197" t="s">
        <v>84</v>
      </c>
      <c r="D31" s="198" t="s">
        <v>85</v>
      </c>
    </row>
    <row r="32" spans="1:4" ht="16.5" customHeight="1">
      <c r="A32" s="191">
        <v>28</v>
      </c>
      <c r="B32" s="199" t="s">
        <v>86</v>
      </c>
      <c r="C32" s="197" t="s">
        <v>87</v>
      </c>
      <c r="D32" s="198" t="s">
        <v>88</v>
      </c>
    </row>
    <row r="33" spans="1:4" ht="16.5" customHeight="1">
      <c r="A33" s="191">
        <v>29</v>
      </c>
      <c r="B33" s="199" t="s">
        <v>89</v>
      </c>
      <c r="C33" s="197" t="s">
        <v>90</v>
      </c>
      <c r="D33" s="198" t="s">
        <v>91</v>
      </c>
    </row>
    <row r="34" spans="1:4" ht="16.5" customHeight="1">
      <c r="A34" s="191">
        <v>30</v>
      </c>
      <c r="B34" s="199" t="s">
        <v>92</v>
      </c>
      <c r="C34" s="197" t="s">
        <v>93</v>
      </c>
      <c r="D34" s="198" t="s">
        <v>94</v>
      </c>
    </row>
    <row r="35" spans="1:4" ht="16.5" customHeight="1">
      <c r="A35" s="191">
        <v>31</v>
      </c>
      <c r="B35" s="199" t="s">
        <v>95</v>
      </c>
      <c r="C35" s="197" t="s">
        <v>96</v>
      </c>
      <c r="D35" s="198" t="s">
        <v>97</v>
      </c>
    </row>
    <row r="36" spans="1:4" ht="16.5" customHeight="1">
      <c r="A36" s="191">
        <v>32</v>
      </c>
      <c r="B36" s="199" t="s">
        <v>98</v>
      </c>
      <c r="C36" s="197" t="s">
        <v>99</v>
      </c>
      <c r="D36" s="198" t="s">
        <v>100</v>
      </c>
    </row>
    <row r="37" spans="1:4" ht="16.5" customHeight="1">
      <c r="A37" s="191">
        <v>33</v>
      </c>
      <c r="B37" s="199" t="s">
        <v>101</v>
      </c>
      <c r="C37" s="197" t="s">
        <v>102</v>
      </c>
      <c r="D37" s="198" t="s">
        <v>103</v>
      </c>
    </row>
    <row r="38" spans="1:4" ht="16.5" customHeight="1">
      <c r="A38" s="191">
        <v>34</v>
      </c>
      <c r="B38" s="199" t="s">
        <v>104</v>
      </c>
      <c r="C38" s="197" t="s">
        <v>105</v>
      </c>
      <c r="D38" s="198" t="s">
        <v>106</v>
      </c>
    </row>
    <row r="39" spans="1:4" ht="16.5" customHeight="1">
      <c r="A39" s="191">
        <v>35</v>
      </c>
      <c r="B39" s="199" t="s">
        <v>107</v>
      </c>
      <c r="C39" s="197" t="s">
        <v>108</v>
      </c>
      <c r="D39" s="198" t="s">
        <v>109</v>
      </c>
    </row>
    <row r="40" spans="1:4" ht="16.5" customHeight="1">
      <c r="A40" s="191">
        <v>36</v>
      </c>
      <c r="B40" s="199" t="s">
        <v>110</v>
      </c>
      <c r="C40" s="197" t="s">
        <v>111</v>
      </c>
      <c r="D40" s="198" t="s">
        <v>112</v>
      </c>
    </row>
    <row r="41" spans="1:4" ht="16.5" customHeight="1">
      <c r="A41" s="191">
        <v>37</v>
      </c>
      <c r="B41" s="199" t="s">
        <v>113</v>
      </c>
      <c r="C41" s="197" t="s">
        <v>114</v>
      </c>
      <c r="D41" s="198" t="s">
        <v>115</v>
      </c>
    </row>
    <row r="42" spans="1:4" ht="16.5" customHeight="1">
      <c r="A42" s="191">
        <v>38</v>
      </c>
      <c r="B42" s="199" t="s">
        <v>116</v>
      </c>
      <c r="C42" s="197" t="s">
        <v>117</v>
      </c>
      <c r="D42" s="198" t="s">
        <v>118</v>
      </c>
    </row>
    <row r="43" spans="1:4" ht="16.5" customHeight="1">
      <c r="A43" s="191">
        <v>39</v>
      </c>
      <c r="B43" s="199" t="s">
        <v>119</v>
      </c>
      <c r="C43" s="197" t="s">
        <v>120</v>
      </c>
      <c r="D43" s="198" t="s">
        <v>121</v>
      </c>
    </row>
    <row r="44" spans="1:4" ht="16.5" customHeight="1">
      <c r="A44" s="191">
        <v>40</v>
      </c>
      <c r="B44" s="199" t="s">
        <v>122</v>
      </c>
      <c r="C44" s="197"/>
      <c r="D44" s="198" t="s">
        <v>123</v>
      </c>
    </row>
    <row r="45" spans="1:4" ht="16.5" customHeight="1">
      <c r="A45" s="191">
        <v>41</v>
      </c>
      <c r="B45" s="199" t="s">
        <v>124</v>
      </c>
      <c r="C45" s="197" t="s">
        <v>125</v>
      </c>
      <c r="D45" s="198" t="s">
        <v>126</v>
      </c>
    </row>
    <row r="46" spans="1:4" ht="16.5" customHeight="1">
      <c r="A46" s="191">
        <v>42</v>
      </c>
      <c r="B46" s="199" t="s">
        <v>127</v>
      </c>
      <c r="C46" s="197" t="s">
        <v>128</v>
      </c>
      <c r="D46" s="198" t="s">
        <v>129</v>
      </c>
    </row>
    <row r="47" spans="1:4" ht="16.5" customHeight="1">
      <c r="A47" s="191">
        <v>43</v>
      </c>
      <c r="B47" s="199" t="s">
        <v>130</v>
      </c>
      <c r="C47" s="197" t="s">
        <v>131</v>
      </c>
      <c r="D47" s="198" t="s">
        <v>132</v>
      </c>
    </row>
    <row r="48" spans="1:4" ht="16.5" customHeight="1">
      <c r="A48" s="191">
        <v>44</v>
      </c>
      <c r="B48" s="199" t="s">
        <v>133</v>
      </c>
      <c r="C48" s="197" t="s">
        <v>134</v>
      </c>
      <c r="D48" s="198" t="s">
        <v>135</v>
      </c>
    </row>
    <row r="49" spans="1:4" ht="16.5" customHeight="1">
      <c r="A49" s="191">
        <v>45</v>
      </c>
      <c r="B49" s="199" t="s">
        <v>136</v>
      </c>
      <c r="C49" s="197" t="s">
        <v>137</v>
      </c>
      <c r="D49" s="198" t="s">
        <v>138</v>
      </c>
    </row>
    <row r="50" spans="1:4" ht="16.5" customHeight="1">
      <c r="A50" s="191">
        <v>46</v>
      </c>
      <c r="B50" s="199" t="s">
        <v>139</v>
      </c>
      <c r="C50" s="197" t="s">
        <v>140</v>
      </c>
      <c r="D50" s="198" t="s">
        <v>141</v>
      </c>
    </row>
    <row r="51" spans="1:4" ht="16.5" customHeight="1">
      <c r="A51" s="191">
        <v>47</v>
      </c>
      <c r="B51" s="199" t="s">
        <v>142</v>
      </c>
      <c r="C51" s="197" t="s">
        <v>143</v>
      </c>
      <c r="D51" s="198" t="s">
        <v>144</v>
      </c>
    </row>
    <row r="52" spans="1:4" ht="16.5" customHeight="1">
      <c r="A52" s="191">
        <v>48</v>
      </c>
      <c r="B52" s="199" t="s">
        <v>145</v>
      </c>
      <c r="C52" s="197" t="s">
        <v>146</v>
      </c>
      <c r="D52" s="198" t="s">
        <v>147</v>
      </c>
    </row>
    <row r="53" spans="1:4" ht="16.5" customHeight="1">
      <c r="A53" s="191">
        <v>49</v>
      </c>
      <c r="B53" s="199" t="s">
        <v>148</v>
      </c>
      <c r="C53" s="197" t="s">
        <v>149</v>
      </c>
      <c r="D53" s="198" t="s">
        <v>150</v>
      </c>
    </row>
    <row r="54" spans="1:4" ht="16.5" customHeight="1">
      <c r="A54" s="191">
        <v>50</v>
      </c>
      <c r="B54" s="199" t="s">
        <v>151</v>
      </c>
      <c r="C54" s="197" t="s">
        <v>152</v>
      </c>
      <c r="D54" s="198" t="s">
        <v>153</v>
      </c>
    </row>
    <row r="55" spans="1:4" ht="16.5" customHeight="1">
      <c r="A55" s="191">
        <v>51</v>
      </c>
      <c r="B55" s="199" t="s">
        <v>154</v>
      </c>
      <c r="C55" s="197" t="s">
        <v>155</v>
      </c>
      <c r="D55" s="198" t="s">
        <v>156</v>
      </c>
    </row>
    <row r="56" spans="1:4" ht="16.5" customHeight="1">
      <c r="A56" s="191">
        <v>52</v>
      </c>
      <c r="B56" s="199" t="s">
        <v>157</v>
      </c>
      <c r="C56" s="197" t="s">
        <v>158</v>
      </c>
      <c r="D56" s="198" t="s">
        <v>159</v>
      </c>
    </row>
    <row r="57" spans="1:4" ht="16.5" customHeight="1">
      <c r="A57" s="191">
        <v>53</v>
      </c>
      <c r="B57" s="199" t="s">
        <v>160</v>
      </c>
      <c r="C57" s="197" t="s">
        <v>161</v>
      </c>
      <c r="D57" s="198" t="s">
        <v>162</v>
      </c>
    </row>
    <row r="58" spans="1:4" ht="16.5" customHeight="1">
      <c r="A58" s="191">
        <v>54</v>
      </c>
      <c r="B58" s="199" t="s">
        <v>163</v>
      </c>
      <c r="C58" s="197" t="s">
        <v>164</v>
      </c>
      <c r="D58" s="198" t="s">
        <v>165</v>
      </c>
    </row>
    <row r="59" spans="1:4" ht="16.5" customHeight="1">
      <c r="A59" s="191">
        <v>55</v>
      </c>
      <c r="B59" s="199" t="s">
        <v>166</v>
      </c>
      <c r="C59" s="197" t="s">
        <v>167</v>
      </c>
      <c r="D59" s="198" t="s">
        <v>168</v>
      </c>
    </row>
    <row r="60" spans="1:4" ht="16.5" customHeight="1">
      <c r="A60" s="191">
        <v>56</v>
      </c>
      <c r="B60" s="199" t="s">
        <v>169</v>
      </c>
      <c r="C60" s="197" t="s">
        <v>170</v>
      </c>
      <c r="D60" s="198" t="s">
        <v>171</v>
      </c>
    </row>
    <row r="61" spans="1:4" ht="16.5" customHeight="1">
      <c r="A61" s="191">
        <v>57</v>
      </c>
      <c r="B61" s="199" t="s">
        <v>172</v>
      </c>
      <c r="C61" s="197" t="s">
        <v>173</v>
      </c>
      <c r="D61" s="198" t="s">
        <v>174</v>
      </c>
    </row>
    <row r="62" spans="1:4" ht="16.5" customHeight="1">
      <c r="A62" s="191">
        <v>58</v>
      </c>
      <c r="B62" s="199" t="s">
        <v>175</v>
      </c>
      <c r="C62" s="197" t="s">
        <v>176</v>
      </c>
      <c r="D62" s="198" t="s">
        <v>177</v>
      </c>
    </row>
    <row r="63" spans="1:4" ht="16.5" customHeight="1">
      <c r="A63" s="191">
        <v>59</v>
      </c>
      <c r="B63" s="199" t="s">
        <v>178</v>
      </c>
      <c r="C63" s="197" t="s">
        <v>179</v>
      </c>
      <c r="D63" s="198" t="s">
        <v>180</v>
      </c>
    </row>
    <row r="64" spans="1:4" ht="16.5" customHeight="1">
      <c r="A64" s="191">
        <v>60</v>
      </c>
      <c r="B64" s="199" t="s">
        <v>181</v>
      </c>
      <c r="C64" s="197" t="s">
        <v>182</v>
      </c>
      <c r="D64" s="198" t="s">
        <v>183</v>
      </c>
    </row>
    <row r="65" spans="1:4" ht="16.5" customHeight="1">
      <c r="A65" s="191">
        <v>61</v>
      </c>
      <c r="B65" s="199" t="s">
        <v>184</v>
      </c>
      <c r="C65" s="197" t="s">
        <v>185</v>
      </c>
      <c r="D65" s="198" t="s">
        <v>186</v>
      </c>
    </row>
    <row r="66" spans="1:4" ht="16.5" customHeight="1">
      <c r="A66" s="191">
        <v>62</v>
      </c>
      <c r="B66" s="199" t="s">
        <v>187</v>
      </c>
      <c r="C66" s="197" t="s">
        <v>188</v>
      </c>
      <c r="D66" s="198" t="s">
        <v>189</v>
      </c>
    </row>
    <row r="67" spans="1:4" ht="16.5" customHeight="1">
      <c r="A67" s="191">
        <v>63</v>
      </c>
      <c r="B67" s="199" t="s">
        <v>190</v>
      </c>
      <c r="C67" s="197" t="s">
        <v>191</v>
      </c>
      <c r="D67" s="198" t="s">
        <v>192</v>
      </c>
    </row>
    <row r="68" spans="1:4" ht="16.5" customHeight="1">
      <c r="A68" s="191">
        <v>64</v>
      </c>
      <c r="B68" s="199" t="s">
        <v>193</v>
      </c>
      <c r="C68" s="197" t="s">
        <v>194</v>
      </c>
      <c r="D68" s="198" t="s">
        <v>195</v>
      </c>
    </row>
    <row r="69" spans="1:4" ht="16.5" customHeight="1">
      <c r="A69" s="191">
        <v>65</v>
      </c>
      <c r="B69" s="199" t="s">
        <v>196</v>
      </c>
      <c r="C69" s="197" t="s">
        <v>197</v>
      </c>
      <c r="D69" s="198" t="s">
        <v>198</v>
      </c>
    </row>
    <row r="70" spans="1:4" ht="16.5" customHeight="1">
      <c r="A70" s="191">
        <v>66</v>
      </c>
      <c r="B70" s="199" t="s">
        <v>199</v>
      </c>
      <c r="C70" s="197" t="s">
        <v>200</v>
      </c>
      <c r="D70" s="198" t="s">
        <v>201</v>
      </c>
    </row>
    <row r="71" spans="1:4" ht="16.5" customHeight="1">
      <c r="A71" s="191">
        <v>67</v>
      </c>
      <c r="B71" s="199" t="s">
        <v>202</v>
      </c>
      <c r="C71" s="197" t="s">
        <v>203</v>
      </c>
      <c r="D71" s="198" t="s">
        <v>204</v>
      </c>
    </row>
    <row r="72" spans="1:4" ht="16.5" customHeight="1">
      <c r="A72" s="191">
        <v>68</v>
      </c>
      <c r="B72" s="199" t="s">
        <v>205</v>
      </c>
      <c r="C72" s="197" t="s">
        <v>206</v>
      </c>
      <c r="D72" s="198" t="s">
        <v>207</v>
      </c>
    </row>
    <row r="73" spans="1:4" ht="16.5" customHeight="1">
      <c r="A73" s="191">
        <v>69</v>
      </c>
      <c r="B73" s="199" t="s">
        <v>208</v>
      </c>
      <c r="C73" s="197" t="s">
        <v>209</v>
      </c>
      <c r="D73" s="198" t="s">
        <v>210</v>
      </c>
    </row>
    <row r="74" spans="1:4" ht="16.5" customHeight="1">
      <c r="A74" s="191">
        <v>70</v>
      </c>
      <c r="B74" s="199" t="s">
        <v>211</v>
      </c>
      <c r="C74" s="197" t="s">
        <v>212</v>
      </c>
      <c r="D74" s="198" t="s">
        <v>213</v>
      </c>
    </row>
    <row r="75" spans="1:4" ht="16.5" customHeight="1">
      <c r="A75" s="191">
        <v>71</v>
      </c>
      <c r="B75" s="199" t="s">
        <v>214</v>
      </c>
      <c r="C75" s="197" t="s">
        <v>215</v>
      </c>
      <c r="D75" s="198" t="s">
        <v>216</v>
      </c>
    </row>
    <row r="76" spans="1:4" ht="16.5" customHeight="1">
      <c r="A76" s="191">
        <v>72</v>
      </c>
      <c r="B76" s="199" t="s">
        <v>217</v>
      </c>
      <c r="C76" s="197" t="s">
        <v>218</v>
      </c>
      <c r="D76" s="198" t="s">
        <v>219</v>
      </c>
    </row>
    <row r="77" spans="1:4" ht="16.5" customHeight="1">
      <c r="A77" s="191">
        <v>73</v>
      </c>
      <c r="B77" s="199" t="s">
        <v>220</v>
      </c>
      <c r="C77" s="197" t="s">
        <v>221</v>
      </c>
      <c r="D77" s="198" t="s">
        <v>222</v>
      </c>
    </row>
    <row r="78" spans="1:4" ht="16.5" customHeight="1">
      <c r="A78" s="191">
        <v>74</v>
      </c>
      <c r="B78" s="199" t="s">
        <v>223</v>
      </c>
      <c r="C78" s="197" t="s">
        <v>224</v>
      </c>
      <c r="D78" s="198" t="s">
        <v>225</v>
      </c>
    </row>
    <row r="79" spans="1:4" ht="16.5" customHeight="1">
      <c r="A79" s="191">
        <v>75</v>
      </c>
      <c r="B79" s="199" t="s">
        <v>226</v>
      </c>
      <c r="C79" s="197" t="s">
        <v>227</v>
      </c>
      <c r="D79" s="198" t="s">
        <v>228</v>
      </c>
    </row>
    <row r="80" spans="1:4" ht="16.5" customHeight="1">
      <c r="A80" s="191">
        <v>76</v>
      </c>
      <c r="B80" s="199" t="s">
        <v>229</v>
      </c>
      <c r="C80" s="197" t="s">
        <v>230</v>
      </c>
      <c r="D80" s="198" t="s">
        <v>231</v>
      </c>
    </row>
    <row r="81" spans="1:4" ht="16.5" customHeight="1">
      <c r="A81" s="200"/>
      <c r="B81" s="201"/>
      <c r="C81" s="201"/>
      <c r="D81" s="201"/>
    </row>
    <row r="82" spans="1:4" ht="16.5" customHeight="1">
      <c r="A82" s="200"/>
      <c r="B82" s="201"/>
      <c r="C82" s="201"/>
      <c r="D82" s="201"/>
    </row>
    <row r="83" spans="1:4" ht="16.5" customHeight="1">
      <c r="A83" s="200"/>
      <c r="B83" s="201"/>
      <c r="C83" s="201"/>
      <c r="D83" s="201"/>
    </row>
    <row r="84" spans="1:4" ht="16.5" customHeight="1">
      <c r="A84" s="200"/>
      <c r="B84" s="201"/>
      <c r="C84" s="201"/>
      <c r="D84" s="201"/>
    </row>
  </sheetData>
  <sheetProtection/>
  <printOptions horizontalCentered="1" verticalCentered="1"/>
  <pageMargins left="0.2" right="0.23999999999999996" top="0.59" bottom="0.2" header="0.98" footer="0.28"/>
  <pageSetup horizontalDpi="600" verticalDpi="600" orientation="portrait" paperSize="9"/>
  <headerFooter scaleWithDoc="0" alignWithMargins="0">
    <oddHeader>&amp;C&amp;"Times New Roman,常规"
&amp;"宋体,常规"&amp;9评估基准日：&amp;R&amp;"仿宋_GB2312,常规"&amp;10表10-6
共&amp;N页第&amp;P页&amp;"Times New Roman,常规"&amp;12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D3">
      <selection activeCell="G5" sqref="G5:H28"/>
    </sheetView>
  </sheetViews>
  <sheetFormatPr defaultColWidth="9.00390625" defaultRowHeight="16.5" customHeight="1"/>
  <cols>
    <col min="1" max="1" width="4.625" style="5" customWidth="1"/>
    <col min="2" max="2" width="20.125" style="5" customWidth="1"/>
    <col min="3" max="3" width="11.625" style="5" customWidth="1"/>
    <col min="4" max="4" width="9.50390625" style="5" customWidth="1"/>
    <col min="5" max="5" width="7.50390625" style="5" customWidth="1"/>
    <col min="6" max="6" width="9.25390625" style="5" customWidth="1"/>
    <col min="7" max="9" width="12.625" style="5" customWidth="1"/>
    <col min="10" max="10" width="11.00390625" style="5" customWidth="1"/>
    <col min="11" max="11" width="11.125" style="5" customWidth="1"/>
    <col min="12" max="16384" width="9.00390625" style="5" customWidth="1"/>
  </cols>
  <sheetData>
    <row r="1" spans="1:11" s="1" customFormat="1" ht="22.5" customHeight="1">
      <c r="A1" s="211" t="s">
        <v>390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391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202" t="s">
        <v>1</v>
      </c>
      <c r="B5" s="202" t="s">
        <v>392</v>
      </c>
      <c r="C5" s="202" t="s">
        <v>393</v>
      </c>
      <c r="D5" s="202" t="s">
        <v>394</v>
      </c>
      <c r="E5" s="202" t="s">
        <v>395</v>
      </c>
      <c r="F5" s="202" t="s">
        <v>396</v>
      </c>
      <c r="G5" s="204" t="s">
        <v>235</v>
      </c>
      <c r="H5" s="204" t="s">
        <v>258</v>
      </c>
      <c r="I5" s="202" t="s">
        <v>397</v>
      </c>
      <c r="J5" s="202" t="s">
        <v>236</v>
      </c>
      <c r="K5" s="202" t="s">
        <v>238</v>
      </c>
    </row>
    <row r="6" spans="1:22" s="4" customFormat="1" ht="16.5" customHeight="1">
      <c r="A6" s="210"/>
      <c r="B6" s="210"/>
      <c r="C6" s="210"/>
      <c r="D6" s="210"/>
      <c r="E6" s="210"/>
      <c r="F6" s="210"/>
      <c r="G6" s="209"/>
      <c r="H6" s="209"/>
      <c r="I6" s="210"/>
      <c r="J6" s="210"/>
      <c r="K6" s="210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1" s="3" customFormat="1" ht="16.5" customHeight="1">
      <c r="A7" s="15"/>
      <c r="B7" s="15"/>
      <c r="C7" s="15"/>
      <c r="D7" s="15"/>
      <c r="E7" s="15"/>
      <c r="F7" s="15"/>
      <c r="G7" s="24"/>
      <c r="H7" s="24"/>
      <c r="I7" s="24"/>
      <c r="J7" s="16"/>
      <c r="K7" s="16" t="e">
        <f>(J7-H7)/H7*100</f>
        <v>#DIV/0!</v>
      </c>
    </row>
    <row r="8" spans="1:11" s="3" customFormat="1" ht="16.5" customHeight="1">
      <c r="A8" s="15"/>
      <c r="B8" s="15"/>
      <c r="C8" s="15"/>
      <c r="D8" s="15"/>
      <c r="E8" s="15"/>
      <c r="F8" s="15"/>
      <c r="G8" s="24"/>
      <c r="H8" s="24"/>
      <c r="I8" s="24"/>
      <c r="J8" s="16"/>
      <c r="K8" s="16"/>
    </row>
    <row r="9" spans="1:11" s="3" customFormat="1" ht="16.5" customHeight="1">
      <c r="A9" s="15"/>
      <c r="B9" s="15"/>
      <c r="C9" s="15"/>
      <c r="D9" s="15"/>
      <c r="E9" s="15"/>
      <c r="F9" s="15"/>
      <c r="G9" s="24"/>
      <c r="H9" s="24"/>
      <c r="I9" s="24"/>
      <c r="J9" s="16"/>
      <c r="K9" s="16"/>
    </row>
    <row r="10" spans="1:11" s="3" customFormat="1" ht="16.5" customHeight="1">
      <c r="A10" s="15"/>
      <c r="B10" s="15"/>
      <c r="C10" s="15"/>
      <c r="D10" s="15"/>
      <c r="E10" s="15"/>
      <c r="F10" s="15"/>
      <c r="G10" s="24"/>
      <c r="H10" s="24"/>
      <c r="I10" s="24"/>
      <c r="J10" s="16"/>
      <c r="K10" s="16"/>
    </row>
    <row r="11" spans="1:11" s="3" customFormat="1" ht="16.5" customHeight="1">
      <c r="A11" s="15"/>
      <c r="B11" s="15"/>
      <c r="C11" s="15"/>
      <c r="D11" s="15"/>
      <c r="E11" s="15"/>
      <c r="F11" s="15"/>
      <c r="G11" s="24"/>
      <c r="H11" s="24"/>
      <c r="I11" s="24"/>
      <c r="J11" s="16"/>
      <c r="K11" s="16"/>
    </row>
    <row r="12" spans="1:11" s="3" customFormat="1" ht="16.5" customHeight="1">
      <c r="A12" s="15"/>
      <c r="B12" s="15"/>
      <c r="C12" s="15"/>
      <c r="D12" s="15"/>
      <c r="E12" s="15"/>
      <c r="F12" s="15"/>
      <c r="G12" s="24"/>
      <c r="H12" s="24"/>
      <c r="I12" s="24"/>
      <c r="J12" s="16"/>
      <c r="K12" s="16"/>
    </row>
    <row r="13" spans="1:11" s="3" customFormat="1" ht="16.5" customHeight="1">
      <c r="A13" s="15"/>
      <c r="B13" s="15"/>
      <c r="C13" s="15"/>
      <c r="D13" s="15"/>
      <c r="E13" s="15"/>
      <c r="F13" s="15"/>
      <c r="G13" s="24"/>
      <c r="H13" s="24"/>
      <c r="I13" s="24"/>
      <c r="J13" s="16"/>
      <c r="K13" s="16"/>
    </row>
    <row r="14" spans="1:11" s="3" customFormat="1" ht="16.5" customHeight="1">
      <c r="A14" s="15"/>
      <c r="B14" s="15"/>
      <c r="C14" s="15"/>
      <c r="D14" s="15"/>
      <c r="E14" s="15"/>
      <c r="F14" s="15"/>
      <c r="G14" s="24"/>
      <c r="H14" s="24"/>
      <c r="I14" s="24"/>
      <c r="J14" s="16"/>
      <c r="K14" s="16"/>
    </row>
    <row r="15" spans="1:11" s="3" customFormat="1" ht="16.5" customHeight="1">
      <c r="A15" s="15"/>
      <c r="B15" s="15"/>
      <c r="C15" s="15"/>
      <c r="D15" s="15"/>
      <c r="E15" s="15"/>
      <c r="F15" s="15"/>
      <c r="G15" s="24"/>
      <c r="H15" s="24"/>
      <c r="I15" s="24"/>
      <c r="J15" s="16"/>
      <c r="K15" s="16"/>
    </row>
    <row r="16" spans="1:11" s="3" customFormat="1" ht="16.5" customHeight="1">
      <c r="A16" s="15"/>
      <c r="B16" s="15"/>
      <c r="C16" s="15"/>
      <c r="D16" s="15"/>
      <c r="E16" s="15"/>
      <c r="F16" s="15"/>
      <c r="G16" s="24"/>
      <c r="H16" s="24"/>
      <c r="I16" s="24"/>
      <c r="J16" s="16"/>
      <c r="K16" s="16"/>
    </row>
    <row r="17" spans="1:11" s="3" customFormat="1" ht="16.5" customHeight="1">
      <c r="A17" s="15"/>
      <c r="B17" s="15"/>
      <c r="C17" s="15"/>
      <c r="D17" s="15"/>
      <c r="E17" s="15"/>
      <c r="F17" s="15"/>
      <c r="G17" s="24"/>
      <c r="H17" s="24"/>
      <c r="I17" s="24"/>
      <c r="J17" s="16"/>
      <c r="K17" s="16"/>
    </row>
    <row r="18" spans="1:11" s="3" customFormat="1" ht="16.5" customHeight="1">
      <c r="A18" s="15"/>
      <c r="B18" s="15"/>
      <c r="C18" s="15"/>
      <c r="D18" s="15"/>
      <c r="E18" s="15"/>
      <c r="F18" s="15"/>
      <c r="G18" s="24"/>
      <c r="H18" s="24"/>
      <c r="I18" s="24"/>
      <c r="J18" s="16"/>
      <c r="K18" s="16"/>
    </row>
    <row r="19" spans="1:11" s="3" customFormat="1" ht="16.5" customHeight="1">
      <c r="A19" s="15"/>
      <c r="B19" s="15"/>
      <c r="C19" s="15"/>
      <c r="D19" s="15"/>
      <c r="E19" s="15"/>
      <c r="F19" s="15"/>
      <c r="G19" s="24"/>
      <c r="H19" s="24"/>
      <c r="I19" s="24"/>
      <c r="J19" s="16"/>
      <c r="K19" s="16"/>
    </row>
    <row r="20" spans="1:11" s="3" customFormat="1" ht="16.5" customHeight="1">
      <c r="A20" s="15"/>
      <c r="B20" s="15"/>
      <c r="C20" s="15"/>
      <c r="D20" s="15"/>
      <c r="E20" s="15"/>
      <c r="F20" s="15"/>
      <c r="G20" s="24"/>
      <c r="H20" s="24"/>
      <c r="I20" s="24"/>
      <c r="J20" s="16"/>
      <c r="K20" s="16"/>
    </row>
    <row r="21" spans="1:11" s="3" customFormat="1" ht="16.5" customHeight="1">
      <c r="A21" s="15"/>
      <c r="B21" s="15"/>
      <c r="C21" s="15"/>
      <c r="D21" s="15"/>
      <c r="E21" s="15"/>
      <c r="F21" s="15"/>
      <c r="G21" s="24"/>
      <c r="H21" s="24"/>
      <c r="I21" s="24"/>
      <c r="J21" s="16"/>
      <c r="K21" s="16"/>
    </row>
    <row r="22" spans="1:11" s="3" customFormat="1" ht="16.5" customHeight="1">
      <c r="A22" s="15"/>
      <c r="B22" s="15"/>
      <c r="C22" s="15"/>
      <c r="D22" s="15"/>
      <c r="E22" s="15"/>
      <c r="F22" s="15"/>
      <c r="G22" s="24"/>
      <c r="H22" s="24"/>
      <c r="I22" s="24"/>
      <c r="J22" s="16"/>
      <c r="K22" s="16"/>
    </row>
    <row r="23" spans="1:11" s="3" customFormat="1" ht="16.5" customHeight="1">
      <c r="A23" s="15"/>
      <c r="B23" s="15"/>
      <c r="C23" s="15"/>
      <c r="D23" s="15"/>
      <c r="E23" s="15"/>
      <c r="F23" s="15"/>
      <c r="G23" s="24"/>
      <c r="H23" s="24"/>
      <c r="I23" s="24"/>
      <c r="J23" s="16"/>
      <c r="K23" s="16"/>
    </row>
    <row r="24" spans="1:11" s="3" customFormat="1" ht="16.5" customHeight="1">
      <c r="A24" s="15"/>
      <c r="B24" s="15"/>
      <c r="C24" s="15"/>
      <c r="D24" s="15"/>
      <c r="E24" s="15"/>
      <c r="F24" s="15"/>
      <c r="G24" s="24"/>
      <c r="H24" s="24"/>
      <c r="I24" s="24"/>
      <c r="J24" s="16"/>
      <c r="K24" s="16"/>
    </row>
    <row r="25" spans="1:11" s="3" customFormat="1" ht="16.5" customHeight="1">
      <c r="A25" s="17"/>
      <c r="B25" s="15"/>
      <c r="C25" s="15"/>
      <c r="D25" s="15"/>
      <c r="E25" s="15"/>
      <c r="F25" s="15"/>
      <c r="G25" s="24"/>
      <c r="H25" s="24"/>
      <c r="I25" s="24"/>
      <c r="J25" s="16"/>
      <c r="K25" s="16"/>
    </row>
    <row r="26" spans="1:11" s="3" customFormat="1" ht="16.5" customHeight="1">
      <c r="A26" s="17"/>
      <c r="B26" s="18"/>
      <c r="C26" s="19"/>
      <c r="D26" s="15"/>
      <c r="E26" s="15"/>
      <c r="F26" s="15"/>
      <c r="G26" s="24"/>
      <c r="H26" s="24"/>
      <c r="I26" s="24"/>
      <c r="J26" s="16"/>
      <c r="K26" s="16"/>
    </row>
    <row r="27" spans="1:11" s="3" customFormat="1" ht="16.5" customHeight="1">
      <c r="A27" s="206" t="s">
        <v>377</v>
      </c>
      <c r="B27" s="212"/>
      <c r="C27" s="212"/>
      <c r="D27" s="212"/>
      <c r="E27" s="212"/>
      <c r="F27" s="213"/>
      <c r="G27" s="24">
        <f>SUM(G7:G26)</f>
        <v>0</v>
      </c>
      <c r="H27" s="24">
        <f>SUM(H7:H26)</f>
        <v>0</v>
      </c>
      <c r="I27" s="24"/>
      <c r="J27" s="24">
        <f>SUM(J7:J26)</f>
        <v>0</v>
      </c>
      <c r="K27" s="16" t="e">
        <f>(J27-H27)/H27*100</f>
        <v>#DIV/0!</v>
      </c>
    </row>
    <row r="28" spans="1:11" s="3" customFormat="1" ht="16.5" customHeight="1">
      <c r="A28" s="206" t="s">
        <v>371</v>
      </c>
      <c r="B28" s="212"/>
      <c r="C28" s="212"/>
      <c r="D28" s="212"/>
      <c r="E28" s="212"/>
      <c r="F28" s="213"/>
      <c r="G28" s="24">
        <f>G27</f>
        <v>0</v>
      </c>
      <c r="H28" s="24">
        <f>H27</f>
        <v>0</v>
      </c>
      <c r="I28" s="24"/>
      <c r="J28" s="24">
        <f>J27</f>
        <v>0</v>
      </c>
      <c r="K28" s="16" t="e">
        <f>(J28-H28)/H28*100</f>
        <v>#DIV/0!</v>
      </c>
    </row>
    <row r="29" s="3" customFormat="1" ht="16.5" customHeight="1"/>
  </sheetData>
  <sheetProtection/>
  <mergeCells count="14">
    <mergeCell ref="A28:F28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A1:K1"/>
    <mergeCell ref="A27:F27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D1">
      <selection activeCell="G5" sqref="G5:I28"/>
    </sheetView>
  </sheetViews>
  <sheetFormatPr defaultColWidth="9.00390625" defaultRowHeight="16.5" customHeight="1"/>
  <cols>
    <col min="1" max="1" width="4.125" style="5" customWidth="1"/>
    <col min="2" max="2" width="21.375" style="5" customWidth="1"/>
    <col min="3" max="3" width="10.875" style="5" customWidth="1"/>
    <col min="4" max="5" width="10.75390625" style="5" customWidth="1"/>
    <col min="6" max="6" width="9.00390625" style="5" customWidth="1"/>
    <col min="7" max="7" width="12.375" style="5" customWidth="1"/>
    <col min="8" max="8" width="12.75390625" style="5" customWidth="1"/>
    <col min="9" max="9" width="12.375" style="5" customWidth="1"/>
    <col min="10" max="10" width="7.25390625" style="5" customWidth="1"/>
    <col min="11" max="11" width="10.625" style="5" customWidth="1"/>
    <col min="12" max="16384" width="9.00390625" style="5" customWidth="1"/>
  </cols>
  <sheetData>
    <row r="1" spans="1:11" s="1" customFormat="1" ht="22.5" customHeight="1">
      <c r="A1" s="211" t="s">
        <v>398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399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8.75" customHeight="1">
      <c r="A5" s="202" t="s">
        <v>1</v>
      </c>
      <c r="B5" s="202" t="s">
        <v>392</v>
      </c>
      <c r="C5" s="202" t="s">
        <v>400</v>
      </c>
      <c r="D5" s="202" t="s">
        <v>401</v>
      </c>
      <c r="E5" s="202" t="s">
        <v>394</v>
      </c>
      <c r="F5" s="202" t="s">
        <v>402</v>
      </c>
      <c r="G5" s="204" t="s">
        <v>235</v>
      </c>
      <c r="H5" s="204" t="s">
        <v>258</v>
      </c>
      <c r="I5" s="204" t="s">
        <v>236</v>
      </c>
      <c r="J5" s="202" t="s">
        <v>238</v>
      </c>
      <c r="K5" s="202" t="s">
        <v>376</v>
      </c>
    </row>
    <row r="6" spans="1:22" s="4" customFormat="1" ht="16.5" customHeight="1">
      <c r="A6" s="210"/>
      <c r="B6" s="210"/>
      <c r="C6" s="210"/>
      <c r="D6" s="210"/>
      <c r="E6" s="210"/>
      <c r="F6" s="210"/>
      <c r="G6" s="209"/>
      <c r="H6" s="209"/>
      <c r="I6" s="209"/>
      <c r="J6" s="210"/>
      <c r="K6" s="210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1" s="3" customFormat="1" ht="16.5" customHeight="1">
      <c r="A7" s="15"/>
      <c r="B7" s="15"/>
      <c r="C7" s="15"/>
      <c r="D7" s="15"/>
      <c r="E7" s="15"/>
      <c r="F7" s="15"/>
      <c r="G7" s="24"/>
      <c r="H7" s="24"/>
      <c r="I7" s="24"/>
      <c r="J7" s="16" t="e">
        <f>(I7-H7)/H7*100</f>
        <v>#DIV/0!</v>
      </c>
      <c r="K7" s="15"/>
    </row>
    <row r="8" spans="1:11" s="3" customFormat="1" ht="16.5" customHeight="1">
      <c r="A8" s="15"/>
      <c r="B8" s="15"/>
      <c r="C8" s="15"/>
      <c r="D8" s="15"/>
      <c r="E8" s="15"/>
      <c r="F8" s="15"/>
      <c r="G8" s="24"/>
      <c r="H8" s="24"/>
      <c r="I8" s="24"/>
      <c r="J8" s="16"/>
      <c r="K8" s="15"/>
    </row>
    <row r="9" spans="1:11" s="3" customFormat="1" ht="16.5" customHeight="1">
      <c r="A9" s="15"/>
      <c r="B9" s="15"/>
      <c r="C9" s="15"/>
      <c r="D9" s="15"/>
      <c r="E9" s="15"/>
      <c r="F9" s="15"/>
      <c r="G9" s="24"/>
      <c r="H9" s="24"/>
      <c r="I9" s="24"/>
      <c r="J9" s="16"/>
      <c r="K9" s="15"/>
    </row>
    <row r="10" spans="1:11" s="3" customFormat="1" ht="16.5" customHeight="1">
      <c r="A10" s="15"/>
      <c r="B10" s="15"/>
      <c r="C10" s="15"/>
      <c r="D10" s="15"/>
      <c r="E10" s="15"/>
      <c r="F10" s="15"/>
      <c r="G10" s="24"/>
      <c r="H10" s="24"/>
      <c r="I10" s="24"/>
      <c r="J10" s="16"/>
      <c r="K10" s="15"/>
    </row>
    <row r="11" spans="1:11" s="3" customFormat="1" ht="16.5" customHeight="1">
      <c r="A11" s="15"/>
      <c r="B11" s="15"/>
      <c r="C11" s="15"/>
      <c r="D11" s="15"/>
      <c r="E11" s="15"/>
      <c r="F11" s="15"/>
      <c r="G11" s="24"/>
      <c r="H11" s="24"/>
      <c r="I11" s="24"/>
      <c r="J11" s="16"/>
      <c r="K11" s="15"/>
    </row>
    <row r="12" spans="1:11" s="3" customFormat="1" ht="16.5" customHeight="1">
      <c r="A12" s="15"/>
      <c r="B12" s="15"/>
      <c r="C12" s="15"/>
      <c r="D12" s="15"/>
      <c r="E12" s="15"/>
      <c r="F12" s="15"/>
      <c r="G12" s="24"/>
      <c r="H12" s="24"/>
      <c r="I12" s="24"/>
      <c r="J12" s="16"/>
      <c r="K12" s="15"/>
    </row>
    <row r="13" spans="1:11" s="3" customFormat="1" ht="16.5" customHeight="1">
      <c r="A13" s="15"/>
      <c r="B13" s="15"/>
      <c r="C13" s="15"/>
      <c r="D13" s="15"/>
      <c r="E13" s="15"/>
      <c r="F13" s="15"/>
      <c r="G13" s="24"/>
      <c r="H13" s="24"/>
      <c r="I13" s="24"/>
      <c r="J13" s="16"/>
      <c r="K13" s="15"/>
    </row>
    <row r="14" spans="1:11" s="3" customFormat="1" ht="16.5" customHeight="1">
      <c r="A14" s="15"/>
      <c r="B14" s="15"/>
      <c r="C14" s="15"/>
      <c r="D14" s="15"/>
      <c r="E14" s="15"/>
      <c r="F14" s="15"/>
      <c r="G14" s="24"/>
      <c r="H14" s="24"/>
      <c r="I14" s="24"/>
      <c r="J14" s="16"/>
      <c r="K14" s="15"/>
    </row>
    <row r="15" spans="1:11" s="3" customFormat="1" ht="16.5" customHeight="1">
      <c r="A15" s="15"/>
      <c r="B15" s="15"/>
      <c r="C15" s="15"/>
      <c r="D15" s="15"/>
      <c r="E15" s="15"/>
      <c r="F15" s="15"/>
      <c r="G15" s="24"/>
      <c r="H15" s="24"/>
      <c r="I15" s="24"/>
      <c r="J15" s="16"/>
      <c r="K15" s="15"/>
    </row>
    <row r="16" spans="1:11" s="3" customFormat="1" ht="16.5" customHeight="1">
      <c r="A16" s="15"/>
      <c r="B16" s="15"/>
      <c r="C16" s="15"/>
      <c r="D16" s="15"/>
      <c r="E16" s="15"/>
      <c r="F16" s="15"/>
      <c r="G16" s="24"/>
      <c r="H16" s="24"/>
      <c r="I16" s="24"/>
      <c r="J16" s="16"/>
      <c r="K16" s="15"/>
    </row>
    <row r="17" spans="1:11" s="3" customFormat="1" ht="16.5" customHeight="1">
      <c r="A17" s="15"/>
      <c r="B17" s="15"/>
      <c r="C17" s="15"/>
      <c r="D17" s="15"/>
      <c r="E17" s="15"/>
      <c r="F17" s="15"/>
      <c r="G17" s="24"/>
      <c r="H17" s="24"/>
      <c r="I17" s="24"/>
      <c r="J17" s="16"/>
      <c r="K17" s="15"/>
    </row>
    <row r="18" spans="1:11" s="3" customFormat="1" ht="16.5" customHeight="1">
      <c r="A18" s="15"/>
      <c r="B18" s="15"/>
      <c r="C18" s="15"/>
      <c r="D18" s="15"/>
      <c r="E18" s="15"/>
      <c r="F18" s="15"/>
      <c r="G18" s="24"/>
      <c r="H18" s="24"/>
      <c r="I18" s="24"/>
      <c r="J18" s="16"/>
      <c r="K18" s="15"/>
    </row>
    <row r="19" spans="1:11" s="3" customFormat="1" ht="16.5" customHeight="1">
      <c r="A19" s="15"/>
      <c r="B19" s="15"/>
      <c r="C19" s="15"/>
      <c r="D19" s="15"/>
      <c r="E19" s="15"/>
      <c r="F19" s="15"/>
      <c r="G19" s="24"/>
      <c r="H19" s="24"/>
      <c r="I19" s="24"/>
      <c r="J19" s="16"/>
      <c r="K19" s="15"/>
    </row>
    <row r="20" spans="1:11" s="3" customFormat="1" ht="16.5" customHeight="1">
      <c r="A20" s="15"/>
      <c r="B20" s="15"/>
      <c r="C20" s="15"/>
      <c r="D20" s="15"/>
      <c r="E20" s="15"/>
      <c r="F20" s="15"/>
      <c r="G20" s="24"/>
      <c r="H20" s="24"/>
      <c r="I20" s="24"/>
      <c r="J20" s="16"/>
      <c r="K20" s="15"/>
    </row>
    <row r="21" spans="1:11" s="3" customFormat="1" ht="16.5" customHeight="1">
      <c r="A21" s="15"/>
      <c r="B21" s="15"/>
      <c r="C21" s="15"/>
      <c r="D21" s="15"/>
      <c r="E21" s="15"/>
      <c r="F21" s="15"/>
      <c r="G21" s="24"/>
      <c r="H21" s="24"/>
      <c r="I21" s="24"/>
      <c r="J21" s="16"/>
      <c r="K21" s="15"/>
    </row>
    <row r="22" spans="1:11" s="3" customFormat="1" ht="16.5" customHeight="1">
      <c r="A22" s="15"/>
      <c r="B22" s="15"/>
      <c r="C22" s="15"/>
      <c r="D22" s="15"/>
      <c r="E22" s="15"/>
      <c r="F22" s="15"/>
      <c r="G22" s="24"/>
      <c r="H22" s="24"/>
      <c r="I22" s="24"/>
      <c r="J22" s="16"/>
      <c r="K22" s="15"/>
    </row>
    <row r="23" spans="1:11" s="3" customFormat="1" ht="16.5" customHeight="1">
      <c r="A23" s="15"/>
      <c r="B23" s="15"/>
      <c r="C23" s="15"/>
      <c r="D23" s="15"/>
      <c r="E23" s="15"/>
      <c r="F23" s="15"/>
      <c r="G23" s="24"/>
      <c r="H23" s="24"/>
      <c r="I23" s="24"/>
      <c r="J23" s="16"/>
      <c r="K23" s="15"/>
    </row>
    <row r="24" spans="1:11" s="3" customFormat="1" ht="16.5" customHeight="1">
      <c r="A24" s="15"/>
      <c r="B24" s="15"/>
      <c r="C24" s="15"/>
      <c r="D24" s="15"/>
      <c r="E24" s="15"/>
      <c r="F24" s="15"/>
      <c r="G24" s="24"/>
      <c r="H24" s="24"/>
      <c r="I24" s="24"/>
      <c r="J24" s="16"/>
      <c r="K24" s="15"/>
    </row>
    <row r="25" spans="1:11" s="3" customFormat="1" ht="16.5" customHeight="1">
      <c r="A25" s="17"/>
      <c r="B25" s="15"/>
      <c r="C25" s="15"/>
      <c r="D25" s="15"/>
      <c r="E25" s="15"/>
      <c r="F25" s="15"/>
      <c r="G25" s="24"/>
      <c r="H25" s="24"/>
      <c r="I25" s="24"/>
      <c r="J25" s="16"/>
      <c r="K25" s="15"/>
    </row>
    <row r="26" spans="1:11" s="3" customFormat="1" ht="16.5" customHeight="1">
      <c r="A26" s="17"/>
      <c r="B26" s="18"/>
      <c r="C26" s="19"/>
      <c r="D26" s="15"/>
      <c r="E26" s="15"/>
      <c r="F26" s="15"/>
      <c r="G26" s="24"/>
      <c r="H26" s="24"/>
      <c r="I26" s="24"/>
      <c r="J26" s="16"/>
      <c r="K26" s="15"/>
    </row>
    <row r="27" spans="1:11" s="3" customFormat="1" ht="16.5" customHeight="1">
      <c r="A27" s="206" t="s">
        <v>377</v>
      </c>
      <c r="B27" s="212"/>
      <c r="C27" s="212"/>
      <c r="D27" s="212"/>
      <c r="E27" s="212"/>
      <c r="F27" s="213"/>
      <c r="G27" s="24">
        <f>SUM(G7:G26)</f>
        <v>0</v>
      </c>
      <c r="H27" s="24">
        <f>SUM(H7:H26)</f>
        <v>0</v>
      </c>
      <c r="I27" s="24">
        <f>SUM(I7:I26)</f>
        <v>0</v>
      </c>
      <c r="J27" s="16" t="e">
        <f>(I27-H27)/H27*100</f>
        <v>#DIV/0!</v>
      </c>
      <c r="K27" s="15"/>
    </row>
    <row r="28" spans="1:11" s="3" customFormat="1" ht="16.5" customHeight="1">
      <c r="A28" s="206" t="s">
        <v>371</v>
      </c>
      <c r="B28" s="212"/>
      <c r="C28" s="212"/>
      <c r="D28" s="212"/>
      <c r="E28" s="212"/>
      <c r="F28" s="213"/>
      <c r="G28" s="24">
        <f>G27</f>
        <v>0</v>
      </c>
      <c r="H28" s="24">
        <f>H27</f>
        <v>0</v>
      </c>
      <c r="I28" s="24">
        <f>I27</f>
        <v>0</v>
      </c>
      <c r="J28" s="16" t="e">
        <f>(I28-H28)/H28*100</f>
        <v>#DIV/0!</v>
      </c>
      <c r="K28" s="15"/>
    </row>
  </sheetData>
  <sheetProtection/>
  <mergeCells count="14">
    <mergeCell ref="A28:F28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A1:K1"/>
    <mergeCell ref="A27:F27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C5">
      <selection activeCell="F5" sqref="F5:H28"/>
    </sheetView>
  </sheetViews>
  <sheetFormatPr defaultColWidth="9.00390625" defaultRowHeight="16.5" customHeight="1"/>
  <cols>
    <col min="1" max="1" width="5.125" style="5" customWidth="1"/>
    <col min="2" max="2" width="27.25390625" style="5" customWidth="1"/>
    <col min="3" max="3" width="9.75390625" style="5" customWidth="1"/>
    <col min="4" max="4" width="9.25390625" style="5" customWidth="1"/>
    <col min="5" max="5" width="9.875" style="5" customWidth="1"/>
    <col min="6" max="6" width="11.625" style="5" customWidth="1"/>
    <col min="7" max="7" width="12.25390625" style="5" customWidth="1"/>
    <col min="8" max="8" width="11.875" style="5" customWidth="1"/>
    <col min="9" max="9" width="11.375" style="5" customWidth="1"/>
    <col min="10" max="10" width="14.00390625" style="5" customWidth="1"/>
    <col min="11" max="16384" width="9.00390625" style="5" customWidth="1"/>
  </cols>
  <sheetData>
    <row r="1" spans="1:10" s="1" customFormat="1" ht="22.5" customHeight="1">
      <c r="A1" s="211" t="s">
        <v>32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403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202" t="s">
        <v>1</v>
      </c>
      <c r="B5" s="202" t="s">
        <v>404</v>
      </c>
      <c r="C5" s="202" t="s">
        <v>405</v>
      </c>
      <c r="D5" s="202" t="s">
        <v>406</v>
      </c>
      <c r="E5" s="202" t="s">
        <v>402</v>
      </c>
      <c r="F5" s="204" t="s">
        <v>235</v>
      </c>
      <c r="G5" s="204" t="s">
        <v>258</v>
      </c>
      <c r="H5" s="204" t="s">
        <v>236</v>
      </c>
      <c r="I5" s="202" t="s">
        <v>238</v>
      </c>
      <c r="J5" s="202" t="s">
        <v>376</v>
      </c>
    </row>
    <row r="6" spans="1:22" s="4" customFormat="1" ht="16.5" customHeight="1">
      <c r="A6" s="210"/>
      <c r="B6" s="210"/>
      <c r="C6" s="210"/>
      <c r="D6" s="210"/>
      <c r="E6" s="210"/>
      <c r="F6" s="209"/>
      <c r="G6" s="209"/>
      <c r="H6" s="209"/>
      <c r="I6" s="210"/>
      <c r="J6" s="210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0" s="3" customFormat="1" ht="16.5" customHeight="1">
      <c r="A7" s="15"/>
      <c r="B7" s="15"/>
      <c r="C7" s="15"/>
      <c r="D7" s="15"/>
      <c r="E7" s="15"/>
      <c r="F7" s="24"/>
      <c r="G7" s="24"/>
      <c r="H7" s="24"/>
      <c r="I7" s="16" t="e">
        <f>(H7-G7)/G7*100</f>
        <v>#DIV/0!</v>
      </c>
      <c r="J7" s="15"/>
    </row>
    <row r="8" spans="1:10" s="3" customFormat="1" ht="16.5" customHeight="1">
      <c r="A8" s="15"/>
      <c r="B8" s="15"/>
      <c r="C8" s="15"/>
      <c r="D8" s="15"/>
      <c r="E8" s="15"/>
      <c r="F8" s="24"/>
      <c r="G8" s="24"/>
      <c r="H8" s="24"/>
      <c r="I8" s="16"/>
      <c r="J8" s="15"/>
    </row>
    <row r="9" spans="1:10" s="3" customFormat="1" ht="16.5" customHeight="1">
      <c r="A9" s="15"/>
      <c r="B9" s="15"/>
      <c r="C9" s="15"/>
      <c r="D9" s="15"/>
      <c r="E9" s="15"/>
      <c r="F9" s="24"/>
      <c r="G9" s="24"/>
      <c r="H9" s="24"/>
      <c r="I9" s="16"/>
      <c r="J9" s="15"/>
    </row>
    <row r="10" spans="1:10" s="3" customFormat="1" ht="16.5" customHeight="1">
      <c r="A10" s="15"/>
      <c r="B10" s="15"/>
      <c r="C10" s="15"/>
      <c r="D10" s="15"/>
      <c r="E10" s="15"/>
      <c r="F10" s="24"/>
      <c r="G10" s="24"/>
      <c r="H10" s="24"/>
      <c r="I10" s="16"/>
      <c r="J10" s="15"/>
    </row>
    <row r="11" spans="1:10" s="3" customFormat="1" ht="16.5" customHeight="1">
      <c r="A11" s="15"/>
      <c r="B11" s="15"/>
      <c r="C11" s="15"/>
      <c r="D11" s="15"/>
      <c r="E11" s="15"/>
      <c r="F11" s="24"/>
      <c r="G11" s="24"/>
      <c r="H11" s="24"/>
      <c r="I11" s="16"/>
      <c r="J11" s="15"/>
    </row>
    <row r="12" spans="1:10" s="3" customFormat="1" ht="16.5" customHeight="1">
      <c r="A12" s="15"/>
      <c r="B12" s="15"/>
      <c r="C12" s="15"/>
      <c r="D12" s="15"/>
      <c r="E12" s="15"/>
      <c r="F12" s="24"/>
      <c r="G12" s="24"/>
      <c r="H12" s="24"/>
      <c r="I12" s="16"/>
      <c r="J12" s="15"/>
    </row>
    <row r="13" spans="1:10" s="3" customFormat="1" ht="16.5" customHeight="1">
      <c r="A13" s="15"/>
      <c r="B13" s="15"/>
      <c r="C13" s="15"/>
      <c r="D13" s="15"/>
      <c r="E13" s="15"/>
      <c r="F13" s="24"/>
      <c r="G13" s="24"/>
      <c r="H13" s="24"/>
      <c r="I13" s="16"/>
      <c r="J13" s="15"/>
    </row>
    <row r="14" spans="1:10" s="3" customFormat="1" ht="16.5" customHeight="1">
      <c r="A14" s="15"/>
      <c r="B14" s="15"/>
      <c r="C14" s="15"/>
      <c r="D14" s="15"/>
      <c r="E14" s="15"/>
      <c r="F14" s="24"/>
      <c r="G14" s="24"/>
      <c r="H14" s="24"/>
      <c r="I14" s="16"/>
      <c r="J14" s="15"/>
    </row>
    <row r="15" spans="1:10" s="3" customFormat="1" ht="16.5" customHeight="1">
      <c r="A15" s="15"/>
      <c r="B15" s="15"/>
      <c r="C15" s="15"/>
      <c r="D15" s="15"/>
      <c r="E15" s="15"/>
      <c r="F15" s="24"/>
      <c r="G15" s="24"/>
      <c r="H15" s="24"/>
      <c r="I15" s="16"/>
      <c r="J15" s="15"/>
    </row>
    <row r="16" spans="1:10" s="3" customFormat="1" ht="16.5" customHeight="1">
      <c r="A16" s="15"/>
      <c r="B16" s="15"/>
      <c r="C16" s="15"/>
      <c r="D16" s="15"/>
      <c r="E16" s="15"/>
      <c r="F16" s="24"/>
      <c r="G16" s="24"/>
      <c r="H16" s="24"/>
      <c r="I16" s="16"/>
      <c r="J16" s="15"/>
    </row>
    <row r="17" spans="1:10" s="3" customFormat="1" ht="16.5" customHeight="1">
      <c r="A17" s="15"/>
      <c r="B17" s="15"/>
      <c r="C17" s="15"/>
      <c r="D17" s="15"/>
      <c r="E17" s="15"/>
      <c r="F17" s="24"/>
      <c r="G17" s="24"/>
      <c r="H17" s="24"/>
      <c r="I17" s="16"/>
      <c r="J17" s="15"/>
    </row>
    <row r="18" spans="1:10" s="3" customFormat="1" ht="16.5" customHeight="1">
      <c r="A18" s="15"/>
      <c r="B18" s="15"/>
      <c r="C18" s="15"/>
      <c r="D18" s="15"/>
      <c r="E18" s="15"/>
      <c r="F18" s="24"/>
      <c r="G18" s="24"/>
      <c r="H18" s="24"/>
      <c r="I18" s="16"/>
      <c r="J18" s="15"/>
    </row>
    <row r="19" spans="1:10" s="3" customFormat="1" ht="16.5" customHeight="1">
      <c r="A19" s="15"/>
      <c r="B19" s="15"/>
      <c r="C19" s="15"/>
      <c r="D19" s="15"/>
      <c r="E19" s="15"/>
      <c r="F19" s="24"/>
      <c r="G19" s="24"/>
      <c r="H19" s="24"/>
      <c r="I19" s="16"/>
      <c r="J19" s="15"/>
    </row>
    <row r="20" spans="1:10" s="3" customFormat="1" ht="16.5" customHeight="1">
      <c r="A20" s="15"/>
      <c r="B20" s="15"/>
      <c r="C20" s="15"/>
      <c r="D20" s="15"/>
      <c r="E20" s="15"/>
      <c r="F20" s="24"/>
      <c r="G20" s="24"/>
      <c r="H20" s="24"/>
      <c r="I20" s="16"/>
      <c r="J20" s="15"/>
    </row>
    <row r="21" spans="1:10" s="3" customFormat="1" ht="16.5" customHeight="1">
      <c r="A21" s="15"/>
      <c r="B21" s="15"/>
      <c r="C21" s="15"/>
      <c r="D21" s="15"/>
      <c r="E21" s="15"/>
      <c r="F21" s="24"/>
      <c r="G21" s="24"/>
      <c r="H21" s="24"/>
      <c r="I21" s="16"/>
      <c r="J21" s="15"/>
    </row>
    <row r="22" spans="1:10" s="3" customFormat="1" ht="16.5" customHeight="1">
      <c r="A22" s="15"/>
      <c r="B22" s="15"/>
      <c r="C22" s="15"/>
      <c r="D22" s="15"/>
      <c r="E22" s="15"/>
      <c r="F22" s="24"/>
      <c r="G22" s="24"/>
      <c r="H22" s="24"/>
      <c r="I22" s="16"/>
      <c r="J22" s="15"/>
    </row>
    <row r="23" spans="1:10" s="3" customFormat="1" ht="16.5" customHeight="1">
      <c r="A23" s="15"/>
      <c r="B23" s="15"/>
      <c r="C23" s="15"/>
      <c r="D23" s="15"/>
      <c r="E23" s="15"/>
      <c r="F23" s="24"/>
      <c r="G23" s="24"/>
      <c r="H23" s="24"/>
      <c r="I23" s="16"/>
      <c r="J23" s="15"/>
    </row>
    <row r="24" spans="1:10" s="3" customFormat="1" ht="16.5" customHeight="1">
      <c r="A24" s="15"/>
      <c r="B24" s="15"/>
      <c r="C24" s="15"/>
      <c r="D24" s="15"/>
      <c r="E24" s="15"/>
      <c r="F24" s="24"/>
      <c r="G24" s="24"/>
      <c r="H24" s="24"/>
      <c r="I24" s="16"/>
      <c r="J24" s="15"/>
    </row>
    <row r="25" spans="1:10" s="3" customFormat="1" ht="16.5" customHeight="1">
      <c r="A25" s="17"/>
      <c r="B25" s="15"/>
      <c r="C25" s="15"/>
      <c r="D25" s="15"/>
      <c r="E25" s="15"/>
      <c r="F25" s="24"/>
      <c r="G25" s="24"/>
      <c r="H25" s="24"/>
      <c r="I25" s="16"/>
      <c r="J25" s="15"/>
    </row>
    <row r="26" spans="1:10" s="3" customFormat="1" ht="16.5" customHeight="1">
      <c r="A26" s="17"/>
      <c r="B26" s="18"/>
      <c r="C26" s="19"/>
      <c r="D26" s="15"/>
      <c r="E26" s="15"/>
      <c r="F26" s="24"/>
      <c r="G26" s="24"/>
      <c r="H26" s="24"/>
      <c r="I26" s="16"/>
      <c r="J26" s="15"/>
    </row>
    <row r="27" spans="1:10" s="3" customFormat="1" ht="16.5" customHeight="1">
      <c r="A27" s="206" t="s">
        <v>377</v>
      </c>
      <c r="B27" s="212"/>
      <c r="C27" s="212"/>
      <c r="D27" s="212"/>
      <c r="E27" s="213"/>
      <c r="F27" s="24">
        <f>SUM(F7:F26)</f>
        <v>0</v>
      </c>
      <c r="G27" s="24">
        <f>SUM(G7:G26)</f>
        <v>0</v>
      </c>
      <c r="H27" s="24">
        <f>SUM(H7:H26)</f>
        <v>0</v>
      </c>
      <c r="I27" s="16" t="e">
        <f>(H27-G27)/G27*100</f>
        <v>#DIV/0!</v>
      </c>
      <c r="J27" s="15"/>
    </row>
    <row r="28" spans="1:10" s="3" customFormat="1" ht="16.5" customHeight="1">
      <c r="A28" s="206" t="s">
        <v>371</v>
      </c>
      <c r="B28" s="212"/>
      <c r="C28" s="212"/>
      <c r="D28" s="212"/>
      <c r="E28" s="213"/>
      <c r="F28" s="24">
        <f>F27</f>
        <v>0</v>
      </c>
      <c r="G28" s="24">
        <f>G27</f>
        <v>0</v>
      </c>
      <c r="H28" s="24">
        <f>H27</f>
        <v>0</v>
      </c>
      <c r="I28" s="16" t="e">
        <f>(H28-G28)/G28*100</f>
        <v>#DIV/0!</v>
      </c>
      <c r="J28" s="15"/>
    </row>
  </sheetData>
  <sheetProtection/>
  <mergeCells count="13">
    <mergeCell ref="E5:E6"/>
    <mergeCell ref="F5:F6"/>
    <mergeCell ref="G5:G6"/>
    <mergeCell ref="H5:H6"/>
    <mergeCell ref="I5:I6"/>
    <mergeCell ref="J5:J6"/>
    <mergeCell ref="A1:J1"/>
    <mergeCell ref="A27:E27"/>
    <mergeCell ref="A28:E28"/>
    <mergeCell ref="A5:A6"/>
    <mergeCell ref="B5:B6"/>
    <mergeCell ref="C5:C6"/>
    <mergeCell ref="D5:D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4">
      <selection activeCell="F5" sqref="F5:H28"/>
    </sheetView>
  </sheetViews>
  <sheetFormatPr defaultColWidth="9.00390625" defaultRowHeight="16.5" customHeight="1"/>
  <cols>
    <col min="1" max="1" width="5.375" style="5" customWidth="1"/>
    <col min="2" max="2" width="24.25390625" style="5" customWidth="1"/>
    <col min="3" max="3" width="13.625" style="5" customWidth="1"/>
    <col min="4" max="4" width="9.00390625" style="5" customWidth="1"/>
    <col min="5" max="5" width="6.625" style="5" customWidth="1"/>
    <col min="6" max="6" width="13.50390625" style="5" customWidth="1"/>
    <col min="7" max="7" width="13.25390625" style="5" customWidth="1"/>
    <col min="8" max="8" width="12.875" style="5" customWidth="1"/>
    <col min="9" max="9" width="11.875" style="5" customWidth="1"/>
    <col min="10" max="10" width="12.125" style="5" customWidth="1"/>
    <col min="11" max="16384" width="9.00390625" style="5" customWidth="1"/>
  </cols>
  <sheetData>
    <row r="1" spans="1:10" s="1" customFormat="1" ht="22.5" customHeight="1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407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202" t="s">
        <v>1</v>
      </c>
      <c r="B5" s="202" t="s">
        <v>408</v>
      </c>
      <c r="C5" s="202" t="s">
        <v>409</v>
      </c>
      <c r="D5" s="202" t="s">
        <v>410</v>
      </c>
      <c r="E5" s="202" t="s">
        <v>411</v>
      </c>
      <c r="F5" s="204" t="s">
        <v>235</v>
      </c>
      <c r="G5" s="204" t="s">
        <v>258</v>
      </c>
      <c r="H5" s="204" t="s">
        <v>236</v>
      </c>
      <c r="I5" s="202" t="s">
        <v>238</v>
      </c>
      <c r="J5" s="202" t="s">
        <v>376</v>
      </c>
    </row>
    <row r="6" spans="1:22" s="4" customFormat="1" ht="16.5" customHeight="1">
      <c r="A6" s="203"/>
      <c r="B6" s="203"/>
      <c r="C6" s="203"/>
      <c r="D6" s="203"/>
      <c r="E6" s="203"/>
      <c r="F6" s="205"/>
      <c r="G6" s="205"/>
      <c r="H6" s="205"/>
      <c r="I6" s="203"/>
      <c r="J6" s="20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0" ht="16.5" customHeight="1">
      <c r="A7" s="127"/>
      <c r="B7" s="37"/>
      <c r="C7" s="33"/>
      <c r="D7" s="28"/>
      <c r="E7" s="28"/>
      <c r="F7" s="38"/>
      <c r="G7" s="38"/>
      <c r="H7" s="38"/>
      <c r="I7" s="38" t="e">
        <f>(H7-G7)/G7*100</f>
        <v>#DIV/0!</v>
      </c>
      <c r="J7" s="37"/>
    </row>
    <row r="8" spans="1:10" ht="16.5" customHeight="1">
      <c r="A8" s="127"/>
      <c r="B8" s="37"/>
      <c r="C8" s="33"/>
      <c r="D8" s="28"/>
      <c r="E8" s="28"/>
      <c r="F8" s="38"/>
      <c r="G8" s="38"/>
      <c r="H8" s="38"/>
      <c r="I8" s="38"/>
      <c r="J8" s="15"/>
    </row>
    <row r="9" spans="1:10" ht="16.5" customHeight="1">
      <c r="A9" s="127"/>
      <c r="B9" s="37"/>
      <c r="C9" s="33"/>
      <c r="D9" s="28"/>
      <c r="E9" s="28"/>
      <c r="F9" s="38"/>
      <c r="G9" s="38"/>
      <c r="H9" s="38"/>
      <c r="I9" s="38"/>
      <c r="J9" s="15"/>
    </row>
    <row r="10" spans="1:10" ht="16.5" customHeight="1">
      <c r="A10" s="127"/>
      <c r="B10" s="37"/>
      <c r="C10" s="33"/>
      <c r="D10" s="28"/>
      <c r="E10" s="28"/>
      <c r="F10" s="38"/>
      <c r="G10" s="38"/>
      <c r="H10" s="38"/>
      <c r="I10" s="38"/>
      <c r="J10" s="37"/>
    </row>
    <row r="11" spans="1:10" ht="16.5" customHeight="1">
      <c r="A11" s="127"/>
      <c r="B11" s="37"/>
      <c r="C11" s="33"/>
      <c r="D11" s="28"/>
      <c r="E11" s="28"/>
      <c r="F11" s="38"/>
      <c r="G11" s="38"/>
      <c r="H11" s="38"/>
      <c r="I11" s="38"/>
      <c r="J11" s="15"/>
    </row>
    <row r="12" spans="1:10" ht="16.5" customHeight="1">
      <c r="A12" s="127"/>
      <c r="B12" s="37"/>
      <c r="C12" s="33"/>
      <c r="D12" s="28"/>
      <c r="E12" s="28"/>
      <c r="F12" s="38"/>
      <c r="G12" s="38"/>
      <c r="H12" s="38"/>
      <c r="I12" s="38"/>
      <c r="J12" s="37"/>
    </row>
    <row r="13" spans="1:10" ht="16.5" customHeight="1">
      <c r="A13" s="127"/>
      <c r="B13" s="37"/>
      <c r="C13" s="33"/>
      <c r="D13" s="28"/>
      <c r="E13" s="28"/>
      <c r="F13" s="38"/>
      <c r="G13" s="38"/>
      <c r="H13" s="38"/>
      <c r="I13" s="38"/>
      <c r="J13" s="15"/>
    </row>
    <row r="14" spans="1:10" ht="16.5" customHeight="1">
      <c r="A14" s="127"/>
      <c r="B14" s="37"/>
      <c r="C14" s="33"/>
      <c r="D14" s="28"/>
      <c r="E14" s="28"/>
      <c r="F14" s="38"/>
      <c r="G14" s="38"/>
      <c r="H14" s="38"/>
      <c r="I14" s="38"/>
      <c r="J14" s="37"/>
    </row>
    <row r="15" spans="1:10" ht="16.5" customHeight="1">
      <c r="A15" s="127"/>
      <c r="B15" s="37"/>
      <c r="C15" s="33"/>
      <c r="D15" s="28"/>
      <c r="E15" s="28"/>
      <c r="F15" s="38"/>
      <c r="G15" s="38"/>
      <c r="H15" s="38"/>
      <c r="I15" s="38"/>
      <c r="J15" s="15"/>
    </row>
    <row r="16" spans="1:10" ht="16.5" customHeight="1">
      <c r="A16" s="127"/>
      <c r="B16" s="37"/>
      <c r="C16" s="33"/>
      <c r="D16" s="28"/>
      <c r="E16" s="28"/>
      <c r="F16" s="38"/>
      <c r="G16" s="38"/>
      <c r="H16" s="38"/>
      <c r="I16" s="38"/>
      <c r="J16" s="37"/>
    </row>
    <row r="17" spans="1:10" ht="16.5" customHeight="1">
      <c r="A17" s="127"/>
      <c r="B17" s="37"/>
      <c r="C17" s="33"/>
      <c r="D17" s="28"/>
      <c r="E17" s="28"/>
      <c r="F17" s="38"/>
      <c r="G17" s="38"/>
      <c r="H17" s="38"/>
      <c r="I17" s="38"/>
      <c r="J17" s="37"/>
    </row>
    <row r="18" spans="1:10" ht="16.5" customHeight="1">
      <c r="A18" s="127"/>
      <c r="B18" s="37"/>
      <c r="C18" s="33"/>
      <c r="D18" s="28"/>
      <c r="E18" s="28"/>
      <c r="F18" s="38"/>
      <c r="G18" s="38"/>
      <c r="H18" s="38"/>
      <c r="I18" s="38"/>
      <c r="J18" s="37"/>
    </row>
    <row r="19" spans="1:10" ht="16.5" customHeight="1">
      <c r="A19" s="127"/>
      <c r="B19" s="37"/>
      <c r="C19" s="33"/>
      <c r="D19" s="28"/>
      <c r="E19" s="28"/>
      <c r="F19" s="38"/>
      <c r="G19" s="38"/>
      <c r="H19" s="38"/>
      <c r="I19" s="38"/>
      <c r="J19" s="15"/>
    </row>
    <row r="20" spans="1:10" ht="16.5" customHeight="1">
      <c r="A20" s="127"/>
      <c r="B20" s="37"/>
      <c r="C20" s="33"/>
      <c r="D20" s="28"/>
      <c r="E20" s="28"/>
      <c r="F20" s="38"/>
      <c r="G20" s="38"/>
      <c r="H20" s="38"/>
      <c r="I20" s="38"/>
      <c r="J20" s="15"/>
    </row>
    <row r="21" spans="1:10" ht="16.5" customHeight="1">
      <c r="A21" s="127"/>
      <c r="B21" s="129"/>
      <c r="C21" s="33"/>
      <c r="D21" s="28"/>
      <c r="E21" s="28"/>
      <c r="F21" s="38"/>
      <c r="G21" s="38"/>
      <c r="H21" s="38"/>
      <c r="I21" s="38"/>
      <c r="J21" s="15"/>
    </row>
    <row r="22" spans="1:10" ht="16.5" customHeight="1">
      <c r="A22" s="127"/>
      <c r="B22" s="37"/>
      <c r="C22" s="33"/>
      <c r="D22" s="28"/>
      <c r="E22" s="28"/>
      <c r="F22" s="38"/>
      <c r="G22" s="38"/>
      <c r="H22" s="38"/>
      <c r="I22" s="38"/>
      <c r="J22" s="15"/>
    </row>
    <row r="23" spans="1:10" ht="16.5" customHeight="1">
      <c r="A23" s="127"/>
      <c r="B23" s="37"/>
      <c r="C23" s="33"/>
      <c r="D23" s="28"/>
      <c r="E23" s="28"/>
      <c r="F23" s="38"/>
      <c r="G23" s="38"/>
      <c r="H23" s="38"/>
      <c r="I23" s="38"/>
      <c r="J23" s="15"/>
    </row>
    <row r="24" spans="1:10" ht="16.5" customHeight="1">
      <c r="A24" s="127"/>
      <c r="B24" s="37"/>
      <c r="C24" s="33"/>
      <c r="D24" s="28"/>
      <c r="E24" s="28"/>
      <c r="F24" s="38"/>
      <c r="G24" s="38"/>
      <c r="H24" s="38"/>
      <c r="I24" s="38"/>
      <c r="J24" s="15"/>
    </row>
    <row r="25" spans="1:10" ht="16.5" customHeight="1">
      <c r="A25" s="127"/>
      <c r="B25" s="37"/>
      <c r="C25" s="33"/>
      <c r="D25" s="28"/>
      <c r="E25" s="28"/>
      <c r="F25" s="38"/>
      <c r="G25" s="38"/>
      <c r="H25" s="38"/>
      <c r="I25" s="38"/>
      <c r="J25" s="15"/>
    </row>
    <row r="26" spans="1:10" ht="16.5" customHeight="1">
      <c r="A26" s="127"/>
      <c r="B26" s="45"/>
      <c r="C26" s="33"/>
      <c r="D26" s="17"/>
      <c r="E26" s="28"/>
      <c r="F26" s="38"/>
      <c r="G26" s="38"/>
      <c r="H26" s="38"/>
      <c r="I26" s="38"/>
      <c r="J26" s="15"/>
    </row>
    <row r="27" spans="1:10" ht="16.5" customHeight="1">
      <c r="A27" s="206" t="s">
        <v>377</v>
      </c>
      <c r="B27" s="207"/>
      <c r="C27" s="207"/>
      <c r="D27" s="207"/>
      <c r="E27" s="208"/>
      <c r="F27" s="38">
        <f>SUM(F7:F26)</f>
        <v>0</v>
      </c>
      <c r="G27" s="38">
        <f>SUM(G7:G26)</f>
        <v>0</v>
      </c>
      <c r="H27" s="38">
        <f>SUM(H7:H26)</f>
        <v>0</v>
      </c>
      <c r="I27" s="38" t="e">
        <f>(H27-G27)/G27*100</f>
        <v>#DIV/0!</v>
      </c>
      <c r="J27" s="15"/>
    </row>
    <row r="28" spans="1:10" ht="16.5" customHeight="1">
      <c r="A28" s="206" t="s">
        <v>371</v>
      </c>
      <c r="B28" s="207"/>
      <c r="C28" s="207"/>
      <c r="D28" s="207"/>
      <c r="E28" s="208"/>
      <c r="F28" s="38">
        <f>F27</f>
        <v>0</v>
      </c>
      <c r="G28" s="38">
        <f>G27</f>
        <v>0</v>
      </c>
      <c r="H28" s="38">
        <f>H27</f>
        <v>0</v>
      </c>
      <c r="I28" s="38" t="e">
        <f>(H28-G28)/G28*100</f>
        <v>#DIV/0!</v>
      </c>
      <c r="J28" s="15"/>
    </row>
  </sheetData>
  <sheetProtection/>
  <mergeCells count="12"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27:E27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&amp;"宋体,常规"年  月  日&amp;C&amp;9评估人员：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4">
      <selection activeCell="E5" sqref="E5:G28"/>
    </sheetView>
  </sheetViews>
  <sheetFormatPr defaultColWidth="9.00390625" defaultRowHeight="16.5" customHeight="1"/>
  <cols>
    <col min="1" max="1" width="5.50390625" style="57" customWidth="1"/>
    <col min="2" max="2" width="25.375" style="5" customWidth="1"/>
    <col min="3" max="3" width="9.00390625" style="5" customWidth="1"/>
    <col min="4" max="4" width="13.375" style="5" customWidth="1"/>
    <col min="5" max="5" width="12.75390625" style="5" customWidth="1"/>
    <col min="6" max="6" width="12.50390625" style="5" customWidth="1"/>
    <col min="7" max="7" width="12.625" style="5" customWidth="1"/>
    <col min="8" max="8" width="12.125" style="5" customWidth="1"/>
    <col min="9" max="9" width="19.625" style="5" customWidth="1"/>
    <col min="10" max="16384" width="9.00390625" style="5" customWidth="1"/>
  </cols>
  <sheetData>
    <row r="1" spans="1:9" s="1" customFormat="1" ht="22.5" customHeight="1">
      <c r="A1" s="211" t="s">
        <v>38</v>
      </c>
      <c r="B1" s="211"/>
      <c r="C1" s="211"/>
      <c r="D1" s="211"/>
      <c r="E1" s="211"/>
      <c r="F1" s="211"/>
      <c r="G1" s="211"/>
      <c r="H1" s="211"/>
      <c r="I1" s="211"/>
    </row>
    <row r="2" spans="1:9" s="3" customFormat="1" ht="16.5" customHeight="1">
      <c r="A2" s="6"/>
      <c r="B2" s="6"/>
      <c r="C2" s="6"/>
      <c r="D2" s="6"/>
      <c r="E2" s="6"/>
      <c r="F2" s="6"/>
      <c r="G2" s="6"/>
      <c r="H2" s="6"/>
      <c r="I2" s="7" t="s">
        <v>412</v>
      </c>
    </row>
    <row r="3" spans="1:9" s="3" customFormat="1" ht="16.5" customHeight="1">
      <c r="A3" s="6"/>
      <c r="B3" s="6"/>
      <c r="C3" s="6"/>
      <c r="D3" s="6"/>
      <c r="E3" s="6"/>
      <c r="F3" s="6"/>
      <c r="G3" s="6"/>
      <c r="H3" s="6"/>
      <c r="I3" s="6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3" customFormat="1" ht="16.5" customHeight="1">
      <c r="A5" s="202" t="s">
        <v>1</v>
      </c>
      <c r="B5" s="202" t="s">
        <v>404</v>
      </c>
      <c r="C5" s="202" t="s">
        <v>410</v>
      </c>
      <c r="D5" s="202" t="s">
        <v>413</v>
      </c>
      <c r="E5" s="204" t="s">
        <v>235</v>
      </c>
      <c r="F5" s="204" t="s">
        <v>258</v>
      </c>
      <c r="G5" s="204" t="s">
        <v>236</v>
      </c>
      <c r="H5" s="202" t="s">
        <v>238</v>
      </c>
      <c r="I5" s="202" t="s">
        <v>376</v>
      </c>
    </row>
    <row r="6" spans="1:22" s="4" customFormat="1" ht="16.5" customHeight="1">
      <c r="A6" s="210"/>
      <c r="B6" s="210"/>
      <c r="C6" s="210"/>
      <c r="D6" s="210"/>
      <c r="E6" s="209"/>
      <c r="F6" s="209"/>
      <c r="G6" s="209"/>
      <c r="H6" s="210"/>
      <c r="I6" s="210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9" s="4" customFormat="1" ht="16.5" customHeight="1">
      <c r="A7" s="28"/>
      <c r="B7" s="15"/>
      <c r="C7" s="15"/>
      <c r="D7" s="15"/>
      <c r="E7" s="24"/>
      <c r="F7" s="24"/>
      <c r="G7" s="24"/>
      <c r="H7" s="16" t="e">
        <f>(G7-F7)/F7*100</f>
        <v>#DIV/0!</v>
      </c>
      <c r="I7" s="15"/>
    </row>
    <row r="8" spans="1:9" s="3" customFormat="1" ht="16.5" customHeight="1">
      <c r="A8" s="28"/>
      <c r="B8" s="15"/>
      <c r="C8" s="15"/>
      <c r="D8" s="15"/>
      <c r="E8" s="24"/>
      <c r="F8" s="24"/>
      <c r="G8" s="24"/>
      <c r="H8" s="16"/>
      <c r="I8" s="15"/>
    </row>
    <row r="9" spans="1:9" s="3" customFormat="1" ht="16.5" customHeight="1">
      <c r="A9" s="28"/>
      <c r="B9" s="15"/>
      <c r="C9" s="15"/>
      <c r="D9" s="15"/>
      <c r="E9" s="24"/>
      <c r="F9" s="24"/>
      <c r="G9" s="24"/>
      <c r="H9" s="16"/>
      <c r="I9" s="15"/>
    </row>
    <row r="10" spans="1:9" s="3" customFormat="1" ht="16.5" customHeight="1">
      <c r="A10" s="28"/>
      <c r="B10" s="15"/>
      <c r="C10" s="15"/>
      <c r="D10" s="15"/>
      <c r="E10" s="24"/>
      <c r="F10" s="24"/>
      <c r="G10" s="24"/>
      <c r="H10" s="16"/>
      <c r="I10" s="15"/>
    </row>
    <row r="11" spans="1:9" s="3" customFormat="1" ht="16.5" customHeight="1">
      <c r="A11" s="28"/>
      <c r="B11" s="15"/>
      <c r="C11" s="15"/>
      <c r="D11" s="15"/>
      <c r="E11" s="24"/>
      <c r="F11" s="24"/>
      <c r="G11" s="24"/>
      <c r="H11" s="16"/>
      <c r="I11" s="15"/>
    </row>
    <row r="12" spans="1:9" s="3" customFormat="1" ht="16.5" customHeight="1">
      <c r="A12" s="28"/>
      <c r="B12" s="15"/>
      <c r="C12" s="15"/>
      <c r="D12" s="15"/>
      <c r="E12" s="24"/>
      <c r="F12" s="24"/>
      <c r="G12" s="24"/>
      <c r="H12" s="16"/>
      <c r="I12" s="15"/>
    </row>
    <row r="13" spans="1:9" s="3" customFormat="1" ht="16.5" customHeight="1">
      <c r="A13" s="28"/>
      <c r="B13" s="15"/>
      <c r="C13" s="15"/>
      <c r="D13" s="15"/>
      <c r="E13" s="24"/>
      <c r="F13" s="24"/>
      <c r="G13" s="24"/>
      <c r="H13" s="16"/>
      <c r="I13" s="15"/>
    </row>
    <row r="14" spans="1:9" s="3" customFormat="1" ht="16.5" customHeight="1">
      <c r="A14" s="28"/>
      <c r="B14" s="15"/>
      <c r="C14" s="15"/>
      <c r="D14" s="15"/>
      <c r="E14" s="24"/>
      <c r="F14" s="24"/>
      <c r="G14" s="24"/>
      <c r="H14" s="16"/>
      <c r="I14" s="15"/>
    </row>
    <row r="15" spans="1:9" s="3" customFormat="1" ht="16.5" customHeight="1">
      <c r="A15" s="28"/>
      <c r="B15" s="15"/>
      <c r="C15" s="15"/>
      <c r="D15" s="15"/>
      <c r="E15" s="24"/>
      <c r="F15" s="24"/>
      <c r="G15" s="24"/>
      <c r="H15" s="16"/>
      <c r="I15" s="15"/>
    </row>
    <row r="16" spans="1:9" s="3" customFormat="1" ht="16.5" customHeight="1">
      <c r="A16" s="28"/>
      <c r="B16" s="15"/>
      <c r="C16" s="15"/>
      <c r="D16" s="15"/>
      <c r="E16" s="24"/>
      <c r="F16" s="24"/>
      <c r="G16" s="24"/>
      <c r="H16" s="16"/>
      <c r="I16" s="15"/>
    </row>
    <row r="17" spans="1:9" s="3" customFormat="1" ht="16.5" customHeight="1">
      <c r="A17" s="28"/>
      <c r="B17" s="15"/>
      <c r="C17" s="15"/>
      <c r="D17" s="15"/>
      <c r="E17" s="24"/>
      <c r="F17" s="24"/>
      <c r="G17" s="24"/>
      <c r="H17" s="16"/>
      <c r="I17" s="15"/>
    </row>
    <row r="18" spans="1:9" s="3" customFormat="1" ht="16.5" customHeight="1">
      <c r="A18" s="28"/>
      <c r="B18" s="15"/>
      <c r="C18" s="15"/>
      <c r="D18" s="15"/>
      <c r="E18" s="24"/>
      <c r="F18" s="24"/>
      <c r="G18" s="24"/>
      <c r="H18" s="16"/>
      <c r="I18" s="15"/>
    </row>
    <row r="19" spans="1:9" s="3" customFormat="1" ht="16.5" customHeight="1">
      <c r="A19" s="28"/>
      <c r="B19" s="15"/>
      <c r="C19" s="15"/>
      <c r="D19" s="15"/>
      <c r="E19" s="24"/>
      <c r="F19" s="24"/>
      <c r="G19" s="24"/>
      <c r="H19" s="16"/>
      <c r="I19" s="15"/>
    </row>
    <row r="20" spans="1:9" s="3" customFormat="1" ht="16.5" customHeight="1">
      <c r="A20" s="28"/>
      <c r="B20" s="15"/>
      <c r="C20" s="15"/>
      <c r="D20" s="15"/>
      <c r="E20" s="24"/>
      <c r="F20" s="24"/>
      <c r="G20" s="24"/>
      <c r="H20" s="16"/>
      <c r="I20" s="15"/>
    </row>
    <row r="21" spans="1:9" s="3" customFormat="1" ht="16.5" customHeight="1">
      <c r="A21" s="28"/>
      <c r="B21" s="15"/>
      <c r="C21" s="15"/>
      <c r="D21" s="15"/>
      <c r="E21" s="24"/>
      <c r="F21" s="24"/>
      <c r="G21" s="24"/>
      <c r="H21" s="16"/>
      <c r="I21" s="15"/>
    </row>
    <row r="22" spans="1:9" s="3" customFormat="1" ht="16.5" customHeight="1">
      <c r="A22" s="28"/>
      <c r="B22" s="15"/>
      <c r="C22" s="15"/>
      <c r="D22" s="15"/>
      <c r="E22" s="24"/>
      <c r="F22" s="24"/>
      <c r="G22" s="24"/>
      <c r="H22" s="16"/>
      <c r="I22" s="15"/>
    </row>
    <row r="23" spans="1:9" s="3" customFormat="1" ht="16.5" customHeight="1">
      <c r="A23" s="28"/>
      <c r="B23" s="15"/>
      <c r="C23" s="15"/>
      <c r="D23" s="15"/>
      <c r="E23" s="24"/>
      <c r="F23" s="24"/>
      <c r="G23" s="24"/>
      <c r="H23" s="16"/>
      <c r="I23" s="15"/>
    </row>
    <row r="24" spans="1:9" s="3" customFormat="1" ht="16.5" customHeight="1">
      <c r="A24" s="28"/>
      <c r="B24" s="15"/>
      <c r="C24" s="15"/>
      <c r="D24" s="15"/>
      <c r="E24" s="24"/>
      <c r="F24" s="24"/>
      <c r="G24" s="24"/>
      <c r="H24" s="16"/>
      <c r="I24" s="15"/>
    </row>
    <row r="25" spans="1:9" s="3" customFormat="1" ht="16.5" customHeight="1">
      <c r="A25" s="28"/>
      <c r="B25" s="15"/>
      <c r="C25" s="15"/>
      <c r="D25" s="15"/>
      <c r="E25" s="24"/>
      <c r="F25" s="24"/>
      <c r="G25" s="24"/>
      <c r="H25" s="16"/>
      <c r="I25" s="15"/>
    </row>
    <row r="26" spans="1:9" s="3" customFormat="1" ht="16.5" customHeight="1">
      <c r="A26" s="28"/>
      <c r="B26" s="15"/>
      <c r="C26" s="15"/>
      <c r="D26" s="15"/>
      <c r="E26" s="24"/>
      <c r="F26" s="24"/>
      <c r="G26" s="24"/>
      <c r="H26" s="16"/>
      <c r="I26" s="15"/>
    </row>
    <row r="27" spans="1:9" s="3" customFormat="1" ht="16.5" customHeight="1">
      <c r="A27" s="206" t="s">
        <v>377</v>
      </c>
      <c r="B27" s="207"/>
      <c r="C27" s="207"/>
      <c r="D27" s="208"/>
      <c r="E27" s="24">
        <f>SUM(E7:E26)</f>
        <v>0</v>
      </c>
      <c r="F27" s="24">
        <f>SUM(F7:F26)</f>
        <v>0</v>
      </c>
      <c r="G27" s="24">
        <f>SUM(G7:G26)</f>
        <v>0</v>
      </c>
      <c r="H27" s="16" t="e">
        <f>(G27-F27)/F27*100</f>
        <v>#DIV/0!</v>
      </c>
      <c r="I27" s="15"/>
    </row>
    <row r="28" spans="1:9" s="3" customFormat="1" ht="16.5" customHeight="1">
      <c r="A28" s="206" t="s">
        <v>371</v>
      </c>
      <c r="B28" s="207"/>
      <c r="C28" s="207"/>
      <c r="D28" s="208"/>
      <c r="E28" s="24">
        <f>E27</f>
        <v>0</v>
      </c>
      <c r="F28" s="24">
        <f>F27</f>
        <v>0</v>
      </c>
      <c r="G28" s="24">
        <f>G27</f>
        <v>0</v>
      </c>
      <c r="H28" s="16" t="e">
        <f>(G28-F28)/F28*100</f>
        <v>#DIV/0!</v>
      </c>
      <c r="I28" s="15"/>
    </row>
  </sheetData>
  <sheetProtection/>
  <mergeCells count="12">
    <mergeCell ref="F5:F6"/>
    <mergeCell ref="G5:G6"/>
    <mergeCell ref="H5:H6"/>
    <mergeCell ref="I5:I6"/>
    <mergeCell ref="A1:I1"/>
    <mergeCell ref="A27:D27"/>
    <mergeCell ref="A28:D28"/>
    <mergeCell ref="A5:A6"/>
    <mergeCell ref="B5:B6"/>
    <mergeCell ref="C5:C6"/>
    <mergeCell ref="D5:D6"/>
    <mergeCell ref="E5:E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E5">
      <selection activeCell="G5" sqref="G5:J28"/>
    </sheetView>
  </sheetViews>
  <sheetFormatPr defaultColWidth="9.00390625" defaultRowHeight="16.5" customHeight="1"/>
  <cols>
    <col min="1" max="1" width="4.75390625" style="5" customWidth="1"/>
    <col min="2" max="2" width="19.125" style="5" customWidth="1"/>
    <col min="3" max="4" width="9.00390625" style="5" customWidth="1"/>
    <col min="5" max="5" width="11.25390625" style="5" customWidth="1"/>
    <col min="6" max="6" width="9.00390625" style="5" customWidth="1"/>
    <col min="7" max="7" width="12.375" style="5" customWidth="1"/>
    <col min="8" max="8" width="12.875" style="5" customWidth="1"/>
    <col min="9" max="9" width="13.00390625" style="5" customWidth="1"/>
    <col min="10" max="10" width="11.75390625" style="5" customWidth="1"/>
    <col min="11" max="11" width="9.875" style="5" customWidth="1"/>
    <col min="12" max="16384" width="9.00390625" style="5" customWidth="1"/>
  </cols>
  <sheetData>
    <row r="1" spans="1:11" s="1" customFormat="1" ht="22.5" customHeight="1">
      <c r="A1" s="211" t="s">
        <v>41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414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202" t="s">
        <v>1</v>
      </c>
      <c r="B5" s="202" t="s">
        <v>408</v>
      </c>
      <c r="C5" s="202" t="s">
        <v>410</v>
      </c>
      <c r="D5" s="202" t="s">
        <v>415</v>
      </c>
      <c r="E5" s="202" t="s">
        <v>416</v>
      </c>
      <c r="F5" s="202" t="s">
        <v>417</v>
      </c>
      <c r="G5" s="204" t="s">
        <v>235</v>
      </c>
      <c r="H5" s="204" t="s">
        <v>258</v>
      </c>
      <c r="I5" s="204" t="s">
        <v>236</v>
      </c>
      <c r="J5" s="204" t="s">
        <v>238</v>
      </c>
      <c r="K5" s="202" t="s">
        <v>376</v>
      </c>
    </row>
    <row r="6" spans="1:22" s="4" customFormat="1" ht="16.5" customHeight="1">
      <c r="A6" s="210"/>
      <c r="B6" s="210"/>
      <c r="C6" s="210"/>
      <c r="D6" s="210"/>
      <c r="E6" s="210"/>
      <c r="F6" s="210"/>
      <c r="G6" s="209"/>
      <c r="H6" s="209"/>
      <c r="I6" s="209"/>
      <c r="J6" s="209"/>
      <c r="K6" s="210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1" s="3" customFormat="1" ht="16.5" customHeight="1">
      <c r="A7" s="15"/>
      <c r="B7" s="15"/>
      <c r="C7" s="15"/>
      <c r="D7" s="15"/>
      <c r="E7" s="15"/>
      <c r="F7" s="15"/>
      <c r="G7" s="24"/>
      <c r="H7" s="24"/>
      <c r="I7" s="24"/>
      <c r="J7" s="16" t="e">
        <f>(I7-H7)/H7*100</f>
        <v>#DIV/0!</v>
      </c>
      <c r="K7" s="15"/>
    </row>
    <row r="8" spans="1:11" s="3" customFormat="1" ht="16.5" customHeight="1">
      <c r="A8" s="15"/>
      <c r="B8" s="15"/>
      <c r="C8" s="15"/>
      <c r="D8" s="15"/>
      <c r="E8" s="15"/>
      <c r="F8" s="15"/>
      <c r="G8" s="24"/>
      <c r="H8" s="24"/>
      <c r="I8" s="24"/>
      <c r="J8" s="16"/>
      <c r="K8" s="15"/>
    </row>
    <row r="9" spans="1:11" s="3" customFormat="1" ht="16.5" customHeight="1">
      <c r="A9" s="15"/>
      <c r="B9" s="15"/>
      <c r="C9" s="15"/>
      <c r="D9" s="15"/>
      <c r="E9" s="15"/>
      <c r="F9" s="15"/>
      <c r="G9" s="24"/>
      <c r="H9" s="24"/>
      <c r="I9" s="24"/>
      <c r="J9" s="16"/>
      <c r="K9" s="15"/>
    </row>
    <row r="10" spans="1:11" s="3" customFormat="1" ht="16.5" customHeight="1">
      <c r="A10" s="15"/>
      <c r="B10" s="15"/>
      <c r="C10" s="15"/>
      <c r="D10" s="15"/>
      <c r="E10" s="15"/>
      <c r="F10" s="15"/>
      <c r="G10" s="24"/>
      <c r="H10" s="24"/>
      <c r="I10" s="24"/>
      <c r="J10" s="16"/>
      <c r="K10" s="15"/>
    </row>
    <row r="11" spans="1:11" s="3" customFormat="1" ht="16.5" customHeight="1">
      <c r="A11" s="15"/>
      <c r="B11" s="15"/>
      <c r="C11" s="15"/>
      <c r="D11" s="15"/>
      <c r="E11" s="15"/>
      <c r="F11" s="15"/>
      <c r="G11" s="24"/>
      <c r="H11" s="24"/>
      <c r="I11" s="24"/>
      <c r="J11" s="16"/>
      <c r="K11" s="15"/>
    </row>
    <row r="12" spans="1:11" s="3" customFormat="1" ht="16.5" customHeight="1">
      <c r="A12" s="15"/>
      <c r="B12" s="15"/>
      <c r="C12" s="15"/>
      <c r="D12" s="15"/>
      <c r="E12" s="15"/>
      <c r="F12" s="15"/>
      <c r="G12" s="24"/>
      <c r="H12" s="24"/>
      <c r="I12" s="24"/>
      <c r="J12" s="16"/>
      <c r="K12" s="15"/>
    </row>
    <row r="13" spans="1:11" s="3" customFormat="1" ht="16.5" customHeight="1">
      <c r="A13" s="15"/>
      <c r="B13" s="15"/>
      <c r="C13" s="15"/>
      <c r="D13" s="15"/>
      <c r="E13" s="15"/>
      <c r="F13" s="15"/>
      <c r="G13" s="24"/>
      <c r="H13" s="24"/>
      <c r="I13" s="24"/>
      <c r="J13" s="16"/>
      <c r="K13" s="15"/>
    </row>
    <row r="14" spans="1:11" s="3" customFormat="1" ht="16.5" customHeight="1">
      <c r="A14" s="15"/>
      <c r="B14" s="15"/>
      <c r="C14" s="15"/>
      <c r="D14" s="15"/>
      <c r="E14" s="15"/>
      <c r="F14" s="15"/>
      <c r="G14" s="24"/>
      <c r="H14" s="24"/>
      <c r="I14" s="24"/>
      <c r="J14" s="16"/>
      <c r="K14" s="15"/>
    </row>
    <row r="15" spans="1:11" s="3" customFormat="1" ht="16.5" customHeight="1">
      <c r="A15" s="15"/>
      <c r="B15" s="15"/>
      <c r="C15" s="15"/>
      <c r="D15" s="15"/>
      <c r="E15" s="15"/>
      <c r="F15" s="15"/>
      <c r="G15" s="24"/>
      <c r="H15" s="24"/>
      <c r="I15" s="24"/>
      <c r="J15" s="16"/>
      <c r="K15" s="15"/>
    </row>
    <row r="16" spans="1:11" s="3" customFormat="1" ht="16.5" customHeight="1">
      <c r="A16" s="15"/>
      <c r="B16" s="15"/>
      <c r="C16" s="15"/>
      <c r="D16" s="15"/>
      <c r="E16" s="15"/>
      <c r="F16" s="15"/>
      <c r="G16" s="24"/>
      <c r="H16" s="24"/>
      <c r="I16" s="24"/>
      <c r="J16" s="16"/>
      <c r="K16" s="15"/>
    </row>
    <row r="17" spans="1:11" s="3" customFormat="1" ht="16.5" customHeight="1">
      <c r="A17" s="15"/>
      <c r="B17" s="15"/>
      <c r="C17" s="15"/>
      <c r="D17" s="15"/>
      <c r="E17" s="15"/>
      <c r="F17" s="15"/>
      <c r="G17" s="24"/>
      <c r="H17" s="24"/>
      <c r="I17" s="24"/>
      <c r="J17" s="16"/>
      <c r="K17" s="15"/>
    </row>
    <row r="18" spans="1:11" s="3" customFormat="1" ht="16.5" customHeight="1">
      <c r="A18" s="15"/>
      <c r="B18" s="15"/>
      <c r="C18" s="15"/>
      <c r="D18" s="15"/>
      <c r="E18" s="15"/>
      <c r="F18" s="15"/>
      <c r="G18" s="24"/>
      <c r="H18" s="24"/>
      <c r="I18" s="24"/>
      <c r="J18" s="16"/>
      <c r="K18" s="15"/>
    </row>
    <row r="19" spans="1:11" s="3" customFormat="1" ht="16.5" customHeight="1">
      <c r="A19" s="15"/>
      <c r="B19" s="15"/>
      <c r="C19" s="15"/>
      <c r="D19" s="15"/>
      <c r="E19" s="15"/>
      <c r="F19" s="15"/>
      <c r="G19" s="24"/>
      <c r="H19" s="24"/>
      <c r="I19" s="24"/>
      <c r="J19" s="16"/>
      <c r="K19" s="15"/>
    </row>
    <row r="20" spans="1:11" s="3" customFormat="1" ht="16.5" customHeight="1">
      <c r="A20" s="15"/>
      <c r="B20" s="15"/>
      <c r="C20" s="15"/>
      <c r="D20" s="15"/>
      <c r="E20" s="15"/>
      <c r="F20" s="15"/>
      <c r="G20" s="24"/>
      <c r="H20" s="24"/>
      <c r="I20" s="24"/>
      <c r="J20" s="16"/>
      <c r="K20" s="15"/>
    </row>
    <row r="21" spans="1:11" s="3" customFormat="1" ht="16.5" customHeight="1">
      <c r="A21" s="15"/>
      <c r="B21" s="15"/>
      <c r="C21" s="15"/>
      <c r="D21" s="15"/>
      <c r="E21" s="15"/>
      <c r="F21" s="15"/>
      <c r="G21" s="24"/>
      <c r="H21" s="24"/>
      <c r="I21" s="24"/>
      <c r="J21" s="16"/>
      <c r="K21" s="15"/>
    </row>
    <row r="22" spans="1:11" s="3" customFormat="1" ht="16.5" customHeight="1">
      <c r="A22" s="15"/>
      <c r="B22" s="15"/>
      <c r="C22" s="15"/>
      <c r="D22" s="15"/>
      <c r="E22" s="15"/>
      <c r="F22" s="15"/>
      <c r="G22" s="24"/>
      <c r="H22" s="24"/>
      <c r="I22" s="24"/>
      <c r="J22" s="16"/>
      <c r="K22" s="15"/>
    </row>
    <row r="23" spans="1:11" s="3" customFormat="1" ht="16.5" customHeight="1">
      <c r="A23" s="15"/>
      <c r="B23" s="15"/>
      <c r="C23" s="15"/>
      <c r="D23" s="15"/>
      <c r="E23" s="15"/>
      <c r="F23" s="15"/>
      <c r="G23" s="24"/>
      <c r="H23" s="24"/>
      <c r="I23" s="24"/>
      <c r="J23" s="16"/>
      <c r="K23" s="15"/>
    </row>
    <row r="24" spans="1:11" s="3" customFormat="1" ht="16.5" customHeight="1">
      <c r="A24" s="15"/>
      <c r="B24" s="15"/>
      <c r="C24" s="15"/>
      <c r="D24" s="15"/>
      <c r="E24" s="15"/>
      <c r="F24" s="15"/>
      <c r="G24" s="24"/>
      <c r="H24" s="24"/>
      <c r="I24" s="24"/>
      <c r="J24" s="16"/>
      <c r="K24" s="15"/>
    </row>
    <row r="25" spans="1:11" s="3" customFormat="1" ht="16.5" customHeight="1">
      <c r="A25" s="17"/>
      <c r="B25" s="15"/>
      <c r="C25" s="15"/>
      <c r="D25" s="15"/>
      <c r="E25" s="15"/>
      <c r="F25" s="15"/>
      <c r="G25" s="24"/>
      <c r="H25" s="24"/>
      <c r="I25" s="24"/>
      <c r="J25" s="16"/>
      <c r="K25" s="15"/>
    </row>
    <row r="26" spans="1:11" s="3" customFormat="1" ht="16.5" customHeight="1">
      <c r="A26" s="17"/>
      <c r="B26" s="18"/>
      <c r="C26" s="19"/>
      <c r="D26" s="19"/>
      <c r="E26" s="15"/>
      <c r="F26" s="15"/>
      <c r="G26" s="24"/>
      <c r="H26" s="24"/>
      <c r="I26" s="24"/>
      <c r="J26" s="16"/>
      <c r="K26" s="15"/>
    </row>
    <row r="27" spans="1:11" s="3" customFormat="1" ht="16.5" customHeight="1">
      <c r="A27" s="206" t="s">
        <v>377</v>
      </c>
      <c r="B27" s="212"/>
      <c r="C27" s="212"/>
      <c r="D27" s="212"/>
      <c r="E27" s="212"/>
      <c r="F27" s="213"/>
      <c r="G27" s="24">
        <f>SUM(G7:G26)</f>
        <v>0</v>
      </c>
      <c r="H27" s="24">
        <f>SUM(H7:H26)</f>
        <v>0</v>
      </c>
      <c r="I27" s="24">
        <f>SUM(I7:I26)</f>
        <v>0</v>
      </c>
      <c r="J27" s="16" t="e">
        <f>(I27-H27)/H27*100</f>
        <v>#DIV/0!</v>
      </c>
      <c r="K27" s="15"/>
    </row>
    <row r="28" spans="1:11" s="3" customFormat="1" ht="16.5" customHeight="1">
      <c r="A28" s="206" t="s">
        <v>371</v>
      </c>
      <c r="B28" s="212"/>
      <c r="C28" s="212"/>
      <c r="D28" s="212"/>
      <c r="E28" s="212"/>
      <c r="F28" s="213"/>
      <c r="G28" s="24">
        <f>G27</f>
        <v>0</v>
      </c>
      <c r="H28" s="24">
        <f>H27</f>
        <v>0</v>
      </c>
      <c r="I28" s="24">
        <f>I27</f>
        <v>0</v>
      </c>
      <c r="J28" s="16" t="e">
        <f>(I28-H28)/H28*100</f>
        <v>#DIV/0!</v>
      </c>
      <c r="K28" s="15"/>
    </row>
  </sheetData>
  <sheetProtection/>
  <mergeCells count="14">
    <mergeCell ref="A28:F28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A1:K1"/>
    <mergeCell ref="A27:F27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F3">
      <selection activeCell="F5" sqref="F5:H28"/>
    </sheetView>
  </sheetViews>
  <sheetFormatPr defaultColWidth="9.00390625" defaultRowHeight="16.5" customHeight="1"/>
  <cols>
    <col min="1" max="1" width="4.50390625" style="5" customWidth="1"/>
    <col min="2" max="2" width="27.50390625" style="5" customWidth="1"/>
    <col min="3" max="3" width="14.25390625" style="5" customWidth="1"/>
    <col min="4" max="4" width="7.875" style="5" customWidth="1"/>
    <col min="5" max="5" width="6.00390625" style="5" customWidth="1"/>
    <col min="6" max="6" width="13.125" style="5" customWidth="1"/>
    <col min="7" max="7" width="13.625" style="5" customWidth="1"/>
    <col min="8" max="8" width="12.75390625" style="5" customWidth="1"/>
    <col min="9" max="9" width="11.75390625" style="5" customWidth="1"/>
    <col min="10" max="10" width="11.375" style="5" customWidth="1"/>
    <col min="11" max="16384" width="9.00390625" style="5" customWidth="1"/>
  </cols>
  <sheetData>
    <row r="1" spans="1:10" s="1" customFormat="1" ht="22.5" customHeight="1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418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202" t="s">
        <v>1</v>
      </c>
      <c r="B5" s="202" t="s">
        <v>419</v>
      </c>
      <c r="C5" s="202" t="s">
        <v>409</v>
      </c>
      <c r="D5" s="202" t="s">
        <v>410</v>
      </c>
      <c r="E5" s="202" t="s">
        <v>411</v>
      </c>
      <c r="F5" s="204" t="s">
        <v>235</v>
      </c>
      <c r="G5" s="204" t="s">
        <v>258</v>
      </c>
      <c r="H5" s="204" t="s">
        <v>236</v>
      </c>
      <c r="I5" s="202" t="s">
        <v>238</v>
      </c>
      <c r="J5" s="202" t="s">
        <v>376</v>
      </c>
    </row>
    <row r="6" spans="1:22" s="4" customFormat="1" ht="16.5" customHeight="1">
      <c r="A6" s="203"/>
      <c r="B6" s="203"/>
      <c r="C6" s="203"/>
      <c r="D6" s="203"/>
      <c r="E6" s="203"/>
      <c r="F6" s="205"/>
      <c r="G6" s="205"/>
      <c r="H6" s="205"/>
      <c r="I6" s="203"/>
      <c r="J6" s="20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0" s="3" customFormat="1" ht="16.5" customHeight="1">
      <c r="A7" s="28"/>
      <c r="B7" s="37"/>
      <c r="C7" s="33"/>
      <c r="D7" s="28"/>
      <c r="E7" s="28"/>
      <c r="F7" s="30"/>
      <c r="G7" s="30"/>
      <c r="H7" s="30"/>
      <c r="I7" s="54" t="e">
        <f>(H7-G7)/G7*100</f>
        <v>#DIV/0!</v>
      </c>
      <c r="J7" s="15"/>
    </row>
    <row r="8" spans="1:10" s="3" customFormat="1" ht="16.5" customHeight="1">
      <c r="A8" s="28"/>
      <c r="B8" s="37"/>
      <c r="C8" s="33"/>
      <c r="D8" s="28"/>
      <c r="E8" s="28"/>
      <c r="F8" s="30"/>
      <c r="G8" s="30"/>
      <c r="H8" s="30"/>
      <c r="I8" s="54"/>
      <c r="J8" s="15"/>
    </row>
    <row r="9" spans="1:10" s="3" customFormat="1" ht="16.5" customHeight="1">
      <c r="A9" s="15"/>
      <c r="B9" s="15"/>
      <c r="C9" s="15"/>
      <c r="D9" s="15"/>
      <c r="E9" s="15"/>
      <c r="F9" s="30"/>
      <c r="G9" s="30"/>
      <c r="H9" s="30"/>
      <c r="I9" s="54"/>
      <c r="J9" s="15"/>
    </row>
    <row r="10" spans="1:10" s="3" customFormat="1" ht="16.5" customHeight="1">
      <c r="A10" s="15"/>
      <c r="B10" s="15"/>
      <c r="C10" s="15"/>
      <c r="D10" s="15"/>
      <c r="E10" s="15"/>
      <c r="F10" s="30"/>
      <c r="G10" s="30"/>
      <c r="H10" s="30"/>
      <c r="I10" s="54"/>
      <c r="J10" s="15"/>
    </row>
    <row r="11" spans="1:10" s="3" customFormat="1" ht="16.5" customHeight="1">
      <c r="A11" s="15"/>
      <c r="B11" s="15"/>
      <c r="C11" s="15"/>
      <c r="D11" s="15"/>
      <c r="E11" s="15"/>
      <c r="F11" s="30"/>
      <c r="G11" s="30"/>
      <c r="H11" s="30"/>
      <c r="I11" s="54"/>
      <c r="J11" s="15"/>
    </row>
    <row r="12" spans="1:10" s="3" customFormat="1" ht="16.5" customHeight="1">
      <c r="A12" s="15"/>
      <c r="B12" s="15"/>
      <c r="C12" s="15"/>
      <c r="D12" s="15"/>
      <c r="E12" s="15"/>
      <c r="F12" s="30"/>
      <c r="G12" s="30"/>
      <c r="H12" s="30"/>
      <c r="I12" s="54"/>
      <c r="J12" s="15"/>
    </row>
    <row r="13" spans="1:10" s="3" customFormat="1" ht="16.5" customHeight="1">
      <c r="A13" s="15"/>
      <c r="B13" s="15"/>
      <c r="C13" s="15"/>
      <c r="D13" s="15"/>
      <c r="E13" s="15"/>
      <c r="F13" s="30"/>
      <c r="G13" s="30"/>
      <c r="H13" s="30"/>
      <c r="I13" s="54"/>
      <c r="J13" s="15"/>
    </row>
    <row r="14" spans="1:10" s="3" customFormat="1" ht="16.5" customHeight="1">
      <c r="A14" s="15"/>
      <c r="B14" s="15"/>
      <c r="C14" s="15"/>
      <c r="D14" s="15"/>
      <c r="E14" s="15"/>
      <c r="F14" s="30"/>
      <c r="G14" s="30"/>
      <c r="H14" s="30"/>
      <c r="I14" s="54"/>
      <c r="J14" s="15"/>
    </row>
    <row r="15" spans="1:10" s="3" customFormat="1" ht="16.5" customHeight="1">
      <c r="A15" s="15"/>
      <c r="B15" s="15"/>
      <c r="C15" s="15"/>
      <c r="D15" s="15"/>
      <c r="E15" s="15"/>
      <c r="F15" s="30"/>
      <c r="G15" s="30"/>
      <c r="H15" s="30"/>
      <c r="I15" s="54"/>
      <c r="J15" s="15"/>
    </row>
    <row r="16" spans="1:10" s="3" customFormat="1" ht="16.5" customHeight="1">
      <c r="A16" s="15"/>
      <c r="B16" s="15"/>
      <c r="C16" s="15"/>
      <c r="D16" s="15"/>
      <c r="E16" s="15"/>
      <c r="F16" s="30"/>
      <c r="G16" s="30"/>
      <c r="H16" s="30"/>
      <c r="I16" s="54"/>
      <c r="J16" s="15"/>
    </row>
    <row r="17" spans="1:10" s="3" customFormat="1" ht="16.5" customHeight="1">
      <c r="A17" s="15"/>
      <c r="B17" s="15"/>
      <c r="C17" s="15"/>
      <c r="D17" s="15"/>
      <c r="E17" s="15"/>
      <c r="F17" s="30"/>
      <c r="G17" s="30"/>
      <c r="H17" s="30"/>
      <c r="I17" s="54"/>
      <c r="J17" s="15"/>
    </row>
    <row r="18" spans="1:10" s="3" customFormat="1" ht="16.5" customHeight="1">
      <c r="A18" s="15"/>
      <c r="B18" s="15"/>
      <c r="C18" s="15"/>
      <c r="D18" s="15"/>
      <c r="E18" s="15"/>
      <c r="F18" s="30"/>
      <c r="G18" s="30"/>
      <c r="H18" s="30"/>
      <c r="I18" s="54"/>
      <c r="J18" s="15"/>
    </row>
    <row r="19" spans="1:10" s="3" customFormat="1" ht="16.5" customHeight="1">
      <c r="A19" s="15"/>
      <c r="B19" s="15"/>
      <c r="C19" s="15"/>
      <c r="D19" s="15"/>
      <c r="E19" s="15"/>
      <c r="F19" s="30"/>
      <c r="G19" s="30"/>
      <c r="H19" s="30"/>
      <c r="I19" s="54"/>
      <c r="J19" s="15"/>
    </row>
    <row r="20" spans="1:10" s="3" customFormat="1" ht="16.5" customHeight="1">
      <c r="A20" s="15"/>
      <c r="B20" s="15"/>
      <c r="C20" s="15"/>
      <c r="D20" s="15"/>
      <c r="E20" s="15"/>
      <c r="F20" s="30"/>
      <c r="G20" s="30"/>
      <c r="H20" s="30"/>
      <c r="I20" s="54"/>
      <c r="J20" s="15"/>
    </row>
    <row r="21" spans="1:10" s="3" customFormat="1" ht="16.5" customHeight="1">
      <c r="A21" s="15"/>
      <c r="B21" s="15"/>
      <c r="C21" s="15"/>
      <c r="D21" s="15"/>
      <c r="E21" s="15"/>
      <c r="F21" s="30"/>
      <c r="G21" s="30"/>
      <c r="H21" s="30"/>
      <c r="I21" s="54"/>
      <c r="J21" s="15"/>
    </row>
    <row r="22" spans="1:10" s="3" customFormat="1" ht="16.5" customHeight="1">
      <c r="A22" s="15"/>
      <c r="B22" s="15"/>
      <c r="C22" s="15"/>
      <c r="D22" s="15"/>
      <c r="E22" s="15"/>
      <c r="F22" s="30"/>
      <c r="G22" s="30"/>
      <c r="H22" s="30"/>
      <c r="I22" s="54"/>
      <c r="J22" s="15"/>
    </row>
    <row r="23" spans="1:10" s="3" customFormat="1" ht="16.5" customHeight="1">
      <c r="A23" s="15"/>
      <c r="B23" s="15"/>
      <c r="C23" s="15"/>
      <c r="D23" s="15"/>
      <c r="E23" s="15"/>
      <c r="F23" s="30"/>
      <c r="G23" s="30"/>
      <c r="H23" s="30"/>
      <c r="I23" s="54"/>
      <c r="J23" s="15"/>
    </row>
    <row r="24" spans="1:10" s="3" customFormat="1" ht="16.5" customHeight="1">
      <c r="A24" s="15"/>
      <c r="B24" s="15"/>
      <c r="C24" s="15"/>
      <c r="D24" s="15"/>
      <c r="E24" s="15"/>
      <c r="F24" s="30"/>
      <c r="G24" s="30"/>
      <c r="H24" s="30"/>
      <c r="I24" s="54"/>
      <c r="J24" s="15"/>
    </row>
    <row r="25" spans="1:10" s="3" customFormat="1" ht="16.5" customHeight="1">
      <c r="A25" s="17"/>
      <c r="B25" s="15"/>
      <c r="C25" s="15"/>
      <c r="D25" s="15"/>
      <c r="E25" s="15"/>
      <c r="F25" s="30"/>
      <c r="G25" s="30"/>
      <c r="H25" s="30"/>
      <c r="I25" s="54"/>
      <c r="J25" s="15"/>
    </row>
    <row r="26" spans="1:10" s="3" customFormat="1" ht="16.5" customHeight="1">
      <c r="A26" s="17"/>
      <c r="B26" s="18"/>
      <c r="C26" s="19"/>
      <c r="D26" s="19"/>
      <c r="E26" s="15"/>
      <c r="F26" s="30"/>
      <c r="G26" s="30"/>
      <c r="H26" s="30"/>
      <c r="I26" s="54"/>
      <c r="J26" s="15"/>
    </row>
    <row r="27" spans="1:10" s="3" customFormat="1" ht="16.5" customHeight="1">
      <c r="A27" s="206" t="s">
        <v>377</v>
      </c>
      <c r="B27" s="207"/>
      <c r="C27" s="207"/>
      <c r="D27" s="207"/>
      <c r="E27" s="208"/>
      <c r="F27" s="30">
        <f>SUM(F7:F26)</f>
        <v>0</v>
      </c>
      <c r="G27" s="30">
        <f>SUM(G7:G26)</f>
        <v>0</v>
      </c>
      <c r="H27" s="30">
        <f>SUM(H7:H26)</f>
        <v>0</v>
      </c>
      <c r="I27" s="54" t="e">
        <f>(H27-G27)/G27*100</f>
        <v>#DIV/0!</v>
      </c>
      <c r="J27" s="15"/>
    </row>
    <row r="28" spans="1:10" s="3" customFormat="1" ht="16.5" customHeight="1">
      <c r="A28" s="206" t="s">
        <v>371</v>
      </c>
      <c r="B28" s="207"/>
      <c r="C28" s="207"/>
      <c r="D28" s="207"/>
      <c r="E28" s="208"/>
      <c r="F28" s="30">
        <f>F27</f>
        <v>0</v>
      </c>
      <c r="G28" s="30">
        <f>G27</f>
        <v>0</v>
      </c>
      <c r="H28" s="30">
        <f>H27</f>
        <v>0</v>
      </c>
      <c r="I28" s="54" t="e">
        <f>(H28-G28)/G28*100</f>
        <v>#DIV/0!</v>
      </c>
      <c r="J28" s="15"/>
    </row>
  </sheetData>
  <sheetProtection/>
  <mergeCells count="12"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27:E27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F4">
      <selection activeCell="F5" sqref="F5:I28"/>
    </sheetView>
  </sheetViews>
  <sheetFormatPr defaultColWidth="9.00390625" defaultRowHeight="16.5" customHeight="1"/>
  <cols>
    <col min="1" max="1" width="4.50390625" style="5" customWidth="1"/>
    <col min="2" max="2" width="27.125" style="5" customWidth="1"/>
    <col min="3" max="3" width="15.75390625" style="5" customWidth="1"/>
    <col min="4" max="4" width="7.875" style="5" customWidth="1"/>
    <col min="5" max="5" width="6.00390625" style="5" customWidth="1"/>
    <col min="6" max="6" width="12.50390625" style="5" customWidth="1"/>
    <col min="7" max="7" width="12.875" style="5" customWidth="1"/>
    <col min="8" max="8" width="12.75390625" style="5" customWidth="1"/>
    <col min="9" max="9" width="11.75390625" style="5" customWidth="1"/>
    <col min="10" max="10" width="11.25390625" style="5" customWidth="1"/>
    <col min="11" max="16384" width="9.00390625" style="5" customWidth="1"/>
  </cols>
  <sheetData>
    <row r="1" spans="1:10" s="1" customFormat="1" ht="22.5" customHeight="1">
      <c r="A1" s="211" t="s">
        <v>47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420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202" t="s">
        <v>1</v>
      </c>
      <c r="B5" s="202" t="s">
        <v>421</v>
      </c>
      <c r="C5" s="202" t="s">
        <v>422</v>
      </c>
      <c r="D5" s="202" t="s">
        <v>410</v>
      </c>
      <c r="E5" s="202" t="s">
        <v>411</v>
      </c>
      <c r="F5" s="204" t="s">
        <v>235</v>
      </c>
      <c r="G5" s="204" t="s">
        <v>258</v>
      </c>
      <c r="H5" s="204" t="s">
        <v>236</v>
      </c>
      <c r="I5" s="204" t="s">
        <v>238</v>
      </c>
      <c r="J5" s="202" t="s">
        <v>376</v>
      </c>
    </row>
    <row r="6" spans="1:22" s="4" customFormat="1" ht="16.5" customHeight="1">
      <c r="A6" s="210"/>
      <c r="B6" s="210"/>
      <c r="C6" s="210"/>
      <c r="D6" s="210"/>
      <c r="E6" s="210"/>
      <c r="F6" s="209"/>
      <c r="G6" s="209"/>
      <c r="H6" s="209"/>
      <c r="I6" s="209"/>
      <c r="J6" s="210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0" s="3" customFormat="1" ht="16.5" customHeight="1">
      <c r="A7" s="15"/>
      <c r="B7" s="15"/>
      <c r="C7" s="15"/>
      <c r="D7" s="15"/>
      <c r="E7" s="15"/>
      <c r="F7" s="24"/>
      <c r="G7" s="24"/>
      <c r="H7" s="24"/>
      <c r="I7" s="16" t="e">
        <f>(H7-G7)/G7*100</f>
        <v>#DIV/0!</v>
      </c>
      <c r="J7" s="15"/>
    </row>
    <row r="8" spans="1:10" s="3" customFormat="1" ht="16.5" customHeight="1">
      <c r="A8" s="15"/>
      <c r="B8" s="15"/>
      <c r="C8" s="15"/>
      <c r="D8" s="15"/>
      <c r="E8" s="15"/>
      <c r="F8" s="24"/>
      <c r="G8" s="24"/>
      <c r="H8" s="24"/>
      <c r="I8" s="16"/>
      <c r="J8" s="15"/>
    </row>
    <row r="9" spans="1:10" s="3" customFormat="1" ht="16.5" customHeight="1">
      <c r="A9" s="15"/>
      <c r="B9" s="15"/>
      <c r="C9" s="15"/>
      <c r="D9" s="15"/>
      <c r="E9" s="15"/>
      <c r="F9" s="24"/>
      <c r="G9" s="24"/>
      <c r="H9" s="24"/>
      <c r="I9" s="16"/>
      <c r="J9" s="15"/>
    </row>
    <row r="10" spans="1:10" s="3" customFormat="1" ht="16.5" customHeight="1">
      <c r="A10" s="15"/>
      <c r="B10" s="15"/>
      <c r="C10" s="15"/>
      <c r="D10" s="15"/>
      <c r="E10" s="15"/>
      <c r="F10" s="24"/>
      <c r="G10" s="24"/>
      <c r="H10" s="24"/>
      <c r="I10" s="16"/>
      <c r="J10" s="15"/>
    </row>
    <row r="11" spans="1:10" s="3" customFormat="1" ht="16.5" customHeight="1">
      <c r="A11" s="15"/>
      <c r="B11" s="15"/>
      <c r="C11" s="15"/>
      <c r="D11" s="15"/>
      <c r="E11" s="15"/>
      <c r="F11" s="24"/>
      <c r="G11" s="24"/>
      <c r="H11" s="24"/>
      <c r="I11" s="16"/>
      <c r="J11" s="15"/>
    </row>
    <row r="12" spans="1:10" s="3" customFormat="1" ht="16.5" customHeight="1">
      <c r="A12" s="15"/>
      <c r="B12" s="15"/>
      <c r="C12" s="15"/>
      <c r="D12" s="15"/>
      <c r="E12" s="15"/>
      <c r="F12" s="24"/>
      <c r="G12" s="24"/>
      <c r="H12" s="24"/>
      <c r="I12" s="16"/>
      <c r="J12" s="15"/>
    </row>
    <row r="13" spans="1:10" s="3" customFormat="1" ht="16.5" customHeight="1">
      <c r="A13" s="15"/>
      <c r="B13" s="15"/>
      <c r="C13" s="15"/>
      <c r="D13" s="15"/>
      <c r="E13" s="15"/>
      <c r="F13" s="24"/>
      <c r="G13" s="24"/>
      <c r="H13" s="24"/>
      <c r="I13" s="16"/>
      <c r="J13" s="15"/>
    </row>
    <row r="14" spans="1:10" s="3" customFormat="1" ht="16.5" customHeight="1">
      <c r="A14" s="15"/>
      <c r="B14" s="15"/>
      <c r="C14" s="15"/>
      <c r="D14" s="15"/>
      <c r="E14" s="15"/>
      <c r="F14" s="24"/>
      <c r="G14" s="24"/>
      <c r="H14" s="24"/>
      <c r="I14" s="16"/>
      <c r="J14" s="15"/>
    </row>
    <row r="15" spans="1:10" s="3" customFormat="1" ht="16.5" customHeight="1">
      <c r="A15" s="15"/>
      <c r="B15" s="15"/>
      <c r="C15" s="15"/>
      <c r="D15" s="15"/>
      <c r="E15" s="15"/>
      <c r="F15" s="24"/>
      <c r="G15" s="24"/>
      <c r="H15" s="24"/>
      <c r="I15" s="16"/>
      <c r="J15" s="15"/>
    </row>
    <row r="16" spans="1:10" s="3" customFormat="1" ht="16.5" customHeight="1">
      <c r="A16" s="15"/>
      <c r="B16" s="15"/>
      <c r="C16" s="15"/>
      <c r="D16" s="15"/>
      <c r="E16" s="15"/>
      <c r="F16" s="24"/>
      <c r="G16" s="24"/>
      <c r="H16" s="24"/>
      <c r="I16" s="16"/>
      <c r="J16" s="15"/>
    </row>
    <row r="17" spans="1:10" s="3" customFormat="1" ht="16.5" customHeight="1">
      <c r="A17" s="15"/>
      <c r="B17" s="15"/>
      <c r="C17" s="15"/>
      <c r="D17" s="15"/>
      <c r="E17" s="15"/>
      <c r="F17" s="24"/>
      <c r="G17" s="24"/>
      <c r="H17" s="24"/>
      <c r="I17" s="16"/>
      <c r="J17" s="15"/>
    </row>
    <row r="18" spans="1:10" s="3" customFormat="1" ht="16.5" customHeight="1">
      <c r="A18" s="15"/>
      <c r="B18" s="15"/>
      <c r="C18" s="15"/>
      <c r="D18" s="15"/>
      <c r="E18" s="15"/>
      <c r="F18" s="24"/>
      <c r="G18" s="24"/>
      <c r="H18" s="24"/>
      <c r="I18" s="16"/>
      <c r="J18" s="15"/>
    </row>
    <row r="19" spans="1:10" s="3" customFormat="1" ht="16.5" customHeight="1">
      <c r="A19" s="15"/>
      <c r="B19" s="15"/>
      <c r="C19" s="15"/>
      <c r="D19" s="15"/>
      <c r="E19" s="15"/>
      <c r="F19" s="24"/>
      <c r="G19" s="24"/>
      <c r="H19" s="24"/>
      <c r="I19" s="16"/>
      <c r="J19" s="15"/>
    </row>
    <row r="20" spans="1:10" s="3" customFormat="1" ht="16.5" customHeight="1">
      <c r="A20" s="15"/>
      <c r="B20" s="15"/>
      <c r="C20" s="15"/>
      <c r="D20" s="15"/>
      <c r="E20" s="15"/>
      <c r="F20" s="24"/>
      <c r="G20" s="24"/>
      <c r="H20" s="24"/>
      <c r="I20" s="16"/>
      <c r="J20" s="15"/>
    </row>
    <row r="21" spans="1:10" s="3" customFormat="1" ht="16.5" customHeight="1">
      <c r="A21" s="15"/>
      <c r="B21" s="15"/>
      <c r="C21" s="15"/>
      <c r="D21" s="15"/>
      <c r="E21" s="15"/>
      <c r="F21" s="24"/>
      <c r="G21" s="24"/>
      <c r="H21" s="24"/>
      <c r="I21" s="16"/>
      <c r="J21" s="15"/>
    </row>
    <row r="22" spans="1:10" s="3" customFormat="1" ht="16.5" customHeight="1">
      <c r="A22" s="15"/>
      <c r="B22" s="15"/>
      <c r="C22" s="15"/>
      <c r="D22" s="15"/>
      <c r="E22" s="15"/>
      <c r="F22" s="24"/>
      <c r="G22" s="24"/>
      <c r="H22" s="24"/>
      <c r="I22" s="16"/>
      <c r="J22" s="15"/>
    </row>
    <row r="23" spans="1:10" s="3" customFormat="1" ht="16.5" customHeight="1">
      <c r="A23" s="15"/>
      <c r="B23" s="15"/>
      <c r="C23" s="15"/>
      <c r="D23" s="15"/>
      <c r="E23" s="15"/>
      <c r="F23" s="24"/>
      <c r="G23" s="24"/>
      <c r="H23" s="24"/>
      <c r="I23" s="16"/>
      <c r="J23" s="15"/>
    </row>
    <row r="24" spans="1:10" s="3" customFormat="1" ht="16.5" customHeight="1">
      <c r="A24" s="15"/>
      <c r="B24" s="15"/>
      <c r="C24" s="15"/>
      <c r="D24" s="15"/>
      <c r="E24" s="15"/>
      <c r="F24" s="24"/>
      <c r="G24" s="24"/>
      <c r="H24" s="24"/>
      <c r="I24" s="16"/>
      <c r="J24" s="15"/>
    </row>
    <row r="25" spans="1:10" s="3" customFormat="1" ht="16.5" customHeight="1">
      <c r="A25" s="17"/>
      <c r="B25" s="15"/>
      <c r="C25" s="15"/>
      <c r="D25" s="15"/>
      <c r="E25" s="15"/>
      <c r="F25" s="24"/>
      <c r="G25" s="24"/>
      <c r="H25" s="24"/>
      <c r="I25" s="16"/>
      <c r="J25" s="15"/>
    </row>
    <row r="26" spans="1:10" s="3" customFormat="1" ht="16.5" customHeight="1">
      <c r="A26" s="17"/>
      <c r="B26" s="18"/>
      <c r="C26" s="19"/>
      <c r="D26" s="19"/>
      <c r="E26" s="15"/>
      <c r="F26" s="24"/>
      <c r="G26" s="24"/>
      <c r="H26" s="24"/>
      <c r="I26" s="16"/>
      <c r="J26" s="15"/>
    </row>
    <row r="27" spans="1:10" s="3" customFormat="1" ht="16.5" customHeight="1">
      <c r="A27" s="206" t="s">
        <v>377</v>
      </c>
      <c r="B27" s="212"/>
      <c r="C27" s="212"/>
      <c r="D27" s="212"/>
      <c r="E27" s="213"/>
      <c r="F27" s="24">
        <f>SUM(F7:F26)</f>
        <v>0</v>
      </c>
      <c r="G27" s="24">
        <f>SUM(G7:G26)</f>
        <v>0</v>
      </c>
      <c r="H27" s="24">
        <f>SUM(H7:H26)</f>
        <v>0</v>
      </c>
      <c r="I27" s="16" t="e">
        <f>(H27-G27)/G27*100</f>
        <v>#DIV/0!</v>
      </c>
      <c r="J27" s="15"/>
    </row>
    <row r="28" spans="1:10" s="3" customFormat="1" ht="16.5" customHeight="1">
      <c r="A28" s="206" t="s">
        <v>371</v>
      </c>
      <c r="B28" s="212"/>
      <c r="C28" s="212"/>
      <c r="D28" s="212"/>
      <c r="E28" s="213"/>
      <c r="F28" s="24">
        <f>F27</f>
        <v>0</v>
      </c>
      <c r="G28" s="24">
        <f>G27</f>
        <v>0</v>
      </c>
      <c r="H28" s="24">
        <f>H27</f>
        <v>0</v>
      </c>
      <c r="I28" s="16" t="e">
        <f>(H28-G28)/G28*100</f>
        <v>#DIV/0!</v>
      </c>
      <c r="J28" s="15"/>
    </row>
  </sheetData>
  <sheetProtection/>
  <mergeCells count="13">
    <mergeCell ref="E5:E6"/>
    <mergeCell ref="F5:F6"/>
    <mergeCell ref="G5:G6"/>
    <mergeCell ref="H5:H6"/>
    <mergeCell ref="I5:I6"/>
    <mergeCell ref="J5:J6"/>
    <mergeCell ref="A1:J1"/>
    <mergeCell ref="A27:E27"/>
    <mergeCell ref="A28:E28"/>
    <mergeCell ref="A5:A6"/>
    <mergeCell ref="B5:B6"/>
    <mergeCell ref="C5:C6"/>
    <mergeCell ref="D5:D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F5" sqref="F5:I28"/>
    </sheetView>
  </sheetViews>
  <sheetFormatPr defaultColWidth="9.00390625" defaultRowHeight="16.5" customHeight="1"/>
  <cols>
    <col min="1" max="1" width="5.00390625" style="57" customWidth="1"/>
    <col min="2" max="2" width="23.00390625" style="5" customWidth="1"/>
    <col min="3" max="3" width="16.50390625" style="5" customWidth="1"/>
    <col min="4" max="4" width="9.00390625" style="5" customWidth="1"/>
    <col min="5" max="5" width="7.375" style="5" customWidth="1"/>
    <col min="6" max="6" width="12.50390625" style="57" customWidth="1"/>
    <col min="7" max="7" width="12.875" style="5" customWidth="1"/>
    <col min="8" max="8" width="11.875" style="5" customWidth="1"/>
    <col min="9" max="9" width="11.75390625" style="5" customWidth="1"/>
    <col min="10" max="10" width="12.375" style="5" customWidth="1"/>
    <col min="11" max="16384" width="9.00390625" style="5" customWidth="1"/>
  </cols>
  <sheetData>
    <row r="1" spans="1:10" s="1" customFormat="1" ht="22.5" customHeight="1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423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202" t="s">
        <v>1</v>
      </c>
      <c r="B5" s="202" t="s">
        <v>424</v>
      </c>
      <c r="C5" s="202" t="s">
        <v>409</v>
      </c>
      <c r="D5" s="202" t="s">
        <v>410</v>
      </c>
      <c r="E5" s="202" t="s">
        <v>411</v>
      </c>
      <c r="F5" s="204" t="s">
        <v>235</v>
      </c>
      <c r="G5" s="204" t="s">
        <v>258</v>
      </c>
      <c r="H5" s="204" t="s">
        <v>236</v>
      </c>
      <c r="I5" s="204" t="s">
        <v>238</v>
      </c>
      <c r="J5" s="202" t="s">
        <v>376</v>
      </c>
    </row>
    <row r="6" spans="1:10" s="4" customFormat="1" ht="16.5" customHeight="1">
      <c r="A6" s="203"/>
      <c r="B6" s="203"/>
      <c r="C6" s="203"/>
      <c r="D6" s="203"/>
      <c r="E6" s="203"/>
      <c r="F6" s="205"/>
      <c r="G6" s="205"/>
      <c r="H6" s="205"/>
      <c r="I6" s="205"/>
      <c r="J6" s="203"/>
    </row>
    <row r="7" spans="1:10" ht="16.5" customHeight="1">
      <c r="A7" s="127"/>
      <c r="B7" s="37"/>
      <c r="C7" s="37"/>
      <c r="D7" s="28"/>
      <c r="E7" s="28"/>
      <c r="F7" s="128"/>
      <c r="G7" s="128"/>
      <c r="H7" s="128"/>
      <c r="I7" s="62" t="e">
        <f>(H7-G7)/G7*100</f>
        <v>#DIV/0!</v>
      </c>
      <c r="J7" s="37"/>
    </row>
    <row r="8" spans="1:10" ht="16.5" customHeight="1">
      <c r="A8" s="127"/>
      <c r="B8" s="37"/>
      <c r="C8" s="37"/>
      <c r="D8" s="28"/>
      <c r="E8" s="28"/>
      <c r="F8" s="128"/>
      <c r="G8" s="128"/>
      <c r="H8" s="128"/>
      <c r="I8" s="62"/>
      <c r="J8" s="15"/>
    </row>
    <row r="9" spans="1:10" ht="16.5" customHeight="1">
      <c r="A9" s="127"/>
      <c r="B9" s="37"/>
      <c r="C9" s="37"/>
      <c r="D9" s="28"/>
      <c r="E9" s="28"/>
      <c r="F9" s="128"/>
      <c r="G9" s="128"/>
      <c r="H9" s="128"/>
      <c r="I9" s="62"/>
      <c r="J9" s="15"/>
    </row>
    <row r="10" spans="1:10" ht="16.5" customHeight="1">
      <c r="A10" s="127"/>
      <c r="B10" s="37"/>
      <c r="C10" s="37"/>
      <c r="D10" s="28"/>
      <c r="E10" s="28"/>
      <c r="F10" s="128"/>
      <c r="G10" s="128"/>
      <c r="H10" s="128"/>
      <c r="I10" s="62"/>
      <c r="J10" s="37"/>
    </row>
    <row r="11" spans="1:10" ht="16.5" customHeight="1">
      <c r="A11" s="127"/>
      <c r="B11" s="37"/>
      <c r="C11" s="37"/>
      <c r="D11" s="28"/>
      <c r="E11" s="28"/>
      <c r="F11" s="128"/>
      <c r="G11" s="128"/>
      <c r="H11" s="128"/>
      <c r="I11" s="62"/>
      <c r="J11" s="15"/>
    </row>
    <row r="12" spans="1:10" ht="16.5" customHeight="1">
      <c r="A12" s="127"/>
      <c r="B12" s="37"/>
      <c r="C12" s="37"/>
      <c r="D12" s="28"/>
      <c r="E12" s="28"/>
      <c r="F12" s="128"/>
      <c r="G12" s="128"/>
      <c r="H12" s="128"/>
      <c r="I12" s="62"/>
      <c r="J12" s="37"/>
    </row>
    <row r="13" spans="1:10" ht="16.5" customHeight="1">
      <c r="A13" s="127"/>
      <c r="B13" s="37"/>
      <c r="C13" s="37"/>
      <c r="D13" s="28"/>
      <c r="E13" s="28"/>
      <c r="F13" s="128"/>
      <c r="G13" s="128"/>
      <c r="H13" s="128"/>
      <c r="I13" s="62"/>
      <c r="J13" s="15"/>
    </row>
    <row r="14" spans="1:10" ht="16.5" customHeight="1">
      <c r="A14" s="127"/>
      <c r="B14" s="37"/>
      <c r="C14" s="37"/>
      <c r="D14" s="28"/>
      <c r="E14" s="28"/>
      <c r="F14" s="128"/>
      <c r="G14" s="128"/>
      <c r="H14" s="128"/>
      <c r="I14" s="62"/>
      <c r="J14" s="37"/>
    </row>
    <row r="15" spans="1:10" ht="16.5" customHeight="1">
      <c r="A15" s="127"/>
      <c r="B15" s="37"/>
      <c r="C15" s="37"/>
      <c r="D15" s="28"/>
      <c r="E15" s="28"/>
      <c r="F15" s="128"/>
      <c r="G15" s="128"/>
      <c r="H15" s="128"/>
      <c r="I15" s="62"/>
      <c r="J15" s="15"/>
    </row>
    <row r="16" spans="1:10" ht="16.5" customHeight="1">
      <c r="A16" s="127"/>
      <c r="B16" s="37"/>
      <c r="C16" s="37"/>
      <c r="D16" s="28"/>
      <c r="E16" s="28"/>
      <c r="F16" s="105"/>
      <c r="G16" s="128"/>
      <c r="H16" s="128"/>
      <c r="I16" s="62"/>
      <c r="J16" s="37"/>
    </row>
    <row r="17" spans="1:10" ht="16.5" customHeight="1">
      <c r="A17" s="127"/>
      <c r="B17" s="37"/>
      <c r="C17" s="22"/>
      <c r="D17" s="28"/>
      <c r="E17" s="28"/>
      <c r="F17" s="128"/>
      <c r="G17" s="128"/>
      <c r="H17" s="128"/>
      <c r="I17" s="62"/>
      <c r="J17" s="37"/>
    </row>
    <row r="18" spans="1:10" ht="16.5" customHeight="1">
      <c r="A18" s="127"/>
      <c r="B18" s="37"/>
      <c r="C18" s="37"/>
      <c r="D18" s="28"/>
      <c r="E18" s="28"/>
      <c r="F18" s="128"/>
      <c r="G18" s="128"/>
      <c r="H18" s="128"/>
      <c r="I18" s="62"/>
      <c r="J18" s="37"/>
    </row>
    <row r="19" spans="1:10" ht="16.5" customHeight="1">
      <c r="A19" s="127"/>
      <c r="B19" s="37"/>
      <c r="C19" s="37"/>
      <c r="D19" s="44"/>
      <c r="E19" s="28"/>
      <c r="F19" s="128"/>
      <c r="G19" s="128"/>
      <c r="H19" s="128"/>
      <c r="I19" s="62"/>
      <c r="J19" s="15"/>
    </row>
    <row r="20" spans="1:10" s="3" customFormat="1" ht="16.5" customHeight="1">
      <c r="A20" s="28"/>
      <c r="B20" s="15"/>
      <c r="C20" s="28"/>
      <c r="D20" s="15"/>
      <c r="E20" s="15"/>
      <c r="F20" s="75"/>
      <c r="G20" s="43"/>
      <c r="H20" s="43"/>
      <c r="I20" s="62"/>
      <c r="J20" s="15"/>
    </row>
    <row r="21" spans="1:10" s="3" customFormat="1" ht="16.5" customHeight="1">
      <c r="A21" s="28"/>
      <c r="B21" s="15"/>
      <c r="C21" s="15"/>
      <c r="D21" s="15"/>
      <c r="E21" s="15"/>
      <c r="F21" s="75"/>
      <c r="G21" s="43"/>
      <c r="H21" s="43"/>
      <c r="I21" s="62"/>
      <c r="J21" s="15"/>
    </row>
    <row r="22" spans="1:10" s="3" customFormat="1" ht="16.5" customHeight="1">
      <c r="A22" s="28"/>
      <c r="B22" s="15"/>
      <c r="C22" s="15"/>
      <c r="D22" s="15"/>
      <c r="E22" s="15"/>
      <c r="F22" s="75"/>
      <c r="G22" s="43"/>
      <c r="H22" s="43"/>
      <c r="I22" s="62"/>
      <c r="J22" s="15"/>
    </row>
    <row r="23" spans="1:10" s="3" customFormat="1" ht="16.5" customHeight="1">
      <c r="A23" s="28"/>
      <c r="B23" s="15"/>
      <c r="C23" s="15"/>
      <c r="D23" s="15"/>
      <c r="E23" s="15"/>
      <c r="F23" s="75"/>
      <c r="G23" s="43"/>
      <c r="H23" s="43"/>
      <c r="I23" s="62"/>
      <c r="J23" s="15"/>
    </row>
    <row r="24" spans="1:10" s="3" customFormat="1" ht="16.5" customHeight="1">
      <c r="A24" s="28"/>
      <c r="B24" s="15"/>
      <c r="C24" s="15"/>
      <c r="D24" s="15"/>
      <c r="E24" s="15"/>
      <c r="F24" s="75"/>
      <c r="G24" s="43"/>
      <c r="H24" s="43"/>
      <c r="I24" s="62"/>
      <c r="J24" s="15"/>
    </row>
    <row r="25" spans="1:10" s="3" customFormat="1" ht="16.5" customHeight="1">
      <c r="A25" s="28"/>
      <c r="B25" s="15"/>
      <c r="C25" s="15"/>
      <c r="D25" s="15"/>
      <c r="E25" s="15"/>
      <c r="F25" s="75"/>
      <c r="G25" s="43"/>
      <c r="H25" s="43"/>
      <c r="I25" s="62"/>
      <c r="J25" s="15"/>
    </row>
    <row r="26" spans="1:10" s="3" customFormat="1" ht="16.5" customHeight="1">
      <c r="A26" s="28"/>
      <c r="B26" s="18"/>
      <c r="C26" s="19"/>
      <c r="D26" s="19"/>
      <c r="E26" s="15"/>
      <c r="F26" s="75"/>
      <c r="G26" s="43"/>
      <c r="H26" s="43"/>
      <c r="I26" s="62"/>
      <c r="J26" s="15"/>
    </row>
    <row r="27" spans="1:10" s="3" customFormat="1" ht="16.5" customHeight="1">
      <c r="A27" s="206" t="s">
        <v>377</v>
      </c>
      <c r="B27" s="207"/>
      <c r="C27" s="207"/>
      <c r="D27" s="207"/>
      <c r="E27" s="208"/>
      <c r="F27" s="38">
        <f>SUM(F7:F26)</f>
        <v>0</v>
      </c>
      <c r="G27" s="43">
        <f>SUM(G7:G26)</f>
        <v>0</v>
      </c>
      <c r="H27" s="43">
        <f>SUM(H7:H26)</f>
        <v>0</v>
      </c>
      <c r="I27" s="62" t="e">
        <f>(H27-G27)/G27*100</f>
        <v>#DIV/0!</v>
      </c>
      <c r="J27" s="15"/>
    </row>
    <row r="28" spans="1:10" s="3" customFormat="1" ht="16.5" customHeight="1">
      <c r="A28" s="206" t="s">
        <v>371</v>
      </c>
      <c r="B28" s="207"/>
      <c r="C28" s="207"/>
      <c r="D28" s="207"/>
      <c r="E28" s="208"/>
      <c r="F28" s="24">
        <f>F27</f>
        <v>0</v>
      </c>
      <c r="G28" s="24">
        <f>G27</f>
        <v>0</v>
      </c>
      <c r="H28" s="24">
        <f>H27</f>
        <v>0</v>
      </c>
      <c r="I28" s="62" t="e">
        <f>(H28-G28)/G28*100</f>
        <v>#DIV/0!</v>
      </c>
      <c r="J28" s="15"/>
    </row>
  </sheetData>
  <sheetProtection/>
  <mergeCells count="12"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27:E27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4">
      <selection activeCell="C5" sqref="C5:E28"/>
    </sheetView>
  </sheetViews>
  <sheetFormatPr defaultColWidth="9.00390625" defaultRowHeight="16.5" customHeight="1"/>
  <cols>
    <col min="1" max="1" width="9.75390625" style="5" customWidth="1"/>
    <col min="2" max="2" width="30.00390625" style="5" customWidth="1"/>
    <col min="3" max="3" width="17.625" style="5" customWidth="1"/>
    <col min="4" max="4" width="16.875" style="5" customWidth="1"/>
    <col min="5" max="5" width="17.125" style="5" customWidth="1"/>
    <col min="6" max="6" width="16.375" style="5" customWidth="1"/>
    <col min="7" max="7" width="14.375" style="5" customWidth="1"/>
    <col min="8" max="16384" width="9.00390625" style="5" customWidth="1"/>
  </cols>
  <sheetData>
    <row r="1" spans="1:7" s="1" customFormat="1" ht="22.5" customHeight="1">
      <c r="A1" s="35" t="s">
        <v>53</v>
      </c>
      <c r="B1" s="35"/>
      <c r="C1" s="35"/>
      <c r="D1" s="35"/>
      <c r="E1" s="35"/>
      <c r="F1" s="35"/>
      <c r="G1" s="35"/>
    </row>
    <row r="2" spans="1:9" s="3" customFormat="1" ht="16.5" customHeight="1">
      <c r="A2" s="6"/>
      <c r="B2" s="6"/>
      <c r="C2" s="6"/>
      <c r="D2" s="6"/>
      <c r="E2" s="6"/>
      <c r="F2" s="6"/>
      <c r="G2" s="7" t="s">
        <v>425</v>
      </c>
      <c r="H2" s="6"/>
      <c r="I2" s="6"/>
    </row>
    <row r="3" spans="1:9" s="3" customFormat="1" ht="16.5" customHeight="1">
      <c r="A3" s="6"/>
      <c r="B3" s="6"/>
      <c r="C3" s="6"/>
      <c r="D3" s="6"/>
      <c r="E3" s="6"/>
      <c r="F3" s="6"/>
      <c r="G3" s="6"/>
      <c r="H3" s="6"/>
      <c r="I3" s="6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202" t="s">
        <v>331</v>
      </c>
      <c r="B5" s="202" t="s">
        <v>265</v>
      </c>
      <c r="C5" s="204" t="s">
        <v>235</v>
      </c>
      <c r="D5" s="204" t="s">
        <v>258</v>
      </c>
      <c r="E5" s="204" t="s">
        <v>426</v>
      </c>
      <c r="F5" s="202" t="s">
        <v>267</v>
      </c>
      <c r="G5" s="202" t="s">
        <v>238</v>
      </c>
    </row>
    <row r="6" spans="1:22" s="4" customFormat="1" ht="16.5" customHeight="1">
      <c r="A6" s="203"/>
      <c r="B6" s="203"/>
      <c r="C6" s="205"/>
      <c r="D6" s="205"/>
      <c r="E6" s="205"/>
      <c r="F6" s="203"/>
      <c r="G6" s="20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7" s="3" customFormat="1" ht="16.5" customHeight="1">
      <c r="A7" s="28" t="s">
        <v>427</v>
      </c>
      <c r="B7" s="15" t="s">
        <v>428</v>
      </c>
      <c r="C7" s="30">
        <f>'表3-10-1原材料 '!F28</f>
        <v>0</v>
      </c>
      <c r="D7" s="30">
        <f>'表3-10-1原材料 '!G28</f>
        <v>0</v>
      </c>
      <c r="E7" s="30">
        <f>'表3-10-1原材料 '!$J$28</f>
        <v>0</v>
      </c>
      <c r="F7" s="30">
        <f aca="true" t="shared" si="0" ref="F7:F17">E7-D7</f>
        <v>0</v>
      </c>
      <c r="G7" s="53" t="e">
        <f aca="true" t="shared" si="1" ref="G7:G17">F7/D7*100</f>
        <v>#DIV/0!</v>
      </c>
    </row>
    <row r="8" spans="1:7" s="3" customFormat="1" ht="16.5" customHeight="1">
      <c r="A8" s="28" t="s">
        <v>429</v>
      </c>
      <c r="B8" s="15" t="s">
        <v>430</v>
      </c>
      <c r="C8" s="30">
        <f>'表3-10-2材料采购 '!F28</f>
        <v>0</v>
      </c>
      <c r="D8" s="30">
        <f>'表3-10-2材料采购 '!G28</f>
        <v>0</v>
      </c>
      <c r="E8" s="30">
        <f>'表3-10-2材料采购 '!$J$28</f>
        <v>0</v>
      </c>
      <c r="F8" s="30">
        <f t="shared" si="0"/>
        <v>0</v>
      </c>
      <c r="G8" s="53" t="e">
        <f t="shared" si="1"/>
        <v>#DIV/0!</v>
      </c>
    </row>
    <row r="9" spans="1:7" s="3" customFormat="1" ht="16.5" customHeight="1">
      <c r="A9" s="28" t="s">
        <v>431</v>
      </c>
      <c r="B9" s="15" t="s">
        <v>432</v>
      </c>
      <c r="C9" s="30">
        <f>'表3-10-3在库低耗 '!F28</f>
        <v>0</v>
      </c>
      <c r="D9" s="30">
        <f>'表3-10-3在库低耗 '!G28</f>
        <v>0</v>
      </c>
      <c r="E9" s="30">
        <f>'表3-10-3在库低耗 '!$J$28</f>
        <v>0</v>
      </c>
      <c r="F9" s="30">
        <f t="shared" si="0"/>
        <v>0</v>
      </c>
      <c r="G9" s="53" t="e">
        <f t="shared" si="1"/>
        <v>#DIV/0!</v>
      </c>
    </row>
    <row r="10" spans="1:7" s="3" customFormat="1" ht="16.5" customHeight="1">
      <c r="A10" s="28" t="s">
        <v>433</v>
      </c>
      <c r="B10" s="15" t="s">
        <v>434</v>
      </c>
      <c r="C10" s="30">
        <f>'表3-10-4包装物 '!F28</f>
        <v>0</v>
      </c>
      <c r="D10" s="30">
        <f>'表3-10-4包装物 '!G28</f>
        <v>0</v>
      </c>
      <c r="E10" s="30">
        <f>'表3-10-4包装物 '!$J$28</f>
        <v>0</v>
      </c>
      <c r="F10" s="30">
        <f t="shared" si="0"/>
        <v>0</v>
      </c>
      <c r="G10" s="53" t="e">
        <f t="shared" si="1"/>
        <v>#DIV/0!</v>
      </c>
    </row>
    <row r="11" spans="1:7" s="3" customFormat="1" ht="16.5" customHeight="1">
      <c r="A11" s="28" t="s">
        <v>435</v>
      </c>
      <c r="B11" s="15" t="s">
        <v>436</v>
      </c>
      <c r="C11" s="30">
        <f>'表3-10-5委托加工 '!G28</f>
        <v>0</v>
      </c>
      <c r="D11" s="30">
        <f>'表3-10-5委托加工 '!H28</f>
        <v>0</v>
      </c>
      <c r="E11" s="30">
        <f>'表3-10-5委托加工 '!$K$28</f>
        <v>0</v>
      </c>
      <c r="F11" s="30">
        <f t="shared" si="0"/>
        <v>0</v>
      </c>
      <c r="G11" s="53" t="e">
        <f t="shared" si="1"/>
        <v>#DIV/0!</v>
      </c>
    </row>
    <row r="12" spans="1:7" s="3" customFormat="1" ht="16.5" customHeight="1">
      <c r="A12" s="28" t="s">
        <v>437</v>
      </c>
      <c r="B12" s="15" t="s">
        <v>438</v>
      </c>
      <c r="C12" s="30">
        <f>'表3-10-6产成品 '!F28</f>
        <v>0</v>
      </c>
      <c r="D12" s="30">
        <f>'表3-10-6产成品 '!G28</f>
        <v>0</v>
      </c>
      <c r="E12" s="30">
        <f>'表3-10-6产成品 '!$J$28</f>
        <v>0</v>
      </c>
      <c r="F12" s="30">
        <f t="shared" si="0"/>
        <v>0</v>
      </c>
      <c r="G12" s="53" t="e">
        <f t="shared" si="1"/>
        <v>#DIV/0!</v>
      </c>
    </row>
    <row r="13" spans="1:7" s="3" customFormat="1" ht="16.5" customHeight="1">
      <c r="A13" s="28" t="s">
        <v>439</v>
      </c>
      <c r="B13" s="15" t="s">
        <v>440</v>
      </c>
      <c r="C13" s="30">
        <f>'表3-10-7在产品 '!F28</f>
        <v>0</v>
      </c>
      <c r="D13" s="30">
        <f>'表3-10-7在产品 '!G28</f>
        <v>0</v>
      </c>
      <c r="E13" s="30">
        <f>'表3-10-7在产品 '!$J$28</f>
        <v>0</v>
      </c>
      <c r="F13" s="30">
        <f t="shared" si="0"/>
        <v>0</v>
      </c>
      <c r="G13" s="53" t="e">
        <f t="shared" si="1"/>
        <v>#DIV/0!</v>
      </c>
    </row>
    <row r="14" spans="1:7" s="3" customFormat="1" ht="16.5" customHeight="1">
      <c r="A14" s="28" t="s">
        <v>441</v>
      </c>
      <c r="B14" s="15" t="s">
        <v>442</v>
      </c>
      <c r="C14" s="30">
        <f>'表3-10-8发出商品 '!G28</f>
        <v>0</v>
      </c>
      <c r="D14" s="30">
        <f>'表3-10-8发出商品 '!H28</f>
        <v>0</v>
      </c>
      <c r="E14" s="30">
        <f>'表3-10-8发出商品 '!$K$28</f>
        <v>0</v>
      </c>
      <c r="F14" s="30">
        <f t="shared" si="0"/>
        <v>0</v>
      </c>
      <c r="G14" s="53" t="e">
        <f t="shared" si="1"/>
        <v>#DIV/0!</v>
      </c>
    </row>
    <row r="15" spans="1:7" s="3" customFormat="1" ht="16.5" customHeight="1">
      <c r="A15" s="28" t="s">
        <v>443</v>
      </c>
      <c r="B15" s="15" t="s">
        <v>444</v>
      </c>
      <c r="C15" s="30">
        <f>'表3-10-9在用低耗 '!E28</f>
        <v>0</v>
      </c>
      <c r="D15" s="30">
        <f>'表3-10-9在用低耗 '!F28</f>
        <v>0</v>
      </c>
      <c r="E15" s="30">
        <f>'表3-10-9在用低耗 '!$J$28</f>
        <v>0</v>
      </c>
      <c r="F15" s="30">
        <f t="shared" si="0"/>
        <v>0</v>
      </c>
      <c r="G15" s="53" t="e">
        <f t="shared" si="1"/>
        <v>#DIV/0!</v>
      </c>
    </row>
    <row r="16" spans="1:7" s="3" customFormat="1" ht="16.5" customHeight="1">
      <c r="A16" s="28" t="s">
        <v>445</v>
      </c>
      <c r="B16" s="15" t="s">
        <v>446</v>
      </c>
      <c r="C16" s="30">
        <f>'表3-10-10代销商品 '!G28</f>
        <v>0</v>
      </c>
      <c r="D16" s="30">
        <f>'表3-10-10代销商品 '!H28</f>
        <v>0</v>
      </c>
      <c r="E16" s="30">
        <f>'表3-10-10代销商品 '!$K$28</f>
        <v>0</v>
      </c>
      <c r="F16" s="30">
        <f t="shared" si="0"/>
        <v>0</v>
      </c>
      <c r="G16" s="53" t="e">
        <f t="shared" si="1"/>
        <v>#DIV/0!</v>
      </c>
    </row>
    <row r="17" spans="1:7" s="3" customFormat="1" ht="16.5" customHeight="1">
      <c r="A17" s="28" t="s">
        <v>447</v>
      </c>
      <c r="B17" s="15" t="s">
        <v>448</v>
      </c>
      <c r="C17" s="30">
        <f>'表3-10-11受托商品 '!G28</f>
        <v>0</v>
      </c>
      <c r="D17" s="30">
        <f>'表3-10-11受托商品 '!H28</f>
        <v>0</v>
      </c>
      <c r="E17" s="30">
        <f>'表3-10-11受托商品 '!$K$28</f>
        <v>0</v>
      </c>
      <c r="F17" s="30">
        <f t="shared" si="0"/>
        <v>0</v>
      </c>
      <c r="G17" s="53" t="e">
        <f t="shared" si="1"/>
        <v>#DIV/0!</v>
      </c>
    </row>
    <row r="18" spans="1:7" s="3" customFormat="1" ht="16.5" customHeight="1">
      <c r="A18" s="15"/>
      <c r="B18" s="15"/>
      <c r="C18" s="30"/>
      <c r="D18" s="30"/>
      <c r="E18" s="30"/>
      <c r="F18" s="30"/>
      <c r="G18" s="53"/>
    </row>
    <row r="19" spans="1:7" s="3" customFormat="1" ht="16.5" customHeight="1">
      <c r="A19" s="15"/>
      <c r="B19" s="15"/>
      <c r="C19" s="30"/>
      <c r="D19" s="30"/>
      <c r="E19" s="30"/>
      <c r="F19" s="30"/>
      <c r="G19" s="53"/>
    </row>
    <row r="20" spans="1:7" s="3" customFormat="1" ht="16.5" customHeight="1">
      <c r="A20" s="15"/>
      <c r="B20" s="15"/>
      <c r="C20" s="30"/>
      <c r="D20" s="30"/>
      <c r="E20" s="30"/>
      <c r="F20" s="30"/>
      <c r="G20" s="53"/>
    </row>
    <row r="21" spans="1:7" s="3" customFormat="1" ht="16.5" customHeight="1">
      <c r="A21" s="15"/>
      <c r="B21" s="15"/>
      <c r="C21" s="30"/>
      <c r="D21" s="30"/>
      <c r="E21" s="30"/>
      <c r="F21" s="30"/>
      <c r="G21" s="53"/>
    </row>
    <row r="22" spans="1:7" s="3" customFormat="1" ht="16.5" customHeight="1">
      <c r="A22" s="15"/>
      <c r="B22" s="15"/>
      <c r="C22" s="30"/>
      <c r="D22" s="30"/>
      <c r="E22" s="30"/>
      <c r="F22" s="30"/>
      <c r="G22" s="53"/>
    </row>
    <row r="23" spans="1:7" s="3" customFormat="1" ht="16.5" customHeight="1">
      <c r="A23" s="15"/>
      <c r="B23" s="15"/>
      <c r="C23" s="30"/>
      <c r="D23" s="30"/>
      <c r="E23" s="30"/>
      <c r="F23" s="30"/>
      <c r="G23" s="53"/>
    </row>
    <row r="24" spans="1:7" s="3" customFormat="1" ht="16.5" customHeight="1">
      <c r="A24" s="15"/>
      <c r="B24" s="15"/>
      <c r="C24" s="30"/>
      <c r="D24" s="30"/>
      <c r="E24" s="30"/>
      <c r="F24" s="30"/>
      <c r="G24" s="53"/>
    </row>
    <row r="25" spans="1:7" s="3" customFormat="1" ht="16.5" customHeight="1">
      <c r="A25" s="17"/>
      <c r="B25" s="15"/>
      <c r="C25" s="30"/>
      <c r="D25" s="30"/>
      <c r="E25" s="30"/>
      <c r="F25" s="30"/>
      <c r="G25" s="53"/>
    </row>
    <row r="26" spans="1:7" s="3" customFormat="1" ht="16.5" customHeight="1">
      <c r="A26" s="28" t="s">
        <v>352</v>
      </c>
      <c r="B26" s="55" t="s">
        <v>449</v>
      </c>
      <c r="C26" s="30">
        <f>SUM(C7:C17)</f>
        <v>0</v>
      </c>
      <c r="D26" s="30">
        <f>SUM(D7:D17)</f>
        <v>0</v>
      </c>
      <c r="E26" s="30">
        <f>SUM(E7:E17)</f>
        <v>0</v>
      </c>
      <c r="F26" s="30">
        <f>E26-D26</f>
        <v>0</v>
      </c>
      <c r="G26" s="53" t="e">
        <f>F26/D26*100</f>
        <v>#DIV/0!</v>
      </c>
    </row>
    <row r="27" spans="1:7" s="3" customFormat="1" ht="16.5" customHeight="1">
      <c r="A27" s="28"/>
      <c r="B27" s="88" t="s">
        <v>450</v>
      </c>
      <c r="C27" s="30"/>
      <c r="D27" s="30"/>
      <c r="E27" s="30"/>
      <c r="F27" s="30"/>
      <c r="G27" s="53"/>
    </row>
    <row r="28" spans="1:7" s="3" customFormat="1" ht="16.5" customHeight="1">
      <c r="A28" s="28" t="s">
        <v>352</v>
      </c>
      <c r="B28" s="88" t="s">
        <v>451</v>
      </c>
      <c r="C28" s="30">
        <f>C26-C27</f>
        <v>0</v>
      </c>
      <c r="D28" s="30">
        <f>D26-D27</f>
        <v>0</v>
      </c>
      <c r="E28" s="30">
        <f>E26-E27</f>
        <v>0</v>
      </c>
      <c r="F28" s="30">
        <f>E28-D28</f>
        <v>0</v>
      </c>
      <c r="G28" s="53" t="e">
        <f>F28/D28*100</f>
        <v>#DIV/0!</v>
      </c>
    </row>
  </sheetData>
  <sheetProtection/>
  <mergeCells count="7">
    <mergeCell ref="G5:G6"/>
    <mergeCell ref="A5:A6"/>
    <mergeCell ref="B5:B6"/>
    <mergeCell ref="C5:C6"/>
    <mergeCell ref="D5:D6"/>
    <mergeCell ref="E5:E6"/>
    <mergeCell ref="F5:F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U150"/>
  <sheetViews>
    <sheetView showGridLines="0" zoomScalePageLayoutView="0" workbookViewId="0" topLeftCell="A1">
      <selection activeCell="E29" sqref="E29"/>
    </sheetView>
  </sheetViews>
  <sheetFormatPr defaultColWidth="9.00390625" defaultRowHeight="14.25"/>
  <cols>
    <col min="1" max="1" width="18.00390625" style="140" customWidth="1"/>
    <col min="2" max="2" width="6.00390625" style="141" customWidth="1"/>
    <col min="3" max="3" width="19.375" style="141" customWidth="1"/>
    <col min="4" max="4" width="19.875" style="141" customWidth="1"/>
    <col min="5" max="5" width="19.625" style="141" customWidth="1"/>
    <col min="6" max="6" width="18.625" style="141" customWidth="1"/>
    <col min="7" max="7" width="15.375" style="141" customWidth="1"/>
    <col min="8" max="16384" width="9.00390625" style="141" customWidth="1"/>
  </cols>
  <sheetData>
    <row r="1" spans="1:6" s="136" customFormat="1" ht="22.5" customHeight="1">
      <c r="A1" s="142" t="s">
        <v>232</v>
      </c>
      <c r="B1" s="142"/>
      <c r="C1" s="142"/>
      <c r="D1" s="142"/>
      <c r="E1" s="142"/>
      <c r="F1" s="142"/>
    </row>
    <row r="2" spans="1:6" s="137" customFormat="1" ht="14.25" customHeight="1">
      <c r="A2" s="6"/>
      <c r="B2" s="6"/>
      <c r="C2" s="6"/>
      <c r="D2" s="6"/>
      <c r="E2" s="6"/>
      <c r="F2" s="7" t="s">
        <v>233</v>
      </c>
    </row>
    <row r="3" spans="1:6" s="137" customFormat="1" ht="14.25" customHeight="1">
      <c r="A3" s="6"/>
      <c r="B3" s="6"/>
      <c r="C3" s="6"/>
      <c r="D3" s="6"/>
      <c r="E3" s="6"/>
      <c r="F3" s="6"/>
    </row>
    <row r="4" spans="1:6" s="9" customFormat="1" ht="16.5" customHeight="1">
      <c r="A4" s="8"/>
      <c r="F4" s="10"/>
    </row>
    <row r="5" spans="1:7" s="49" customFormat="1" ht="16.5" customHeight="1">
      <c r="A5" s="143" t="s">
        <v>234</v>
      </c>
      <c r="B5" s="144"/>
      <c r="C5" s="145" t="s">
        <v>235</v>
      </c>
      <c r="D5" s="147" t="s">
        <v>236</v>
      </c>
      <c r="E5" s="147" t="s">
        <v>237</v>
      </c>
      <c r="F5" s="148" t="s">
        <v>238</v>
      </c>
      <c r="G5" s="149"/>
    </row>
    <row r="6" spans="1:21" s="49" customFormat="1" ht="16.5" customHeight="1">
      <c r="A6" s="150"/>
      <c r="B6" s="151"/>
      <c r="C6" s="152"/>
      <c r="D6" s="154" t="s">
        <v>239</v>
      </c>
      <c r="E6" s="154"/>
      <c r="F6" s="155"/>
      <c r="G6" s="156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</row>
    <row r="7" spans="1:7" s="9" customFormat="1" ht="16.5" customHeight="1">
      <c r="A7" s="157" t="s">
        <v>240</v>
      </c>
      <c r="B7" s="158">
        <v>1</v>
      </c>
      <c r="C7" s="159"/>
      <c r="D7" s="160">
        <f>'表2 '!F6</f>
        <v>0</v>
      </c>
      <c r="E7" s="160"/>
      <c r="F7" s="161"/>
      <c r="G7" s="162"/>
    </row>
    <row r="8" spans="1:7" s="9" customFormat="1" ht="16.5" customHeight="1">
      <c r="A8" s="163" t="s">
        <v>241</v>
      </c>
      <c r="B8" s="120">
        <f aca="true" t="shared" si="0" ref="B8:B20">B7+1</f>
        <v>2</v>
      </c>
      <c r="C8" s="30"/>
      <c r="D8" s="114">
        <f>'表2 '!F23</f>
        <v>0</v>
      </c>
      <c r="E8" s="160"/>
      <c r="F8" s="161"/>
      <c r="G8" s="162"/>
    </row>
    <row r="9" spans="1:7" s="9" customFormat="1" ht="16.5" customHeight="1">
      <c r="A9" s="163" t="s">
        <v>242</v>
      </c>
      <c r="B9" s="120">
        <f t="shared" si="0"/>
        <v>3</v>
      </c>
      <c r="C9" s="30"/>
      <c r="D9" s="114">
        <f>'表2 '!$F$24</f>
        <v>0</v>
      </c>
      <c r="E9" s="160"/>
      <c r="F9" s="161"/>
      <c r="G9" s="162"/>
    </row>
    <row r="10" spans="1:7" s="9" customFormat="1" ht="16.5" customHeight="1">
      <c r="A10" s="163" t="s">
        <v>243</v>
      </c>
      <c r="B10" s="120">
        <f t="shared" si="0"/>
        <v>4</v>
      </c>
      <c r="C10" s="30"/>
      <c r="D10" s="114">
        <f>'表2 '!$F$33</f>
        <v>0</v>
      </c>
      <c r="E10" s="160"/>
      <c r="F10" s="161"/>
      <c r="G10" s="162"/>
    </row>
    <row r="11" spans="1:7" s="9" customFormat="1" ht="16.5" customHeight="1">
      <c r="A11" s="164" t="s">
        <v>244</v>
      </c>
      <c r="B11" s="120">
        <f t="shared" si="0"/>
        <v>5</v>
      </c>
      <c r="C11" s="30"/>
      <c r="D11" s="114">
        <f>'表2 '!$F$31</f>
        <v>0</v>
      </c>
      <c r="E11" s="160"/>
      <c r="F11" s="161"/>
      <c r="G11" s="162"/>
    </row>
    <row r="12" spans="1:7" s="9" customFormat="1" ht="16.5" customHeight="1">
      <c r="A12" s="164" t="s">
        <v>245</v>
      </c>
      <c r="B12" s="120">
        <f t="shared" si="0"/>
        <v>6</v>
      </c>
      <c r="C12" s="30"/>
      <c r="D12" s="114">
        <f>'表2 '!$F$30</f>
        <v>0</v>
      </c>
      <c r="E12" s="160"/>
      <c r="F12" s="161"/>
      <c r="G12" s="162"/>
    </row>
    <row r="13" spans="1:7" s="9" customFormat="1" ht="16.5" customHeight="1">
      <c r="A13" s="163" t="s">
        <v>246</v>
      </c>
      <c r="B13" s="120">
        <f t="shared" si="0"/>
        <v>7</v>
      </c>
      <c r="C13" s="30"/>
      <c r="D13" s="114">
        <f>'表2 '!$F$36</f>
        <v>0</v>
      </c>
      <c r="E13" s="160"/>
      <c r="F13" s="161"/>
      <c r="G13" s="162"/>
    </row>
    <row r="14" spans="1:7" s="9" customFormat="1" ht="16.5" customHeight="1">
      <c r="A14" s="163" t="s">
        <v>247</v>
      </c>
      <c r="B14" s="120">
        <f t="shared" si="0"/>
        <v>8</v>
      </c>
      <c r="C14" s="30"/>
      <c r="D14" s="114">
        <f>'表2 '!$F$37</f>
        <v>0</v>
      </c>
      <c r="E14" s="160"/>
      <c r="F14" s="161"/>
      <c r="G14" s="162"/>
    </row>
    <row r="15" spans="1:7" s="9" customFormat="1" ht="16.5" customHeight="1">
      <c r="A15" s="163" t="s">
        <v>248</v>
      </c>
      <c r="B15" s="120">
        <f t="shared" si="0"/>
        <v>9</v>
      </c>
      <c r="C15" s="30"/>
      <c r="D15" s="30">
        <f>'表2 '!F39+'表2 '!F42+'表2 '!F43</f>
        <v>0</v>
      </c>
      <c r="E15" s="160"/>
      <c r="F15" s="161"/>
      <c r="G15" s="162"/>
    </row>
    <row r="16" spans="1:7" s="9" customFormat="1" ht="16.5" customHeight="1">
      <c r="A16" s="165" t="s">
        <v>249</v>
      </c>
      <c r="B16" s="120">
        <f t="shared" si="0"/>
        <v>10</v>
      </c>
      <c r="C16" s="30"/>
      <c r="D16" s="30">
        <f>D7+D8+D9+D13+D15</f>
        <v>0</v>
      </c>
      <c r="E16" s="160"/>
      <c r="F16" s="161"/>
      <c r="G16" s="162"/>
    </row>
    <row r="17" spans="1:7" s="9" customFormat="1" ht="16.5" customHeight="1">
      <c r="A17" s="163" t="s">
        <v>250</v>
      </c>
      <c r="B17" s="120">
        <f t="shared" si="0"/>
        <v>11</v>
      </c>
      <c r="C17" s="30"/>
      <c r="D17" s="114">
        <f>'表2 '!F46</f>
        <v>0</v>
      </c>
      <c r="E17" s="160"/>
      <c r="F17" s="161"/>
      <c r="G17" s="162"/>
    </row>
    <row r="18" spans="1:7" s="9" customFormat="1" ht="16.5" customHeight="1">
      <c r="A18" s="163" t="s">
        <v>251</v>
      </c>
      <c r="B18" s="120">
        <f t="shared" si="0"/>
        <v>12</v>
      </c>
      <c r="C18" s="30"/>
      <c r="D18" s="114">
        <f>'表2 '!F62</f>
        <v>0</v>
      </c>
      <c r="E18" s="160"/>
      <c r="F18" s="161"/>
      <c r="G18" s="162"/>
    </row>
    <row r="19" spans="1:7" s="9" customFormat="1" ht="16.5" customHeight="1">
      <c r="A19" s="165" t="s">
        <v>252</v>
      </c>
      <c r="B19" s="120">
        <f t="shared" si="0"/>
        <v>13</v>
      </c>
      <c r="C19" s="30"/>
      <c r="D19" s="30">
        <f>SUM(D17:D18)</f>
        <v>0</v>
      </c>
      <c r="E19" s="160"/>
      <c r="F19" s="161"/>
      <c r="G19" s="162"/>
    </row>
    <row r="20" spans="1:7" s="9" customFormat="1" ht="16.5" customHeight="1">
      <c r="A20" s="165" t="s">
        <v>253</v>
      </c>
      <c r="B20" s="120">
        <f t="shared" si="0"/>
        <v>14</v>
      </c>
      <c r="C20" s="30"/>
      <c r="D20" s="30">
        <f>D16-D19</f>
        <v>0</v>
      </c>
      <c r="E20" s="160"/>
      <c r="F20" s="161"/>
      <c r="G20" s="162"/>
    </row>
    <row r="21" spans="1:7" s="9" customFormat="1" ht="16.5" customHeight="1">
      <c r="A21" s="166" t="s">
        <v>254</v>
      </c>
      <c r="B21" s="167"/>
      <c r="C21" s="167"/>
      <c r="D21" s="169" t="s">
        <v>255</v>
      </c>
      <c r="E21" s="170"/>
      <c r="F21" s="171"/>
      <c r="G21" s="162"/>
    </row>
    <row r="22" spans="1:7" s="9" customFormat="1" ht="16.5" customHeight="1">
      <c r="A22" s="172" t="s">
        <v>256</v>
      </c>
      <c r="B22" s="3"/>
      <c r="C22" s="3"/>
      <c r="D22" s="173" t="s">
        <v>257</v>
      </c>
      <c r="E22" s="174"/>
      <c r="F22" s="171"/>
      <c r="G22" s="162"/>
    </row>
    <row r="23" spans="1:8" s="138" customFormat="1" ht="16.5" customHeight="1">
      <c r="A23" s="175"/>
      <c r="B23" s="176"/>
      <c r="C23" s="176"/>
      <c r="D23" s="177"/>
      <c r="E23" s="177"/>
      <c r="F23" s="177"/>
      <c r="G23" s="176"/>
      <c r="H23" s="181"/>
    </row>
    <row r="24" spans="1:8" s="138" customFormat="1" ht="16.5" customHeight="1">
      <c r="A24" s="178"/>
      <c r="B24" s="176"/>
      <c r="C24" s="176"/>
      <c r="D24" s="177"/>
      <c r="E24" s="177"/>
      <c r="F24" s="177"/>
      <c r="G24" s="176"/>
      <c r="H24" s="181"/>
    </row>
    <row r="25" s="139" customFormat="1" ht="19.5" customHeight="1">
      <c r="A25" s="179"/>
    </row>
    <row r="26" ht="22.5" customHeight="1">
      <c r="A26" s="141"/>
    </row>
    <row r="27" ht="15.75">
      <c r="A27" s="141"/>
    </row>
    <row r="28" ht="15.75">
      <c r="A28" s="141"/>
    </row>
    <row r="29" ht="15.75">
      <c r="A29" s="141"/>
    </row>
    <row r="30" ht="15.75">
      <c r="A30" s="141"/>
    </row>
    <row r="31" ht="15.75">
      <c r="A31" s="141"/>
    </row>
    <row r="32" ht="15.75">
      <c r="A32" s="141"/>
    </row>
    <row r="33" ht="15.75">
      <c r="A33" s="141"/>
    </row>
    <row r="34" ht="15.75">
      <c r="A34" s="141"/>
    </row>
    <row r="35" ht="15.75">
      <c r="A35" s="141"/>
    </row>
    <row r="36" ht="15.75">
      <c r="A36" s="141"/>
    </row>
    <row r="37" ht="15.75">
      <c r="A37" s="141"/>
    </row>
    <row r="38" ht="15.75">
      <c r="A38" s="141"/>
    </row>
    <row r="39" ht="15.75">
      <c r="A39" s="141"/>
    </row>
    <row r="40" ht="15.75">
      <c r="A40" s="141"/>
    </row>
    <row r="41" ht="15.75">
      <c r="A41" s="141"/>
    </row>
    <row r="42" ht="15.75">
      <c r="A42" s="141"/>
    </row>
    <row r="43" ht="15.75">
      <c r="A43" s="141"/>
    </row>
    <row r="44" ht="15.75">
      <c r="A44" s="141"/>
    </row>
    <row r="45" ht="15.75">
      <c r="A45" s="141"/>
    </row>
    <row r="46" ht="15.75">
      <c r="A46" s="141"/>
    </row>
    <row r="47" ht="15.75">
      <c r="A47" s="141"/>
    </row>
    <row r="48" ht="15.75">
      <c r="A48" s="141"/>
    </row>
    <row r="49" ht="15.75">
      <c r="A49" s="141"/>
    </row>
    <row r="50" ht="15.75">
      <c r="A50" s="141"/>
    </row>
    <row r="51" ht="15.75">
      <c r="A51" s="141"/>
    </row>
    <row r="52" ht="15.75">
      <c r="A52" s="141"/>
    </row>
    <row r="53" ht="15.75">
      <c r="A53" s="141"/>
    </row>
    <row r="54" ht="15.75">
      <c r="A54" s="141"/>
    </row>
    <row r="55" ht="15.75">
      <c r="A55" s="141"/>
    </row>
    <row r="56" ht="15.75">
      <c r="A56" s="141"/>
    </row>
    <row r="57" ht="15.75">
      <c r="A57" s="141"/>
    </row>
    <row r="58" ht="15.75">
      <c r="A58" s="141"/>
    </row>
    <row r="59" ht="15.75">
      <c r="A59" s="141"/>
    </row>
    <row r="60" ht="15.75">
      <c r="A60" s="141"/>
    </row>
    <row r="61" ht="15.75">
      <c r="A61" s="141"/>
    </row>
    <row r="62" ht="15.75">
      <c r="A62" s="141"/>
    </row>
    <row r="63" ht="15.75">
      <c r="A63" s="141"/>
    </row>
    <row r="64" ht="15.75">
      <c r="A64" s="141"/>
    </row>
    <row r="65" ht="15.75">
      <c r="A65" s="141"/>
    </row>
    <row r="66" ht="15.75">
      <c r="A66" s="141"/>
    </row>
    <row r="67" ht="15.75">
      <c r="A67" s="141"/>
    </row>
    <row r="68" ht="15.75">
      <c r="A68" s="141"/>
    </row>
    <row r="69" ht="15.75">
      <c r="A69" s="141"/>
    </row>
    <row r="70" ht="15.75">
      <c r="A70" s="141"/>
    </row>
    <row r="71" ht="15.75">
      <c r="A71" s="141"/>
    </row>
    <row r="72" ht="15.75">
      <c r="A72" s="141"/>
    </row>
    <row r="73" ht="15.75">
      <c r="A73" s="141"/>
    </row>
    <row r="74" ht="15.75">
      <c r="A74" s="141"/>
    </row>
    <row r="75" ht="15.75">
      <c r="A75" s="141"/>
    </row>
    <row r="76" ht="15.75">
      <c r="A76" s="141"/>
    </row>
    <row r="77" ht="15.75">
      <c r="A77" s="141"/>
    </row>
    <row r="78" ht="15.75">
      <c r="A78" s="141"/>
    </row>
    <row r="79" ht="15.75">
      <c r="A79" s="141"/>
    </row>
    <row r="80" ht="15.75">
      <c r="A80" s="141"/>
    </row>
    <row r="81" ht="15.75">
      <c r="A81" s="141"/>
    </row>
    <row r="82" ht="15.75">
      <c r="A82" s="141"/>
    </row>
    <row r="83" ht="15.75">
      <c r="A83" s="141"/>
    </row>
    <row r="84" ht="15.75">
      <c r="A84" s="141"/>
    </row>
    <row r="85" ht="15.75">
      <c r="A85" s="141"/>
    </row>
    <row r="86" ht="15.75">
      <c r="A86" s="141"/>
    </row>
    <row r="87" ht="15.75">
      <c r="A87" s="141"/>
    </row>
    <row r="88" ht="15.75">
      <c r="A88" s="141"/>
    </row>
    <row r="89" ht="15.75">
      <c r="A89" s="141"/>
    </row>
    <row r="90" ht="15.75">
      <c r="A90" s="141"/>
    </row>
    <row r="91" ht="15.75">
      <c r="A91" s="141"/>
    </row>
    <row r="92" ht="15.75">
      <c r="A92" s="141"/>
    </row>
    <row r="93" ht="15.75">
      <c r="A93" s="141"/>
    </row>
    <row r="94" ht="15.75">
      <c r="A94" s="141"/>
    </row>
    <row r="95" ht="15.75">
      <c r="A95" s="141"/>
    </row>
    <row r="96" ht="15.75">
      <c r="A96" s="141"/>
    </row>
    <row r="97" ht="15.75">
      <c r="A97" s="141"/>
    </row>
    <row r="98" ht="15.75">
      <c r="A98" s="141"/>
    </row>
    <row r="99" ht="15.75">
      <c r="A99" s="141"/>
    </row>
    <row r="100" ht="15.75">
      <c r="A100" s="141"/>
    </row>
    <row r="101" ht="15.75">
      <c r="A101" s="141"/>
    </row>
    <row r="102" ht="15.75">
      <c r="A102" s="141"/>
    </row>
    <row r="103" ht="15.75">
      <c r="A103" s="141"/>
    </row>
    <row r="104" ht="15.75">
      <c r="A104" s="141"/>
    </row>
    <row r="105" ht="15.75">
      <c r="A105" s="141"/>
    </row>
    <row r="106" ht="15.75">
      <c r="A106" s="141"/>
    </row>
    <row r="107" ht="15.75">
      <c r="A107" s="141"/>
    </row>
    <row r="108" ht="15.75">
      <c r="A108" s="141"/>
    </row>
    <row r="109" ht="15.75">
      <c r="A109" s="141"/>
    </row>
    <row r="110" ht="15.75">
      <c r="A110" s="141"/>
    </row>
    <row r="111" ht="15.75">
      <c r="A111" s="141"/>
    </row>
    <row r="112" ht="15.75">
      <c r="A112" s="141"/>
    </row>
    <row r="113" ht="15.75">
      <c r="A113" s="141"/>
    </row>
    <row r="114" ht="15.75">
      <c r="A114" s="141"/>
    </row>
    <row r="115" ht="15.75">
      <c r="A115" s="141"/>
    </row>
    <row r="116" ht="15.75">
      <c r="A116" s="141"/>
    </row>
    <row r="117" ht="15.75">
      <c r="A117" s="141"/>
    </row>
    <row r="118" ht="15.75">
      <c r="A118" s="141"/>
    </row>
    <row r="119" ht="15.75">
      <c r="A119" s="141"/>
    </row>
    <row r="120" ht="15.75">
      <c r="A120" s="141"/>
    </row>
    <row r="121" ht="15.75">
      <c r="A121" s="141"/>
    </row>
    <row r="122" ht="15.75">
      <c r="A122" s="141"/>
    </row>
    <row r="123" ht="15.75">
      <c r="A123" s="141"/>
    </row>
    <row r="124" ht="15.75">
      <c r="A124" s="141"/>
    </row>
    <row r="125" ht="15.75">
      <c r="A125" s="141"/>
    </row>
    <row r="126" ht="15.75">
      <c r="A126" s="141"/>
    </row>
    <row r="127" ht="15.75">
      <c r="A127" s="141"/>
    </row>
    <row r="128" ht="15.75">
      <c r="A128" s="141"/>
    </row>
    <row r="129" ht="15.75">
      <c r="A129" s="141"/>
    </row>
    <row r="130" ht="15.75">
      <c r="A130" s="141"/>
    </row>
    <row r="131" ht="15.75">
      <c r="A131" s="141"/>
    </row>
    <row r="132" ht="15.75">
      <c r="A132" s="141"/>
    </row>
    <row r="133" ht="15.75">
      <c r="A133" s="141"/>
    </row>
    <row r="134" ht="15.75">
      <c r="A134" s="141"/>
    </row>
    <row r="135" ht="15.75">
      <c r="A135" s="141"/>
    </row>
    <row r="136" ht="15.75">
      <c r="A136" s="141"/>
    </row>
    <row r="137" ht="15.75">
      <c r="A137" s="141"/>
    </row>
    <row r="138" ht="15.75">
      <c r="A138" s="141"/>
    </row>
    <row r="139" ht="15.75">
      <c r="A139" s="141"/>
    </row>
    <row r="140" ht="15.75">
      <c r="A140" s="141"/>
    </row>
    <row r="141" ht="15.75">
      <c r="A141" s="141"/>
    </row>
    <row r="142" ht="15.75">
      <c r="A142" s="141"/>
    </row>
    <row r="143" ht="15.75">
      <c r="A143" s="141"/>
    </row>
    <row r="144" ht="15.75">
      <c r="A144" s="141"/>
    </row>
    <row r="145" ht="15.75">
      <c r="A145" s="141"/>
    </row>
    <row r="146" ht="15.75">
      <c r="A146" s="141"/>
    </row>
    <row r="147" ht="15.75">
      <c r="A147" s="141"/>
    </row>
    <row r="148" ht="15.75">
      <c r="A148" s="141"/>
    </row>
    <row r="149" ht="15.75">
      <c r="A149" s="141"/>
    </row>
    <row r="150" ht="15.75">
      <c r="A150" s="141"/>
    </row>
  </sheetData>
  <sheetProtection/>
  <printOptions horizontalCentered="1" verticalCentered="1"/>
  <pageMargins left="0.2" right="0.23999999999999996" top="0.47" bottom="0.2" header="1.9700000000000002" footer="0.28"/>
  <pageSetup horizontalDpi="600" verticalDpi="600" orientation="landscape" paperSize="9"/>
  <headerFooter scaleWithDoc="0" alignWithMargins="0">
    <oddHeader>&amp;L&amp;"Times New Roman"&amp;9
&amp;"宋体"
资产占有单位名称：刘军&amp;C&amp;"Times New Roman"&amp;9
&amp;"宋体"
评估基准日：2018&amp;"Times New Roman"  &amp;"宋体"年  1月 18 日&amp;R&amp;9
共&amp;N页，第&amp;P页
金额单位：人民币元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U28"/>
  <sheetViews>
    <sheetView showGridLines="0" zoomScalePageLayoutView="0" workbookViewId="0" topLeftCell="A1">
      <selection activeCell="E2" sqref="E2"/>
    </sheetView>
  </sheetViews>
  <sheetFormatPr defaultColWidth="9.00390625" defaultRowHeight="16.5" customHeight="1"/>
  <cols>
    <col min="1" max="1" width="4.75390625" style="57" customWidth="1"/>
    <col min="2" max="2" width="25.375" style="5" customWidth="1"/>
    <col min="3" max="3" width="7.50390625" style="5" customWidth="1"/>
    <col min="4" max="4" width="7.25390625" style="5" customWidth="1"/>
    <col min="5" max="5" width="8.50390625" style="5" customWidth="1"/>
    <col min="6" max="6" width="9.625" style="5" customWidth="1"/>
    <col min="7" max="7" width="13.25390625" style="5" customWidth="1"/>
    <col min="8" max="8" width="7.00390625" style="5" customWidth="1"/>
    <col min="9" max="10" width="9.00390625" style="5" customWidth="1"/>
    <col min="11" max="11" width="8.75390625" style="5" customWidth="1"/>
    <col min="12" max="12" width="12.25390625" style="5" customWidth="1"/>
    <col min="13" max="16384" width="9.00390625" style="5" customWidth="1"/>
  </cols>
  <sheetData>
    <row r="1" spans="1:12" s="1" customFormat="1" ht="22.5" customHeight="1">
      <c r="A1" s="211" t="s">
        <v>452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453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L4" s="10"/>
    </row>
    <row r="5" spans="1:12" s="4" customFormat="1" ht="16.5" customHeight="1">
      <c r="A5" s="204" t="s">
        <v>1</v>
      </c>
      <c r="B5" s="204" t="s">
        <v>454</v>
      </c>
      <c r="C5" s="204" t="s">
        <v>455</v>
      </c>
      <c r="D5" s="204" t="s">
        <v>235</v>
      </c>
      <c r="E5" s="205"/>
      <c r="F5" s="205"/>
      <c r="G5" s="204" t="s">
        <v>258</v>
      </c>
      <c r="H5" s="204" t="s">
        <v>456</v>
      </c>
      <c r="I5" s="204" t="s">
        <v>236</v>
      </c>
      <c r="J5" s="205"/>
      <c r="K5" s="202" t="s">
        <v>238</v>
      </c>
      <c r="L5" s="202" t="s">
        <v>376</v>
      </c>
    </row>
    <row r="6" spans="1:21" s="4" customFormat="1" ht="16.5" customHeight="1">
      <c r="A6" s="209"/>
      <c r="B6" s="209"/>
      <c r="C6" s="209"/>
      <c r="D6" s="13" t="s">
        <v>457</v>
      </c>
      <c r="E6" s="13" t="s">
        <v>458</v>
      </c>
      <c r="F6" s="13" t="s">
        <v>459</v>
      </c>
      <c r="G6" s="209"/>
      <c r="H6" s="209"/>
      <c r="I6" s="13" t="s">
        <v>458</v>
      </c>
      <c r="J6" s="13" t="s">
        <v>459</v>
      </c>
      <c r="K6" s="210"/>
      <c r="L6" s="210"/>
      <c r="M6" s="23"/>
      <c r="N6" s="23"/>
      <c r="O6" s="23"/>
      <c r="P6" s="23"/>
      <c r="Q6" s="23"/>
      <c r="R6" s="23"/>
      <c r="S6" s="23"/>
      <c r="T6" s="23"/>
      <c r="U6" s="23"/>
    </row>
    <row r="7" spans="1:12" s="3" customFormat="1" ht="16.5" customHeight="1">
      <c r="A7" s="28"/>
      <c r="B7" s="28"/>
      <c r="C7" s="15"/>
      <c r="D7" s="15"/>
      <c r="E7" s="15"/>
      <c r="F7" s="24"/>
      <c r="G7" s="24"/>
      <c r="H7" s="24"/>
      <c r="I7" s="24"/>
      <c r="J7" s="24"/>
      <c r="K7" s="16" t="e">
        <f>(J7-G7)/G7*100</f>
        <v>#DIV/0!</v>
      </c>
      <c r="L7" s="15"/>
    </row>
    <row r="8" spans="1:12" s="3" customFormat="1" ht="16.5" customHeight="1">
      <c r="A8" s="28"/>
      <c r="B8" s="28"/>
      <c r="C8" s="15"/>
      <c r="D8" s="15"/>
      <c r="E8" s="15"/>
      <c r="F8" s="24"/>
      <c r="G8" s="24"/>
      <c r="H8" s="24"/>
      <c r="I8" s="24"/>
      <c r="J8" s="24"/>
      <c r="K8" s="16"/>
      <c r="L8" s="15"/>
    </row>
    <row r="9" spans="1:12" s="3" customFormat="1" ht="16.5" customHeight="1">
      <c r="A9" s="28"/>
      <c r="B9" s="28"/>
      <c r="C9" s="15"/>
      <c r="D9" s="15"/>
      <c r="E9" s="15"/>
      <c r="F9" s="24"/>
      <c r="G9" s="24"/>
      <c r="H9" s="24"/>
      <c r="I9" s="24"/>
      <c r="J9" s="24"/>
      <c r="K9" s="16"/>
      <c r="L9" s="15"/>
    </row>
    <row r="10" spans="1:12" s="3" customFormat="1" ht="16.5" customHeight="1">
      <c r="A10" s="28"/>
      <c r="B10" s="28"/>
      <c r="C10" s="15"/>
      <c r="D10" s="15"/>
      <c r="E10" s="15"/>
      <c r="F10" s="24"/>
      <c r="G10" s="24"/>
      <c r="H10" s="24"/>
      <c r="I10" s="24"/>
      <c r="J10" s="24"/>
      <c r="K10" s="16"/>
      <c r="L10" s="15"/>
    </row>
    <row r="11" spans="1:12" s="3" customFormat="1" ht="16.5" customHeight="1">
      <c r="A11" s="28"/>
      <c r="B11" s="28"/>
      <c r="C11" s="15"/>
      <c r="D11" s="15"/>
      <c r="E11" s="15"/>
      <c r="F11" s="24"/>
      <c r="G11" s="24"/>
      <c r="H11" s="24"/>
      <c r="I11" s="24"/>
      <c r="J11" s="24"/>
      <c r="K11" s="16"/>
      <c r="L11" s="15"/>
    </row>
    <row r="12" spans="1:12" s="3" customFormat="1" ht="16.5" customHeight="1">
      <c r="A12" s="28"/>
      <c r="B12" s="28"/>
      <c r="C12" s="15"/>
      <c r="D12" s="15"/>
      <c r="E12" s="15"/>
      <c r="F12" s="24"/>
      <c r="G12" s="24"/>
      <c r="H12" s="24"/>
      <c r="I12" s="24"/>
      <c r="J12" s="24"/>
      <c r="K12" s="16"/>
      <c r="L12" s="15"/>
    </row>
    <row r="13" spans="1:12" s="3" customFormat="1" ht="16.5" customHeight="1">
      <c r="A13" s="28"/>
      <c r="B13" s="28"/>
      <c r="C13" s="15"/>
      <c r="D13" s="15"/>
      <c r="E13" s="15"/>
      <c r="F13" s="24"/>
      <c r="G13" s="24"/>
      <c r="H13" s="24"/>
      <c r="I13" s="24"/>
      <c r="J13" s="24"/>
      <c r="K13" s="16"/>
      <c r="L13" s="15"/>
    </row>
    <row r="14" spans="1:12" s="3" customFormat="1" ht="16.5" customHeight="1">
      <c r="A14" s="28"/>
      <c r="B14" s="28"/>
      <c r="C14" s="15"/>
      <c r="D14" s="15"/>
      <c r="E14" s="15"/>
      <c r="F14" s="24"/>
      <c r="G14" s="24"/>
      <c r="H14" s="24"/>
      <c r="I14" s="24"/>
      <c r="J14" s="24"/>
      <c r="K14" s="16"/>
      <c r="L14" s="15"/>
    </row>
    <row r="15" spans="1:12" s="3" customFormat="1" ht="16.5" customHeight="1">
      <c r="A15" s="28"/>
      <c r="B15" s="28"/>
      <c r="C15" s="15"/>
      <c r="D15" s="15"/>
      <c r="E15" s="15"/>
      <c r="F15" s="24"/>
      <c r="G15" s="24"/>
      <c r="H15" s="24"/>
      <c r="I15" s="24"/>
      <c r="J15" s="24"/>
      <c r="K15" s="16"/>
      <c r="L15" s="15"/>
    </row>
    <row r="16" spans="1:12" s="3" customFormat="1" ht="16.5" customHeight="1">
      <c r="A16" s="28"/>
      <c r="B16" s="28"/>
      <c r="C16" s="15"/>
      <c r="D16" s="15"/>
      <c r="E16" s="15"/>
      <c r="F16" s="24"/>
      <c r="G16" s="24"/>
      <c r="H16" s="24"/>
      <c r="I16" s="24"/>
      <c r="J16" s="24"/>
      <c r="K16" s="16"/>
      <c r="L16" s="15"/>
    </row>
    <row r="17" spans="1:12" s="3" customFormat="1" ht="16.5" customHeight="1">
      <c r="A17" s="28"/>
      <c r="B17" s="28"/>
      <c r="C17" s="15"/>
      <c r="D17" s="15"/>
      <c r="E17" s="15"/>
      <c r="F17" s="24"/>
      <c r="G17" s="24"/>
      <c r="H17" s="24"/>
      <c r="I17" s="24"/>
      <c r="J17" s="24"/>
      <c r="K17" s="16"/>
      <c r="L17" s="15"/>
    </row>
    <row r="18" spans="1:12" s="3" customFormat="1" ht="16.5" customHeight="1">
      <c r="A18" s="28"/>
      <c r="B18" s="28"/>
      <c r="C18" s="15"/>
      <c r="D18" s="15"/>
      <c r="E18" s="15"/>
      <c r="F18" s="24"/>
      <c r="G18" s="24"/>
      <c r="H18" s="24"/>
      <c r="I18" s="24"/>
      <c r="J18" s="24"/>
      <c r="K18" s="16"/>
      <c r="L18" s="15"/>
    </row>
    <row r="19" spans="1:12" s="3" customFormat="1" ht="16.5" customHeight="1">
      <c r="A19" s="28"/>
      <c r="B19" s="28"/>
      <c r="C19" s="15"/>
      <c r="D19" s="15"/>
      <c r="E19" s="15"/>
      <c r="F19" s="24"/>
      <c r="G19" s="24"/>
      <c r="H19" s="24"/>
      <c r="I19" s="24"/>
      <c r="J19" s="24"/>
      <c r="K19" s="16"/>
      <c r="L19" s="15"/>
    </row>
    <row r="20" spans="1:12" s="3" customFormat="1" ht="16.5" customHeight="1">
      <c r="A20" s="28"/>
      <c r="B20" s="28"/>
      <c r="C20" s="15"/>
      <c r="D20" s="15"/>
      <c r="E20" s="15"/>
      <c r="F20" s="24"/>
      <c r="G20" s="24"/>
      <c r="H20" s="24"/>
      <c r="I20" s="24"/>
      <c r="J20" s="24"/>
      <c r="K20" s="16"/>
      <c r="L20" s="15"/>
    </row>
    <row r="21" spans="1:12" s="3" customFormat="1" ht="16.5" customHeight="1">
      <c r="A21" s="28"/>
      <c r="B21" s="28"/>
      <c r="C21" s="15"/>
      <c r="D21" s="15"/>
      <c r="E21" s="15"/>
      <c r="F21" s="24"/>
      <c r="G21" s="24"/>
      <c r="H21" s="24"/>
      <c r="I21" s="24"/>
      <c r="J21" s="24"/>
      <c r="K21" s="16"/>
      <c r="L21" s="15"/>
    </row>
    <row r="22" spans="1:12" s="3" customFormat="1" ht="16.5" customHeight="1">
      <c r="A22" s="28"/>
      <c r="B22" s="28"/>
      <c r="C22" s="15"/>
      <c r="D22" s="15"/>
      <c r="E22" s="15"/>
      <c r="F22" s="24"/>
      <c r="G22" s="24"/>
      <c r="H22" s="24"/>
      <c r="I22" s="24"/>
      <c r="J22" s="24"/>
      <c r="K22" s="16"/>
      <c r="L22" s="15"/>
    </row>
    <row r="23" spans="1:12" s="3" customFormat="1" ht="16.5" customHeight="1">
      <c r="A23" s="28"/>
      <c r="B23" s="28"/>
      <c r="C23" s="15"/>
      <c r="D23" s="15"/>
      <c r="E23" s="15"/>
      <c r="F23" s="24"/>
      <c r="G23" s="24"/>
      <c r="H23" s="24"/>
      <c r="I23" s="24"/>
      <c r="J23" s="24"/>
      <c r="K23" s="16"/>
      <c r="L23" s="15"/>
    </row>
    <row r="24" spans="1:12" s="3" customFormat="1" ht="16.5" customHeight="1">
      <c r="A24" s="28"/>
      <c r="B24" s="28"/>
      <c r="C24" s="15"/>
      <c r="D24" s="15"/>
      <c r="E24" s="15"/>
      <c r="F24" s="24"/>
      <c r="G24" s="24"/>
      <c r="H24" s="24"/>
      <c r="I24" s="24"/>
      <c r="J24" s="24"/>
      <c r="K24" s="16"/>
      <c r="L24" s="15"/>
    </row>
    <row r="25" spans="1:12" s="3" customFormat="1" ht="16.5" customHeight="1">
      <c r="A25" s="28"/>
      <c r="B25" s="28"/>
      <c r="C25" s="15"/>
      <c r="D25" s="15"/>
      <c r="E25" s="15"/>
      <c r="F25" s="24"/>
      <c r="G25" s="24"/>
      <c r="H25" s="24"/>
      <c r="I25" s="24"/>
      <c r="J25" s="24"/>
      <c r="K25" s="16"/>
      <c r="L25" s="15"/>
    </row>
    <row r="26" spans="1:12" s="3" customFormat="1" ht="16.5" customHeight="1">
      <c r="A26" s="28"/>
      <c r="B26" s="28"/>
      <c r="C26" s="15"/>
      <c r="D26" s="15"/>
      <c r="E26" s="15"/>
      <c r="F26" s="24"/>
      <c r="G26" s="24"/>
      <c r="H26" s="24"/>
      <c r="I26" s="24"/>
      <c r="J26" s="24"/>
      <c r="K26" s="16"/>
      <c r="L26" s="15"/>
    </row>
    <row r="27" spans="1:12" s="3" customFormat="1" ht="16.5" customHeight="1">
      <c r="A27" s="214" t="s">
        <v>377</v>
      </c>
      <c r="B27" s="215"/>
      <c r="C27" s="215"/>
      <c r="D27" s="215"/>
      <c r="E27" s="215"/>
      <c r="F27" s="24">
        <f>SUM(F7:F26)</f>
        <v>0</v>
      </c>
      <c r="G27" s="24">
        <f>SUM(G7:G26)</f>
        <v>0</v>
      </c>
      <c r="H27" s="24"/>
      <c r="I27" s="24"/>
      <c r="J27" s="24">
        <f>SUM(J7:J26)</f>
        <v>0</v>
      </c>
      <c r="K27" s="16" t="e">
        <f>(J27-G27)/G27*100</f>
        <v>#DIV/0!</v>
      </c>
      <c r="L27" s="15"/>
    </row>
    <row r="28" spans="1:12" s="3" customFormat="1" ht="16.5" customHeight="1">
      <c r="A28" s="214" t="s">
        <v>371</v>
      </c>
      <c r="B28" s="215"/>
      <c r="C28" s="215"/>
      <c r="D28" s="215"/>
      <c r="E28" s="215"/>
      <c r="F28" s="24">
        <f>F27</f>
        <v>0</v>
      </c>
      <c r="G28" s="24">
        <f>G27</f>
        <v>0</v>
      </c>
      <c r="H28" s="24"/>
      <c r="I28" s="24"/>
      <c r="J28" s="24">
        <f>J27</f>
        <v>0</v>
      </c>
      <c r="K28" s="16" t="e">
        <f>(J28-G28)/G28*100</f>
        <v>#DIV/0!</v>
      </c>
      <c r="L28" s="15"/>
    </row>
  </sheetData>
  <sheetProtection/>
  <mergeCells count="12">
    <mergeCell ref="A28:E28"/>
    <mergeCell ref="A5:A6"/>
    <mergeCell ref="B5:B6"/>
    <mergeCell ref="C5:C6"/>
    <mergeCell ref="G5:G6"/>
    <mergeCell ref="H5:H6"/>
    <mergeCell ref="K5:K6"/>
    <mergeCell ref="L5:L6"/>
    <mergeCell ref="A1:L1"/>
    <mergeCell ref="D5:F5"/>
    <mergeCell ref="I5:J5"/>
    <mergeCell ref="A27:E27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&amp;"宋体,常规"年  月  日&amp;C&amp;9评估人员：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28"/>
  <sheetViews>
    <sheetView showGridLines="0" zoomScalePageLayoutView="0" workbookViewId="0" topLeftCell="D3">
      <selection activeCell="F6" sqref="A5:H28"/>
    </sheetView>
  </sheetViews>
  <sheetFormatPr defaultColWidth="9.00390625" defaultRowHeight="16.5" customHeight="1"/>
  <cols>
    <col min="1" max="1" width="4.50390625" style="5" customWidth="1"/>
    <col min="2" max="2" width="24.75390625" style="5" customWidth="1"/>
    <col min="3" max="3" width="7.50390625" style="5" customWidth="1"/>
    <col min="4" max="6" width="9.00390625" style="5" customWidth="1"/>
    <col min="7" max="7" width="11.375" style="5" customWidth="1"/>
    <col min="8" max="9" width="9.00390625" style="5" customWidth="1"/>
    <col min="10" max="10" width="9.125" style="5" customWidth="1"/>
    <col min="11" max="11" width="8.375" style="5" customWidth="1"/>
    <col min="12" max="12" width="11.375" style="5" customWidth="1"/>
    <col min="13" max="16384" width="9.00390625" style="5" customWidth="1"/>
  </cols>
  <sheetData>
    <row r="1" spans="1:12" s="1" customFormat="1" ht="22.5" customHeight="1">
      <c r="A1" s="211" t="s">
        <v>460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461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L4" s="10"/>
    </row>
    <row r="5" spans="1:12" s="4" customFormat="1" ht="16.5" customHeight="1">
      <c r="A5" s="204" t="s">
        <v>1</v>
      </c>
      <c r="B5" s="204" t="s">
        <v>454</v>
      </c>
      <c r="C5" s="204" t="s">
        <v>455</v>
      </c>
      <c r="D5" s="204" t="s">
        <v>235</v>
      </c>
      <c r="E5" s="205"/>
      <c r="F5" s="205"/>
      <c r="G5" s="204" t="s">
        <v>258</v>
      </c>
      <c r="H5" s="204" t="s">
        <v>456</v>
      </c>
      <c r="I5" s="216" t="s">
        <v>236</v>
      </c>
      <c r="J5" s="217"/>
      <c r="K5" s="202" t="s">
        <v>238</v>
      </c>
      <c r="L5" s="202" t="s">
        <v>376</v>
      </c>
    </row>
    <row r="6" spans="1:21" s="4" customFormat="1" ht="16.5" customHeight="1">
      <c r="A6" s="209"/>
      <c r="B6" s="209"/>
      <c r="C6" s="209"/>
      <c r="D6" s="13" t="s">
        <v>457</v>
      </c>
      <c r="E6" s="13" t="s">
        <v>458</v>
      </c>
      <c r="F6" s="13" t="s">
        <v>459</v>
      </c>
      <c r="G6" s="209"/>
      <c r="H6" s="209"/>
      <c r="I6" s="13" t="s">
        <v>458</v>
      </c>
      <c r="J6" s="13" t="s">
        <v>459</v>
      </c>
      <c r="K6" s="210"/>
      <c r="L6" s="210"/>
      <c r="M6" s="23"/>
      <c r="N6" s="23"/>
      <c r="O6" s="23"/>
      <c r="P6" s="23"/>
      <c r="Q6" s="23"/>
      <c r="R6" s="23"/>
      <c r="S6" s="23"/>
      <c r="T6" s="23"/>
      <c r="U6" s="23"/>
    </row>
    <row r="7" spans="1:12" s="3" customFormat="1" ht="16.5" customHeight="1">
      <c r="A7" s="15"/>
      <c r="B7" s="28"/>
      <c r="C7" s="15"/>
      <c r="D7" s="15"/>
      <c r="E7" s="15"/>
      <c r="F7" s="24"/>
      <c r="G7" s="24"/>
      <c r="H7" s="24"/>
      <c r="I7" s="24"/>
      <c r="J7" s="24"/>
      <c r="K7" s="16" t="e">
        <f>(J7-G7)/G7*100</f>
        <v>#DIV/0!</v>
      </c>
      <c r="L7" s="15"/>
    </row>
    <row r="8" spans="1:12" s="3" customFormat="1" ht="16.5" customHeight="1">
      <c r="A8" s="15"/>
      <c r="B8" s="28"/>
      <c r="C8" s="15"/>
      <c r="D8" s="15"/>
      <c r="E8" s="15"/>
      <c r="F8" s="24"/>
      <c r="G8" s="24"/>
      <c r="H8" s="24"/>
      <c r="I8" s="24"/>
      <c r="J8" s="24"/>
      <c r="K8" s="16"/>
      <c r="L8" s="15"/>
    </row>
    <row r="9" spans="1:12" s="3" customFormat="1" ht="16.5" customHeight="1">
      <c r="A9" s="15"/>
      <c r="B9" s="28"/>
      <c r="C9" s="15"/>
      <c r="D9" s="15"/>
      <c r="E9" s="15"/>
      <c r="F9" s="24"/>
      <c r="G9" s="24"/>
      <c r="H9" s="24"/>
      <c r="I9" s="24"/>
      <c r="J9" s="24"/>
      <c r="K9" s="16"/>
      <c r="L9" s="15"/>
    </row>
    <row r="10" spans="1:12" s="3" customFormat="1" ht="16.5" customHeight="1">
      <c r="A10" s="15"/>
      <c r="B10" s="28"/>
      <c r="C10" s="15"/>
      <c r="D10" s="15"/>
      <c r="E10" s="15"/>
      <c r="F10" s="24"/>
      <c r="G10" s="24"/>
      <c r="H10" s="24"/>
      <c r="I10" s="24"/>
      <c r="J10" s="24"/>
      <c r="K10" s="16"/>
      <c r="L10" s="15"/>
    </row>
    <row r="11" spans="1:12" s="3" customFormat="1" ht="16.5" customHeight="1">
      <c r="A11" s="15"/>
      <c r="B11" s="28"/>
      <c r="C11" s="15"/>
      <c r="D11" s="15"/>
      <c r="E11" s="15"/>
      <c r="F11" s="24"/>
      <c r="G11" s="24"/>
      <c r="H11" s="24"/>
      <c r="I11" s="24"/>
      <c r="J11" s="24"/>
      <c r="K11" s="16"/>
      <c r="L11" s="15"/>
    </row>
    <row r="12" spans="1:12" s="3" customFormat="1" ht="16.5" customHeight="1">
      <c r="A12" s="15"/>
      <c r="B12" s="28"/>
      <c r="C12" s="15"/>
      <c r="D12" s="15"/>
      <c r="E12" s="15"/>
      <c r="F12" s="24"/>
      <c r="G12" s="24"/>
      <c r="H12" s="24"/>
      <c r="I12" s="24"/>
      <c r="J12" s="24"/>
      <c r="K12" s="16"/>
      <c r="L12" s="15"/>
    </row>
    <row r="13" spans="1:12" s="3" customFormat="1" ht="16.5" customHeight="1">
      <c r="A13" s="15"/>
      <c r="B13" s="28"/>
      <c r="C13" s="15"/>
      <c r="D13" s="15"/>
      <c r="E13" s="15"/>
      <c r="F13" s="24"/>
      <c r="G13" s="24"/>
      <c r="H13" s="24"/>
      <c r="I13" s="24"/>
      <c r="J13" s="24"/>
      <c r="K13" s="16"/>
      <c r="L13" s="15"/>
    </row>
    <row r="14" spans="1:12" s="3" customFormat="1" ht="16.5" customHeight="1">
      <c r="A14" s="15"/>
      <c r="B14" s="28"/>
      <c r="C14" s="15"/>
      <c r="D14" s="15"/>
      <c r="E14" s="15"/>
      <c r="F14" s="24"/>
      <c r="G14" s="24"/>
      <c r="H14" s="24"/>
      <c r="I14" s="24"/>
      <c r="J14" s="24"/>
      <c r="K14" s="16"/>
      <c r="L14" s="15"/>
    </row>
    <row r="15" spans="1:12" s="3" customFormat="1" ht="16.5" customHeight="1">
      <c r="A15" s="15"/>
      <c r="B15" s="28"/>
      <c r="C15" s="15"/>
      <c r="D15" s="15"/>
      <c r="E15" s="15"/>
      <c r="F15" s="24"/>
      <c r="G15" s="24"/>
      <c r="H15" s="24"/>
      <c r="I15" s="24"/>
      <c r="J15" s="24"/>
      <c r="K15" s="16"/>
      <c r="L15" s="15"/>
    </row>
    <row r="16" spans="1:12" s="3" customFormat="1" ht="16.5" customHeight="1">
      <c r="A16" s="15"/>
      <c r="B16" s="28"/>
      <c r="C16" s="15"/>
      <c r="D16" s="15"/>
      <c r="E16" s="15"/>
      <c r="F16" s="24"/>
      <c r="G16" s="24"/>
      <c r="H16" s="24"/>
      <c r="I16" s="24"/>
      <c r="J16" s="24"/>
      <c r="K16" s="16"/>
      <c r="L16" s="15"/>
    </row>
    <row r="17" spans="1:12" s="3" customFormat="1" ht="16.5" customHeight="1">
      <c r="A17" s="15"/>
      <c r="B17" s="28"/>
      <c r="C17" s="15"/>
      <c r="D17" s="15"/>
      <c r="E17" s="15"/>
      <c r="F17" s="24"/>
      <c r="G17" s="24"/>
      <c r="H17" s="24"/>
      <c r="I17" s="24"/>
      <c r="J17" s="24"/>
      <c r="K17" s="16"/>
      <c r="L17" s="15"/>
    </row>
    <row r="18" spans="1:12" s="3" customFormat="1" ht="16.5" customHeight="1">
      <c r="A18" s="15"/>
      <c r="B18" s="28"/>
      <c r="C18" s="15"/>
      <c r="D18" s="15"/>
      <c r="E18" s="15"/>
      <c r="F18" s="24"/>
      <c r="G18" s="24"/>
      <c r="H18" s="24"/>
      <c r="I18" s="24"/>
      <c r="J18" s="24"/>
      <c r="K18" s="16"/>
      <c r="L18" s="15"/>
    </row>
    <row r="19" spans="1:12" s="3" customFormat="1" ht="16.5" customHeight="1">
      <c r="A19" s="15"/>
      <c r="B19" s="28"/>
      <c r="C19" s="15"/>
      <c r="D19" s="15"/>
      <c r="E19" s="15"/>
      <c r="F19" s="24"/>
      <c r="G19" s="24"/>
      <c r="H19" s="24"/>
      <c r="I19" s="24"/>
      <c r="J19" s="24"/>
      <c r="K19" s="16"/>
      <c r="L19" s="15"/>
    </row>
    <row r="20" spans="1:12" s="3" customFormat="1" ht="16.5" customHeight="1">
      <c r="A20" s="15"/>
      <c r="B20" s="28"/>
      <c r="C20" s="15"/>
      <c r="D20" s="15"/>
      <c r="E20" s="15"/>
      <c r="F20" s="24"/>
      <c r="G20" s="24"/>
      <c r="H20" s="24"/>
      <c r="I20" s="24"/>
      <c r="J20" s="24"/>
      <c r="K20" s="16"/>
      <c r="L20" s="15"/>
    </row>
    <row r="21" spans="1:12" s="3" customFormat="1" ht="16.5" customHeight="1">
      <c r="A21" s="15"/>
      <c r="B21" s="28"/>
      <c r="C21" s="15"/>
      <c r="D21" s="15"/>
      <c r="E21" s="15"/>
      <c r="F21" s="24"/>
      <c r="G21" s="24"/>
      <c r="H21" s="24"/>
      <c r="I21" s="24"/>
      <c r="J21" s="24"/>
      <c r="K21" s="16"/>
      <c r="L21" s="15"/>
    </row>
    <row r="22" spans="1:12" s="3" customFormat="1" ht="16.5" customHeight="1">
      <c r="A22" s="15"/>
      <c r="B22" s="28"/>
      <c r="C22" s="15"/>
      <c r="D22" s="15"/>
      <c r="E22" s="15"/>
      <c r="F22" s="24"/>
      <c r="G22" s="24"/>
      <c r="H22" s="24"/>
      <c r="I22" s="24"/>
      <c r="J22" s="24"/>
      <c r="K22" s="16"/>
      <c r="L22" s="15"/>
    </row>
    <row r="23" spans="1:12" s="3" customFormat="1" ht="16.5" customHeight="1">
      <c r="A23" s="15"/>
      <c r="B23" s="28"/>
      <c r="C23" s="15"/>
      <c r="D23" s="15"/>
      <c r="E23" s="15"/>
      <c r="F23" s="24"/>
      <c r="G23" s="24"/>
      <c r="H23" s="24"/>
      <c r="I23" s="24"/>
      <c r="J23" s="24"/>
      <c r="K23" s="16"/>
      <c r="L23" s="15"/>
    </row>
    <row r="24" spans="1:12" s="3" customFormat="1" ht="16.5" customHeight="1">
      <c r="A24" s="15"/>
      <c r="B24" s="28"/>
      <c r="C24" s="15"/>
      <c r="D24" s="15"/>
      <c r="E24" s="15"/>
      <c r="F24" s="24"/>
      <c r="G24" s="24"/>
      <c r="H24" s="24"/>
      <c r="I24" s="24"/>
      <c r="J24" s="24"/>
      <c r="K24" s="16"/>
      <c r="L24" s="15"/>
    </row>
    <row r="25" spans="1:12" s="3" customFormat="1" ht="16.5" customHeight="1">
      <c r="A25" s="28"/>
      <c r="B25" s="28"/>
      <c r="C25" s="15"/>
      <c r="D25" s="15"/>
      <c r="E25" s="15"/>
      <c r="F25" s="24"/>
      <c r="G25" s="24"/>
      <c r="H25" s="24"/>
      <c r="I25" s="24"/>
      <c r="J25" s="24"/>
      <c r="K25" s="16"/>
      <c r="L25" s="15"/>
    </row>
    <row r="26" spans="1:12" s="3" customFormat="1" ht="16.5" customHeight="1">
      <c r="A26" s="28"/>
      <c r="B26" s="28"/>
      <c r="C26" s="15"/>
      <c r="D26" s="15"/>
      <c r="E26" s="15"/>
      <c r="F26" s="24"/>
      <c r="G26" s="24"/>
      <c r="H26" s="24"/>
      <c r="I26" s="24"/>
      <c r="J26" s="24"/>
      <c r="K26" s="16"/>
      <c r="L26" s="15"/>
    </row>
    <row r="27" spans="1:12" s="3" customFormat="1" ht="16.5" customHeight="1">
      <c r="A27" s="214" t="s">
        <v>377</v>
      </c>
      <c r="B27" s="215"/>
      <c r="C27" s="215"/>
      <c r="D27" s="215"/>
      <c r="E27" s="215"/>
      <c r="F27" s="24">
        <f>SUM(F7:F26)</f>
        <v>0</v>
      </c>
      <c r="G27" s="24">
        <f>SUM(G7:G26)</f>
        <v>0</v>
      </c>
      <c r="H27" s="24"/>
      <c r="I27" s="24"/>
      <c r="J27" s="24">
        <f>SUM(J7:J26)</f>
        <v>0</v>
      </c>
      <c r="K27" s="16" t="e">
        <f>(J27-G27)/G27*100</f>
        <v>#DIV/0!</v>
      </c>
      <c r="L27" s="15"/>
    </row>
    <row r="28" spans="1:12" s="3" customFormat="1" ht="16.5" customHeight="1">
      <c r="A28" s="214" t="s">
        <v>371</v>
      </c>
      <c r="B28" s="215"/>
      <c r="C28" s="215"/>
      <c r="D28" s="215"/>
      <c r="E28" s="215"/>
      <c r="F28" s="24">
        <f>F27</f>
        <v>0</v>
      </c>
      <c r="G28" s="24">
        <f>G27</f>
        <v>0</v>
      </c>
      <c r="H28" s="24"/>
      <c r="I28" s="24"/>
      <c r="J28" s="24">
        <f>J27</f>
        <v>0</v>
      </c>
      <c r="K28" s="16" t="e">
        <f>(J28-G28)/G28*100</f>
        <v>#DIV/0!</v>
      </c>
      <c r="L28" s="15"/>
    </row>
    <row r="29" s="3" customFormat="1" ht="16.5" customHeight="1"/>
  </sheetData>
  <sheetProtection/>
  <mergeCells count="12">
    <mergeCell ref="A28:E28"/>
    <mergeCell ref="A5:A6"/>
    <mergeCell ref="B5:B6"/>
    <mergeCell ref="C5:C6"/>
    <mergeCell ref="G5:G6"/>
    <mergeCell ref="H5:H6"/>
    <mergeCell ref="K5:K6"/>
    <mergeCell ref="L5:L6"/>
    <mergeCell ref="A1:L1"/>
    <mergeCell ref="D5:F5"/>
    <mergeCell ref="I5:J5"/>
    <mergeCell ref="A27:E27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4">
      <selection activeCell="F5" sqref="F5:J28"/>
    </sheetView>
  </sheetViews>
  <sheetFormatPr defaultColWidth="9.00390625" defaultRowHeight="16.5" customHeight="1"/>
  <cols>
    <col min="1" max="1" width="4.375" style="57" customWidth="1"/>
    <col min="2" max="2" width="23.75390625" style="5" customWidth="1"/>
    <col min="3" max="3" width="7.625" style="5" customWidth="1"/>
    <col min="4" max="4" width="7.375" style="5" customWidth="1"/>
    <col min="5" max="5" width="9.00390625" style="5" customWidth="1"/>
    <col min="6" max="6" width="10.50390625" style="5" customWidth="1"/>
    <col min="7" max="7" width="11.125" style="5" customWidth="1"/>
    <col min="8" max="8" width="7.625" style="5" customWidth="1"/>
    <col min="9" max="9" width="9.00390625" style="5" customWidth="1"/>
    <col min="10" max="10" width="12.125" style="5" customWidth="1"/>
    <col min="11" max="11" width="8.125" style="5" customWidth="1"/>
    <col min="12" max="12" width="12.125" style="5" customWidth="1"/>
    <col min="13" max="16384" width="9.00390625" style="5" customWidth="1"/>
  </cols>
  <sheetData>
    <row r="1" spans="1:12" s="118" customFormat="1" ht="22.5" customHeight="1">
      <c r="A1" s="211" t="s">
        <v>462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463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202" t="s">
        <v>1</v>
      </c>
      <c r="B5" s="202" t="s">
        <v>454</v>
      </c>
      <c r="C5" s="202" t="s">
        <v>455</v>
      </c>
      <c r="D5" s="96" t="s">
        <v>464</v>
      </c>
      <c r="E5" s="94"/>
      <c r="F5" s="26"/>
      <c r="G5" s="204" t="s">
        <v>258</v>
      </c>
      <c r="H5" s="204" t="s">
        <v>456</v>
      </c>
      <c r="I5" s="26" t="s">
        <v>465</v>
      </c>
      <c r="J5" s="26"/>
      <c r="K5" s="202" t="s">
        <v>238</v>
      </c>
      <c r="L5" s="202" t="s">
        <v>376</v>
      </c>
    </row>
    <row r="6" spans="1:22" s="4" customFormat="1" ht="16.5" customHeight="1">
      <c r="A6" s="210"/>
      <c r="B6" s="210"/>
      <c r="C6" s="210"/>
      <c r="D6" s="13" t="s">
        <v>457</v>
      </c>
      <c r="E6" s="116" t="s">
        <v>458</v>
      </c>
      <c r="F6" s="13" t="s">
        <v>459</v>
      </c>
      <c r="G6" s="209"/>
      <c r="H6" s="209"/>
      <c r="I6" s="13" t="s">
        <v>458</v>
      </c>
      <c r="J6" s="13" t="s">
        <v>459</v>
      </c>
      <c r="K6" s="210"/>
      <c r="L6" s="210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2" s="3" customFormat="1" ht="16.5" customHeight="1">
      <c r="A7" s="28"/>
      <c r="B7" s="15"/>
      <c r="C7" s="15"/>
      <c r="D7" s="15"/>
      <c r="E7" s="60"/>
      <c r="F7" s="24"/>
      <c r="G7" s="24"/>
      <c r="H7" s="24"/>
      <c r="I7" s="24"/>
      <c r="J7" s="24"/>
      <c r="K7" s="16" t="e">
        <f>(J7-G7)/G7*100</f>
        <v>#DIV/0!</v>
      </c>
      <c r="L7" s="15"/>
    </row>
    <row r="8" spans="1:12" s="3" customFormat="1" ht="16.5" customHeight="1">
      <c r="A8" s="28"/>
      <c r="B8" s="15"/>
      <c r="C8" s="15"/>
      <c r="D8" s="15"/>
      <c r="E8" s="60"/>
      <c r="F8" s="24"/>
      <c r="G8" s="24"/>
      <c r="H8" s="24"/>
      <c r="I8" s="24"/>
      <c r="J8" s="24"/>
      <c r="K8" s="16"/>
      <c r="L8" s="15"/>
    </row>
    <row r="9" spans="1:12" s="3" customFormat="1" ht="16.5" customHeight="1">
      <c r="A9" s="28"/>
      <c r="B9" s="15"/>
      <c r="C9" s="15"/>
      <c r="D9" s="15"/>
      <c r="E9" s="60"/>
      <c r="F9" s="24"/>
      <c r="G9" s="24"/>
      <c r="H9" s="24"/>
      <c r="I9" s="24"/>
      <c r="J9" s="24"/>
      <c r="K9" s="16"/>
      <c r="L9" s="15"/>
    </row>
    <row r="10" spans="1:12" s="3" customFormat="1" ht="16.5" customHeight="1">
      <c r="A10" s="28"/>
      <c r="B10" s="15"/>
      <c r="C10" s="15"/>
      <c r="D10" s="15"/>
      <c r="E10" s="60"/>
      <c r="F10" s="24"/>
      <c r="G10" s="24"/>
      <c r="H10" s="24"/>
      <c r="I10" s="24"/>
      <c r="J10" s="24"/>
      <c r="K10" s="16"/>
      <c r="L10" s="15"/>
    </row>
    <row r="11" spans="1:12" s="3" customFormat="1" ht="16.5" customHeight="1">
      <c r="A11" s="28"/>
      <c r="B11" s="15"/>
      <c r="C11" s="15"/>
      <c r="D11" s="15"/>
      <c r="E11" s="60"/>
      <c r="F11" s="24"/>
      <c r="G11" s="24"/>
      <c r="H11" s="24"/>
      <c r="I11" s="24"/>
      <c r="J11" s="24"/>
      <c r="K11" s="16"/>
      <c r="L11" s="15"/>
    </row>
    <row r="12" spans="1:12" s="3" customFormat="1" ht="16.5" customHeight="1">
      <c r="A12" s="28"/>
      <c r="B12" s="15"/>
      <c r="C12" s="15"/>
      <c r="D12" s="15"/>
      <c r="E12" s="60"/>
      <c r="F12" s="24"/>
      <c r="G12" s="24"/>
      <c r="H12" s="24"/>
      <c r="I12" s="24"/>
      <c r="J12" s="24"/>
      <c r="K12" s="16"/>
      <c r="L12" s="15"/>
    </row>
    <row r="13" spans="1:12" s="3" customFormat="1" ht="16.5" customHeight="1">
      <c r="A13" s="28"/>
      <c r="B13" s="15"/>
      <c r="C13" s="15"/>
      <c r="D13" s="15"/>
      <c r="E13" s="60"/>
      <c r="F13" s="24"/>
      <c r="G13" s="24"/>
      <c r="H13" s="24"/>
      <c r="I13" s="24"/>
      <c r="J13" s="24"/>
      <c r="K13" s="16"/>
      <c r="L13" s="15"/>
    </row>
    <row r="14" spans="1:12" s="3" customFormat="1" ht="16.5" customHeight="1">
      <c r="A14" s="28"/>
      <c r="B14" s="15"/>
      <c r="C14" s="15"/>
      <c r="D14" s="15"/>
      <c r="E14" s="60"/>
      <c r="F14" s="24"/>
      <c r="G14" s="24"/>
      <c r="H14" s="24"/>
      <c r="I14" s="24"/>
      <c r="J14" s="24"/>
      <c r="K14" s="16"/>
      <c r="L14" s="15"/>
    </row>
    <row r="15" spans="1:12" s="3" customFormat="1" ht="16.5" customHeight="1">
      <c r="A15" s="28"/>
      <c r="B15" s="15"/>
      <c r="C15" s="15"/>
      <c r="D15" s="15"/>
      <c r="E15" s="60"/>
      <c r="F15" s="24"/>
      <c r="G15" s="24"/>
      <c r="H15" s="24"/>
      <c r="I15" s="24"/>
      <c r="J15" s="24"/>
      <c r="K15" s="16"/>
      <c r="L15" s="15"/>
    </row>
    <row r="16" spans="1:12" s="3" customFormat="1" ht="16.5" customHeight="1">
      <c r="A16" s="28"/>
      <c r="B16" s="15"/>
      <c r="C16" s="15"/>
      <c r="D16" s="15"/>
      <c r="E16" s="60"/>
      <c r="F16" s="24"/>
      <c r="G16" s="24"/>
      <c r="H16" s="24"/>
      <c r="I16" s="24"/>
      <c r="J16" s="24"/>
      <c r="K16" s="16"/>
      <c r="L16" s="15"/>
    </row>
    <row r="17" spans="1:12" s="3" customFormat="1" ht="16.5" customHeight="1">
      <c r="A17" s="28"/>
      <c r="B17" s="15"/>
      <c r="C17" s="15"/>
      <c r="D17" s="15"/>
      <c r="E17" s="60"/>
      <c r="F17" s="24"/>
      <c r="G17" s="24"/>
      <c r="H17" s="24"/>
      <c r="I17" s="24"/>
      <c r="J17" s="24"/>
      <c r="K17" s="16"/>
      <c r="L17" s="15"/>
    </row>
    <row r="18" spans="1:12" s="3" customFormat="1" ht="16.5" customHeight="1">
      <c r="A18" s="28"/>
      <c r="B18" s="15"/>
      <c r="C18" s="15"/>
      <c r="D18" s="15"/>
      <c r="E18" s="60"/>
      <c r="F18" s="24"/>
      <c r="G18" s="24"/>
      <c r="H18" s="24"/>
      <c r="I18" s="24"/>
      <c r="J18" s="24"/>
      <c r="K18" s="16"/>
      <c r="L18" s="15"/>
    </row>
    <row r="19" spans="1:12" s="3" customFormat="1" ht="16.5" customHeight="1">
      <c r="A19" s="28"/>
      <c r="B19" s="15"/>
      <c r="C19" s="15"/>
      <c r="D19" s="15"/>
      <c r="E19" s="60"/>
      <c r="F19" s="24"/>
      <c r="G19" s="24"/>
      <c r="H19" s="24"/>
      <c r="I19" s="24"/>
      <c r="J19" s="24"/>
      <c r="K19" s="16"/>
      <c r="L19" s="15"/>
    </row>
    <row r="20" spans="1:12" s="3" customFormat="1" ht="16.5" customHeight="1">
      <c r="A20" s="28"/>
      <c r="B20" s="15"/>
      <c r="C20" s="15"/>
      <c r="D20" s="15"/>
      <c r="E20" s="60"/>
      <c r="F20" s="24"/>
      <c r="G20" s="24"/>
      <c r="H20" s="24"/>
      <c r="I20" s="24"/>
      <c r="J20" s="24"/>
      <c r="K20" s="16"/>
      <c r="L20" s="15"/>
    </row>
    <row r="21" spans="1:12" s="3" customFormat="1" ht="16.5" customHeight="1">
      <c r="A21" s="28"/>
      <c r="B21" s="15"/>
      <c r="C21" s="15"/>
      <c r="D21" s="15"/>
      <c r="E21" s="60"/>
      <c r="F21" s="24"/>
      <c r="G21" s="24"/>
      <c r="H21" s="24"/>
      <c r="I21" s="24"/>
      <c r="J21" s="24"/>
      <c r="K21" s="16"/>
      <c r="L21" s="15"/>
    </row>
    <row r="22" spans="1:12" s="3" customFormat="1" ht="16.5" customHeight="1">
      <c r="A22" s="28"/>
      <c r="B22" s="15"/>
      <c r="C22" s="15"/>
      <c r="D22" s="15"/>
      <c r="E22" s="60"/>
      <c r="F22" s="24"/>
      <c r="G22" s="24"/>
      <c r="H22" s="24"/>
      <c r="I22" s="24"/>
      <c r="J22" s="24"/>
      <c r="K22" s="16"/>
      <c r="L22" s="15"/>
    </row>
    <row r="23" spans="1:12" s="3" customFormat="1" ht="16.5" customHeight="1">
      <c r="A23" s="28"/>
      <c r="B23" s="15"/>
      <c r="C23" s="15"/>
      <c r="D23" s="15"/>
      <c r="E23" s="60"/>
      <c r="F23" s="24"/>
      <c r="G23" s="24"/>
      <c r="H23" s="24"/>
      <c r="I23" s="24"/>
      <c r="J23" s="24"/>
      <c r="K23" s="16"/>
      <c r="L23" s="15"/>
    </row>
    <row r="24" spans="1:12" s="3" customFormat="1" ht="16.5" customHeight="1">
      <c r="A24" s="28"/>
      <c r="B24" s="15"/>
      <c r="C24" s="15"/>
      <c r="D24" s="15"/>
      <c r="E24" s="60"/>
      <c r="F24" s="24"/>
      <c r="G24" s="24"/>
      <c r="H24" s="24"/>
      <c r="I24" s="24"/>
      <c r="J24" s="24"/>
      <c r="K24" s="16"/>
      <c r="L24" s="15"/>
    </row>
    <row r="25" spans="1:12" s="3" customFormat="1" ht="16.5" customHeight="1">
      <c r="A25" s="28"/>
      <c r="B25" s="15"/>
      <c r="C25" s="15"/>
      <c r="D25" s="15"/>
      <c r="E25" s="60"/>
      <c r="F25" s="24"/>
      <c r="G25" s="24"/>
      <c r="H25" s="24"/>
      <c r="I25" s="24"/>
      <c r="J25" s="24"/>
      <c r="K25" s="16"/>
      <c r="L25" s="15"/>
    </row>
    <row r="26" spans="1:12" s="3" customFormat="1" ht="16.5" customHeight="1">
      <c r="A26" s="28"/>
      <c r="B26" s="18"/>
      <c r="C26" s="19"/>
      <c r="D26" s="19"/>
      <c r="E26" s="60"/>
      <c r="F26" s="24"/>
      <c r="G26" s="24"/>
      <c r="H26" s="24"/>
      <c r="I26" s="24"/>
      <c r="J26" s="24"/>
      <c r="K26" s="16"/>
      <c r="L26" s="15"/>
    </row>
    <row r="27" spans="1:12" s="3" customFormat="1" ht="16.5" customHeight="1">
      <c r="A27" s="206" t="s">
        <v>377</v>
      </c>
      <c r="B27" s="212"/>
      <c r="C27" s="212"/>
      <c r="D27" s="212"/>
      <c r="E27" s="212"/>
      <c r="F27" s="24">
        <f>SUM(F7:F26)</f>
        <v>0</v>
      </c>
      <c r="G27" s="24">
        <f>SUM(G7:G26)</f>
        <v>0</v>
      </c>
      <c r="H27" s="24"/>
      <c r="I27" s="24"/>
      <c r="J27" s="24">
        <f>SUM(J7:J26)</f>
        <v>0</v>
      </c>
      <c r="K27" s="16" t="e">
        <f>(J27-G27)/G27*100</f>
        <v>#DIV/0!</v>
      </c>
      <c r="L27" s="15"/>
    </row>
    <row r="28" spans="1:12" s="3" customFormat="1" ht="16.5" customHeight="1">
      <c r="A28" s="206" t="s">
        <v>371</v>
      </c>
      <c r="B28" s="212"/>
      <c r="C28" s="212"/>
      <c r="D28" s="212"/>
      <c r="E28" s="212"/>
      <c r="F28" s="24">
        <f>F27</f>
        <v>0</v>
      </c>
      <c r="G28" s="24">
        <f>G27</f>
        <v>0</v>
      </c>
      <c r="H28" s="24"/>
      <c r="I28" s="24"/>
      <c r="J28" s="24">
        <f>J27</f>
        <v>0</v>
      </c>
      <c r="K28" s="16" t="e">
        <f>(J28-G28)/G28*100</f>
        <v>#DIV/0!</v>
      </c>
      <c r="L28" s="15"/>
    </row>
  </sheetData>
  <sheetProtection/>
  <mergeCells count="10">
    <mergeCell ref="A1:L1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C4">
      <selection activeCell="F5" sqref="F5:K28"/>
    </sheetView>
  </sheetViews>
  <sheetFormatPr defaultColWidth="9.00390625" defaultRowHeight="16.5" customHeight="1"/>
  <cols>
    <col min="1" max="1" width="4.375" style="57" customWidth="1"/>
    <col min="2" max="2" width="24.50390625" style="5" customWidth="1"/>
    <col min="3" max="3" width="7.625" style="5" customWidth="1"/>
    <col min="4" max="4" width="7.375" style="57" customWidth="1"/>
    <col min="5" max="5" width="9.00390625" style="5" customWidth="1"/>
    <col min="6" max="6" width="10.50390625" style="5" customWidth="1"/>
    <col min="7" max="7" width="11.125" style="5" customWidth="1"/>
    <col min="8" max="8" width="7.625" style="5" customWidth="1"/>
    <col min="9" max="9" width="9.00390625" style="5" customWidth="1"/>
    <col min="10" max="10" width="12.125" style="5" customWidth="1"/>
    <col min="11" max="11" width="8.125" style="5" customWidth="1"/>
    <col min="12" max="12" width="11.375" style="5" customWidth="1"/>
    <col min="13" max="16384" width="9.00390625" style="5" customWidth="1"/>
  </cols>
  <sheetData>
    <row r="1" spans="1:12" s="1" customFormat="1" ht="22.5" customHeight="1">
      <c r="A1" s="211" t="s">
        <v>466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467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3" customFormat="1" ht="16.5" customHeight="1">
      <c r="A5" s="202" t="s">
        <v>1</v>
      </c>
      <c r="B5" s="202" t="s">
        <v>454</v>
      </c>
      <c r="C5" s="202" t="s">
        <v>455</v>
      </c>
      <c r="D5" s="96" t="s">
        <v>468</v>
      </c>
      <c r="E5" s="94"/>
      <c r="F5" s="26"/>
      <c r="G5" s="204" t="s">
        <v>258</v>
      </c>
      <c r="H5" s="204" t="s">
        <v>456</v>
      </c>
      <c r="I5" s="26" t="s">
        <v>465</v>
      </c>
      <c r="J5" s="26"/>
      <c r="K5" s="204" t="s">
        <v>238</v>
      </c>
      <c r="L5" s="202" t="s">
        <v>376</v>
      </c>
    </row>
    <row r="6" spans="1:22" s="4" customFormat="1" ht="16.5" customHeight="1">
      <c r="A6" s="210"/>
      <c r="B6" s="210"/>
      <c r="C6" s="210"/>
      <c r="D6" s="126" t="s">
        <v>457</v>
      </c>
      <c r="E6" s="116" t="s">
        <v>458</v>
      </c>
      <c r="F6" s="13" t="s">
        <v>459</v>
      </c>
      <c r="G6" s="209"/>
      <c r="H6" s="209"/>
      <c r="I6" s="13" t="s">
        <v>458</v>
      </c>
      <c r="J6" s="13" t="s">
        <v>459</v>
      </c>
      <c r="K6" s="209"/>
      <c r="L6" s="210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2" s="4" customFormat="1" ht="16.5" customHeight="1">
      <c r="A7" s="28"/>
      <c r="B7" s="15"/>
      <c r="C7" s="15"/>
      <c r="D7" s="28"/>
      <c r="E7" s="60"/>
      <c r="F7" s="24"/>
      <c r="G7" s="24"/>
      <c r="H7" s="24"/>
      <c r="I7" s="24"/>
      <c r="J7" s="24"/>
      <c r="K7" s="16" t="e">
        <f>(J7-G7)/G7*100</f>
        <v>#DIV/0!</v>
      </c>
      <c r="L7" s="15"/>
    </row>
    <row r="8" spans="1:12" s="3" customFormat="1" ht="16.5" customHeight="1">
      <c r="A8" s="28"/>
      <c r="B8" s="15"/>
      <c r="C8" s="15"/>
      <c r="D8" s="28"/>
      <c r="E8" s="60"/>
      <c r="F8" s="24"/>
      <c r="G8" s="24"/>
      <c r="H8" s="24"/>
      <c r="I8" s="24"/>
      <c r="J8" s="24"/>
      <c r="K8" s="16"/>
      <c r="L8" s="15"/>
    </row>
    <row r="9" spans="1:12" s="3" customFormat="1" ht="16.5" customHeight="1">
      <c r="A9" s="28"/>
      <c r="B9" s="15"/>
      <c r="C9" s="15"/>
      <c r="D9" s="28"/>
      <c r="E9" s="60"/>
      <c r="F9" s="24"/>
      <c r="G9" s="24"/>
      <c r="H9" s="24"/>
      <c r="I9" s="24"/>
      <c r="J9" s="24"/>
      <c r="K9" s="16"/>
      <c r="L9" s="15"/>
    </row>
    <row r="10" spans="1:12" s="3" customFormat="1" ht="16.5" customHeight="1">
      <c r="A10" s="28"/>
      <c r="B10" s="15"/>
      <c r="C10" s="15"/>
      <c r="D10" s="28"/>
      <c r="E10" s="60"/>
      <c r="F10" s="24"/>
      <c r="G10" s="24"/>
      <c r="H10" s="24"/>
      <c r="I10" s="24"/>
      <c r="J10" s="24"/>
      <c r="K10" s="16"/>
      <c r="L10" s="15"/>
    </row>
    <row r="11" spans="1:12" s="3" customFormat="1" ht="16.5" customHeight="1">
      <c r="A11" s="28"/>
      <c r="B11" s="15"/>
      <c r="C11" s="15"/>
      <c r="D11" s="28"/>
      <c r="E11" s="60"/>
      <c r="F11" s="24"/>
      <c r="G11" s="24"/>
      <c r="H11" s="24"/>
      <c r="I11" s="24"/>
      <c r="J11" s="24"/>
      <c r="K11" s="16"/>
      <c r="L11" s="15"/>
    </row>
    <row r="12" spans="1:12" s="3" customFormat="1" ht="16.5" customHeight="1">
      <c r="A12" s="28"/>
      <c r="B12" s="15"/>
      <c r="C12" s="15"/>
      <c r="D12" s="28"/>
      <c r="E12" s="60"/>
      <c r="F12" s="24"/>
      <c r="G12" s="24"/>
      <c r="H12" s="24"/>
      <c r="I12" s="24"/>
      <c r="J12" s="24"/>
      <c r="K12" s="16"/>
      <c r="L12" s="15"/>
    </row>
    <row r="13" spans="1:12" s="3" customFormat="1" ht="16.5" customHeight="1">
      <c r="A13" s="28"/>
      <c r="B13" s="15"/>
      <c r="C13" s="15"/>
      <c r="D13" s="28"/>
      <c r="E13" s="60"/>
      <c r="F13" s="24"/>
      <c r="G13" s="24"/>
      <c r="H13" s="24"/>
      <c r="I13" s="24"/>
      <c r="J13" s="24"/>
      <c r="K13" s="16"/>
      <c r="L13" s="15"/>
    </row>
    <row r="14" spans="1:12" s="3" customFormat="1" ht="16.5" customHeight="1">
      <c r="A14" s="28"/>
      <c r="B14" s="15"/>
      <c r="C14" s="15"/>
      <c r="D14" s="28"/>
      <c r="E14" s="60"/>
      <c r="F14" s="24"/>
      <c r="G14" s="24"/>
      <c r="H14" s="24"/>
      <c r="I14" s="24"/>
      <c r="J14" s="24"/>
      <c r="K14" s="16"/>
      <c r="L14" s="15"/>
    </row>
    <row r="15" spans="1:12" s="3" customFormat="1" ht="16.5" customHeight="1">
      <c r="A15" s="28"/>
      <c r="B15" s="15"/>
      <c r="C15" s="15"/>
      <c r="D15" s="28"/>
      <c r="E15" s="60"/>
      <c r="F15" s="24"/>
      <c r="G15" s="24"/>
      <c r="H15" s="24"/>
      <c r="I15" s="24"/>
      <c r="J15" s="24"/>
      <c r="K15" s="16"/>
      <c r="L15" s="15"/>
    </row>
    <row r="16" spans="1:12" s="3" customFormat="1" ht="16.5" customHeight="1">
      <c r="A16" s="28"/>
      <c r="B16" s="15"/>
      <c r="C16" s="15"/>
      <c r="D16" s="28"/>
      <c r="E16" s="60"/>
      <c r="F16" s="24"/>
      <c r="G16" s="24"/>
      <c r="H16" s="24"/>
      <c r="I16" s="24"/>
      <c r="J16" s="24"/>
      <c r="K16" s="16"/>
      <c r="L16" s="15"/>
    </row>
    <row r="17" spans="1:12" s="3" customFormat="1" ht="16.5" customHeight="1">
      <c r="A17" s="28"/>
      <c r="B17" s="15"/>
      <c r="C17" s="15"/>
      <c r="D17" s="28"/>
      <c r="E17" s="60"/>
      <c r="F17" s="24"/>
      <c r="G17" s="24"/>
      <c r="H17" s="24"/>
      <c r="I17" s="24"/>
      <c r="J17" s="24"/>
      <c r="K17" s="16"/>
      <c r="L17" s="15"/>
    </row>
    <row r="18" spans="1:12" s="3" customFormat="1" ht="16.5" customHeight="1">
      <c r="A18" s="28"/>
      <c r="B18" s="15"/>
      <c r="C18" s="15"/>
      <c r="D18" s="28"/>
      <c r="E18" s="60"/>
      <c r="F18" s="24"/>
      <c r="G18" s="24"/>
      <c r="H18" s="24"/>
      <c r="I18" s="24"/>
      <c r="J18" s="24"/>
      <c r="K18" s="16"/>
      <c r="L18" s="15"/>
    </row>
    <row r="19" spans="1:12" s="3" customFormat="1" ht="16.5" customHeight="1">
      <c r="A19" s="28"/>
      <c r="B19" s="15"/>
      <c r="C19" s="15"/>
      <c r="D19" s="28"/>
      <c r="E19" s="60"/>
      <c r="F19" s="24"/>
      <c r="G19" s="24"/>
      <c r="H19" s="24"/>
      <c r="I19" s="24"/>
      <c r="J19" s="24"/>
      <c r="K19" s="16"/>
      <c r="L19" s="15"/>
    </row>
    <row r="20" spans="1:12" s="3" customFormat="1" ht="16.5" customHeight="1">
      <c r="A20" s="28"/>
      <c r="B20" s="15"/>
      <c r="C20" s="15"/>
      <c r="D20" s="28"/>
      <c r="E20" s="60"/>
      <c r="F20" s="24"/>
      <c r="G20" s="24"/>
      <c r="H20" s="24"/>
      <c r="I20" s="24"/>
      <c r="J20" s="24"/>
      <c r="K20" s="16"/>
      <c r="L20" s="15"/>
    </row>
    <row r="21" spans="1:12" s="3" customFormat="1" ht="16.5" customHeight="1">
      <c r="A21" s="28"/>
      <c r="B21" s="15"/>
      <c r="C21" s="15"/>
      <c r="D21" s="28"/>
      <c r="E21" s="60"/>
      <c r="F21" s="24"/>
      <c r="G21" s="24"/>
      <c r="H21" s="24"/>
      <c r="I21" s="24"/>
      <c r="J21" s="24"/>
      <c r="K21" s="16"/>
      <c r="L21" s="15"/>
    </row>
    <row r="22" spans="1:12" s="3" customFormat="1" ht="16.5" customHeight="1">
      <c r="A22" s="28"/>
      <c r="B22" s="15"/>
      <c r="C22" s="15"/>
      <c r="D22" s="28"/>
      <c r="E22" s="60"/>
      <c r="F22" s="24"/>
      <c r="G22" s="24"/>
      <c r="H22" s="24"/>
      <c r="I22" s="24"/>
      <c r="J22" s="24"/>
      <c r="K22" s="16"/>
      <c r="L22" s="15"/>
    </row>
    <row r="23" spans="1:12" s="3" customFormat="1" ht="16.5" customHeight="1">
      <c r="A23" s="28"/>
      <c r="B23" s="15"/>
      <c r="C23" s="15"/>
      <c r="D23" s="28"/>
      <c r="E23" s="60"/>
      <c r="F23" s="24"/>
      <c r="G23" s="24"/>
      <c r="H23" s="24"/>
      <c r="I23" s="24"/>
      <c r="J23" s="24"/>
      <c r="K23" s="16"/>
      <c r="L23" s="15"/>
    </row>
    <row r="24" spans="1:12" s="3" customFormat="1" ht="16.5" customHeight="1">
      <c r="A24" s="28"/>
      <c r="B24" s="15"/>
      <c r="C24" s="15"/>
      <c r="D24" s="28"/>
      <c r="E24" s="60"/>
      <c r="F24" s="24"/>
      <c r="G24" s="24"/>
      <c r="H24" s="24"/>
      <c r="I24" s="24"/>
      <c r="J24" s="24"/>
      <c r="K24" s="16"/>
      <c r="L24" s="15"/>
    </row>
    <row r="25" spans="1:12" s="3" customFormat="1" ht="16.5" customHeight="1">
      <c r="A25" s="28"/>
      <c r="B25" s="15"/>
      <c r="C25" s="15"/>
      <c r="D25" s="28"/>
      <c r="E25" s="60"/>
      <c r="F25" s="24"/>
      <c r="G25" s="24"/>
      <c r="H25" s="24"/>
      <c r="I25" s="24"/>
      <c r="J25" s="24"/>
      <c r="K25" s="16"/>
      <c r="L25" s="15"/>
    </row>
    <row r="26" spans="1:12" s="3" customFormat="1" ht="16.5" customHeight="1">
      <c r="A26" s="28"/>
      <c r="B26" s="18"/>
      <c r="C26" s="19"/>
      <c r="D26" s="17"/>
      <c r="E26" s="60"/>
      <c r="F26" s="24"/>
      <c r="G26" s="24"/>
      <c r="H26" s="24"/>
      <c r="I26" s="24"/>
      <c r="J26" s="24"/>
      <c r="K26" s="16"/>
      <c r="L26" s="15"/>
    </row>
    <row r="27" spans="1:12" s="3" customFormat="1" ht="16.5" customHeight="1">
      <c r="A27" s="206" t="s">
        <v>377</v>
      </c>
      <c r="B27" s="212"/>
      <c r="C27" s="212"/>
      <c r="D27" s="212"/>
      <c r="E27" s="212"/>
      <c r="F27" s="24">
        <f>SUM(F7:F26)</f>
        <v>0</v>
      </c>
      <c r="G27" s="24">
        <f>SUM(G7:G26)</f>
        <v>0</v>
      </c>
      <c r="H27" s="24"/>
      <c r="I27" s="24"/>
      <c r="J27" s="24">
        <f>SUM(J7:J26)</f>
        <v>0</v>
      </c>
      <c r="K27" s="16" t="e">
        <f>(J27-G27)/G27*100</f>
        <v>#DIV/0!</v>
      </c>
      <c r="L27" s="15"/>
    </row>
    <row r="28" spans="1:12" s="3" customFormat="1" ht="16.5" customHeight="1">
      <c r="A28" s="206" t="s">
        <v>371</v>
      </c>
      <c r="B28" s="212"/>
      <c r="C28" s="212"/>
      <c r="D28" s="212"/>
      <c r="E28" s="212"/>
      <c r="F28" s="24">
        <f>F27</f>
        <v>0</v>
      </c>
      <c r="G28" s="24">
        <f>G27</f>
        <v>0</v>
      </c>
      <c r="H28" s="24"/>
      <c r="I28" s="24"/>
      <c r="J28" s="24">
        <f>J27</f>
        <v>0</v>
      </c>
      <c r="K28" s="16" t="e">
        <f>(J28-G28)/G28*100</f>
        <v>#DIV/0!</v>
      </c>
      <c r="L28" s="15"/>
    </row>
  </sheetData>
  <sheetProtection/>
  <mergeCells count="10">
    <mergeCell ref="A1:L1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E4">
      <selection activeCell="G6" sqref="G5:K28"/>
    </sheetView>
  </sheetViews>
  <sheetFormatPr defaultColWidth="9.00390625" defaultRowHeight="16.5" customHeight="1"/>
  <cols>
    <col min="1" max="1" width="4.375" style="57" customWidth="1"/>
    <col min="2" max="2" width="22.125" style="5" customWidth="1"/>
    <col min="3" max="3" width="14.625" style="5" customWidth="1"/>
    <col min="4" max="4" width="7.625" style="5" customWidth="1"/>
    <col min="5" max="6" width="7.375" style="5" customWidth="1"/>
    <col min="7" max="7" width="8.25390625" style="5" customWidth="1"/>
    <col min="8" max="8" width="11.125" style="5" customWidth="1"/>
    <col min="9" max="10" width="7.625" style="5" customWidth="1"/>
    <col min="11" max="11" width="8.00390625" style="5" customWidth="1"/>
    <col min="12" max="12" width="8.125" style="5" customWidth="1"/>
    <col min="13" max="13" width="7.875" style="5" customWidth="1"/>
    <col min="14" max="16384" width="9.00390625" style="5" customWidth="1"/>
  </cols>
  <sheetData>
    <row r="1" spans="1:13" s="1" customFormat="1" ht="22.5" customHeight="1">
      <c r="A1" s="211" t="s">
        <v>469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470</v>
      </c>
    </row>
    <row r="3" spans="1:13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4" customFormat="1" ht="16.5" customHeight="1">
      <c r="A5" s="202" t="s">
        <v>1</v>
      </c>
      <c r="B5" s="202" t="s">
        <v>454</v>
      </c>
      <c r="C5" s="202" t="s">
        <v>471</v>
      </c>
      <c r="D5" s="202" t="s">
        <v>455</v>
      </c>
      <c r="E5" s="96" t="s">
        <v>472</v>
      </c>
      <c r="F5" s="94"/>
      <c r="G5" s="26"/>
      <c r="H5" s="204" t="s">
        <v>258</v>
      </c>
      <c r="I5" s="204" t="s">
        <v>456</v>
      </c>
      <c r="J5" s="26" t="s">
        <v>473</v>
      </c>
      <c r="K5" s="26"/>
      <c r="L5" s="202" t="s">
        <v>238</v>
      </c>
      <c r="M5" s="202" t="s">
        <v>376</v>
      </c>
    </row>
    <row r="6" spans="1:22" s="4" customFormat="1" ht="16.5" customHeight="1">
      <c r="A6" s="210"/>
      <c r="B6" s="210"/>
      <c r="C6" s="210"/>
      <c r="D6" s="210"/>
      <c r="E6" s="13" t="s">
        <v>457</v>
      </c>
      <c r="F6" s="116" t="s">
        <v>458</v>
      </c>
      <c r="G6" s="13" t="s">
        <v>459</v>
      </c>
      <c r="H6" s="209"/>
      <c r="I6" s="209"/>
      <c r="J6" s="13" t="s">
        <v>458</v>
      </c>
      <c r="K6" s="13" t="s">
        <v>459</v>
      </c>
      <c r="L6" s="210"/>
      <c r="M6" s="210"/>
      <c r="N6" s="23"/>
      <c r="O6" s="23"/>
      <c r="P6" s="23"/>
      <c r="Q6" s="23"/>
      <c r="R6" s="23"/>
      <c r="S6" s="23"/>
      <c r="T6" s="23"/>
      <c r="U6" s="23"/>
      <c r="V6" s="23"/>
    </row>
    <row r="7" spans="1:13" s="3" customFormat="1" ht="16.5" customHeight="1">
      <c r="A7" s="28"/>
      <c r="B7" s="15"/>
      <c r="C7" s="15"/>
      <c r="D7" s="15"/>
      <c r="E7" s="15"/>
      <c r="F7" s="60"/>
      <c r="G7" s="24"/>
      <c r="H7" s="24"/>
      <c r="I7" s="24"/>
      <c r="J7" s="24"/>
      <c r="K7" s="24"/>
      <c r="L7" s="16" t="e">
        <f>(K7-H7)/H7*100</f>
        <v>#DIV/0!</v>
      </c>
      <c r="M7" s="15"/>
    </row>
    <row r="8" spans="1:13" s="3" customFormat="1" ht="16.5" customHeight="1">
      <c r="A8" s="28"/>
      <c r="B8" s="15"/>
      <c r="C8" s="15"/>
      <c r="D8" s="15"/>
      <c r="E8" s="15"/>
      <c r="F8" s="60"/>
      <c r="G8" s="24"/>
      <c r="H8" s="24"/>
      <c r="I8" s="24"/>
      <c r="J8" s="24"/>
      <c r="K8" s="24"/>
      <c r="L8" s="16"/>
      <c r="M8" s="15"/>
    </row>
    <row r="9" spans="1:13" s="3" customFormat="1" ht="16.5" customHeight="1">
      <c r="A9" s="28"/>
      <c r="B9" s="15"/>
      <c r="C9" s="15"/>
      <c r="D9" s="15"/>
      <c r="E9" s="15"/>
      <c r="F9" s="60"/>
      <c r="G9" s="24"/>
      <c r="H9" s="24"/>
      <c r="I9" s="24"/>
      <c r="J9" s="24"/>
      <c r="K9" s="24"/>
      <c r="L9" s="16"/>
      <c r="M9" s="15"/>
    </row>
    <row r="10" spans="1:13" s="3" customFormat="1" ht="16.5" customHeight="1">
      <c r="A10" s="28"/>
      <c r="B10" s="15"/>
      <c r="C10" s="15"/>
      <c r="D10" s="15"/>
      <c r="E10" s="15"/>
      <c r="F10" s="60"/>
      <c r="G10" s="24"/>
      <c r="H10" s="24"/>
      <c r="I10" s="24"/>
      <c r="J10" s="24"/>
      <c r="K10" s="24"/>
      <c r="L10" s="16"/>
      <c r="M10" s="15"/>
    </row>
    <row r="11" spans="1:13" s="3" customFormat="1" ht="16.5" customHeight="1">
      <c r="A11" s="28"/>
      <c r="B11" s="15"/>
      <c r="C11" s="15"/>
      <c r="D11" s="15"/>
      <c r="E11" s="15"/>
      <c r="F11" s="60"/>
      <c r="G11" s="24"/>
      <c r="H11" s="24"/>
      <c r="I11" s="24"/>
      <c r="J11" s="24"/>
      <c r="K11" s="24"/>
      <c r="L11" s="16"/>
      <c r="M11" s="15"/>
    </row>
    <row r="12" spans="1:13" s="3" customFormat="1" ht="16.5" customHeight="1">
      <c r="A12" s="28"/>
      <c r="B12" s="15"/>
      <c r="C12" s="15"/>
      <c r="D12" s="15"/>
      <c r="E12" s="15"/>
      <c r="F12" s="60"/>
      <c r="G12" s="24"/>
      <c r="H12" s="24"/>
      <c r="I12" s="24"/>
      <c r="J12" s="24"/>
      <c r="K12" s="24"/>
      <c r="L12" s="16"/>
      <c r="M12" s="15"/>
    </row>
    <row r="13" spans="1:13" s="3" customFormat="1" ht="16.5" customHeight="1">
      <c r="A13" s="28"/>
      <c r="B13" s="15"/>
      <c r="C13" s="15"/>
      <c r="D13" s="15"/>
      <c r="E13" s="15"/>
      <c r="F13" s="60"/>
      <c r="G13" s="24"/>
      <c r="H13" s="24"/>
      <c r="I13" s="24"/>
      <c r="J13" s="24"/>
      <c r="K13" s="24"/>
      <c r="L13" s="16"/>
      <c r="M13" s="15"/>
    </row>
    <row r="14" spans="1:13" s="3" customFormat="1" ht="16.5" customHeight="1">
      <c r="A14" s="28"/>
      <c r="B14" s="15"/>
      <c r="C14" s="15"/>
      <c r="D14" s="15"/>
      <c r="E14" s="15"/>
      <c r="F14" s="60"/>
      <c r="G14" s="24"/>
      <c r="H14" s="24"/>
      <c r="I14" s="24"/>
      <c r="J14" s="24"/>
      <c r="K14" s="24"/>
      <c r="L14" s="16"/>
      <c r="M14" s="15"/>
    </row>
    <row r="15" spans="1:13" s="3" customFormat="1" ht="16.5" customHeight="1">
      <c r="A15" s="28"/>
      <c r="B15" s="15"/>
      <c r="C15" s="15"/>
      <c r="D15" s="15"/>
      <c r="E15" s="15"/>
      <c r="F15" s="60"/>
      <c r="G15" s="24"/>
      <c r="H15" s="24"/>
      <c r="I15" s="24"/>
      <c r="J15" s="24"/>
      <c r="K15" s="24"/>
      <c r="L15" s="16"/>
      <c r="M15" s="15"/>
    </row>
    <row r="16" spans="1:13" s="3" customFormat="1" ht="16.5" customHeight="1">
      <c r="A16" s="28"/>
      <c r="B16" s="15"/>
      <c r="C16" s="15"/>
      <c r="D16" s="15"/>
      <c r="E16" s="15"/>
      <c r="F16" s="60"/>
      <c r="G16" s="24"/>
      <c r="H16" s="24"/>
      <c r="I16" s="24"/>
      <c r="J16" s="24"/>
      <c r="K16" s="24"/>
      <c r="L16" s="16"/>
      <c r="M16" s="15"/>
    </row>
    <row r="17" spans="1:13" s="3" customFormat="1" ht="16.5" customHeight="1">
      <c r="A17" s="28"/>
      <c r="B17" s="15"/>
      <c r="C17" s="15"/>
      <c r="D17" s="15"/>
      <c r="E17" s="15"/>
      <c r="F17" s="60"/>
      <c r="G17" s="24"/>
      <c r="H17" s="24"/>
      <c r="I17" s="24"/>
      <c r="J17" s="24"/>
      <c r="K17" s="24"/>
      <c r="L17" s="16"/>
      <c r="M17" s="15"/>
    </row>
    <row r="18" spans="1:13" s="3" customFormat="1" ht="16.5" customHeight="1">
      <c r="A18" s="28"/>
      <c r="B18" s="15"/>
      <c r="C18" s="15"/>
      <c r="D18" s="15"/>
      <c r="E18" s="15"/>
      <c r="F18" s="60"/>
      <c r="G18" s="24"/>
      <c r="H18" s="24"/>
      <c r="I18" s="24"/>
      <c r="J18" s="24"/>
      <c r="K18" s="24"/>
      <c r="L18" s="16"/>
      <c r="M18" s="15"/>
    </row>
    <row r="19" spans="1:13" s="3" customFormat="1" ht="16.5" customHeight="1">
      <c r="A19" s="28"/>
      <c r="B19" s="15"/>
      <c r="C19" s="15"/>
      <c r="D19" s="15"/>
      <c r="E19" s="15"/>
      <c r="F19" s="60"/>
      <c r="G19" s="24"/>
      <c r="H19" s="24"/>
      <c r="I19" s="24"/>
      <c r="J19" s="24"/>
      <c r="K19" s="24"/>
      <c r="L19" s="16"/>
      <c r="M19" s="15"/>
    </row>
    <row r="20" spans="1:13" s="3" customFormat="1" ht="16.5" customHeight="1">
      <c r="A20" s="28"/>
      <c r="B20" s="15"/>
      <c r="C20" s="15"/>
      <c r="D20" s="15"/>
      <c r="E20" s="15"/>
      <c r="F20" s="60"/>
      <c r="G20" s="24"/>
      <c r="H20" s="24"/>
      <c r="I20" s="24"/>
      <c r="J20" s="24"/>
      <c r="K20" s="24"/>
      <c r="L20" s="16"/>
      <c r="M20" s="15"/>
    </row>
    <row r="21" spans="1:13" s="3" customFormat="1" ht="16.5" customHeight="1">
      <c r="A21" s="28"/>
      <c r="B21" s="15"/>
      <c r="C21" s="15"/>
      <c r="D21" s="15"/>
      <c r="E21" s="15"/>
      <c r="F21" s="60"/>
      <c r="G21" s="24"/>
      <c r="H21" s="24"/>
      <c r="I21" s="24"/>
      <c r="J21" s="24"/>
      <c r="K21" s="24"/>
      <c r="L21" s="16"/>
      <c r="M21" s="15"/>
    </row>
    <row r="22" spans="1:13" s="3" customFormat="1" ht="16.5" customHeight="1">
      <c r="A22" s="28"/>
      <c r="B22" s="15"/>
      <c r="C22" s="15"/>
      <c r="D22" s="15"/>
      <c r="E22" s="15"/>
      <c r="F22" s="60"/>
      <c r="G22" s="24"/>
      <c r="H22" s="24"/>
      <c r="I22" s="24"/>
      <c r="J22" s="24"/>
      <c r="K22" s="24"/>
      <c r="L22" s="16"/>
      <c r="M22" s="15"/>
    </row>
    <row r="23" spans="1:13" s="3" customFormat="1" ht="16.5" customHeight="1">
      <c r="A23" s="28"/>
      <c r="B23" s="15"/>
      <c r="C23" s="15"/>
      <c r="D23" s="15"/>
      <c r="E23" s="15"/>
      <c r="F23" s="60"/>
      <c r="G23" s="24"/>
      <c r="H23" s="24"/>
      <c r="I23" s="24"/>
      <c r="J23" s="24"/>
      <c r="K23" s="24"/>
      <c r="L23" s="16"/>
      <c r="M23" s="15"/>
    </row>
    <row r="24" spans="1:13" s="3" customFormat="1" ht="16.5" customHeight="1">
      <c r="A24" s="28"/>
      <c r="B24" s="15"/>
      <c r="C24" s="15"/>
      <c r="D24" s="15"/>
      <c r="E24" s="15"/>
      <c r="F24" s="60"/>
      <c r="G24" s="24"/>
      <c r="H24" s="24"/>
      <c r="I24" s="24"/>
      <c r="J24" s="24"/>
      <c r="K24" s="24"/>
      <c r="L24" s="16"/>
      <c r="M24" s="15"/>
    </row>
    <row r="25" spans="1:13" s="3" customFormat="1" ht="16.5" customHeight="1">
      <c r="A25" s="28"/>
      <c r="B25" s="15"/>
      <c r="C25" s="15"/>
      <c r="D25" s="15"/>
      <c r="E25" s="15"/>
      <c r="F25" s="60"/>
      <c r="G25" s="24"/>
      <c r="H25" s="24"/>
      <c r="I25" s="24"/>
      <c r="J25" s="24"/>
      <c r="K25" s="24"/>
      <c r="L25" s="16"/>
      <c r="M25" s="15"/>
    </row>
    <row r="26" spans="1:13" s="3" customFormat="1" ht="16.5" customHeight="1">
      <c r="A26" s="28"/>
      <c r="B26" s="18"/>
      <c r="C26" s="19"/>
      <c r="D26" s="19"/>
      <c r="E26" s="19"/>
      <c r="F26" s="60"/>
      <c r="G26" s="24"/>
      <c r="H26" s="24"/>
      <c r="I26" s="24"/>
      <c r="J26" s="24"/>
      <c r="K26" s="24"/>
      <c r="L26" s="16"/>
      <c r="M26" s="15"/>
    </row>
    <row r="27" spans="1:13" s="3" customFormat="1" ht="16.5" customHeight="1">
      <c r="A27" s="206" t="s">
        <v>377</v>
      </c>
      <c r="B27" s="212"/>
      <c r="C27" s="212"/>
      <c r="D27" s="212"/>
      <c r="E27" s="212"/>
      <c r="F27" s="212"/>
      <c r="G27" s="24">
        <f>SUM(G7:G26)</f>
        <v>0</v>
      </c>
      <c r="H27" s="24">
        <f>SUM(H7:H26)</f>
        <v>0</v>
      </c>
      <c r="I27" s="24"/>
      <c r="J27" s="24"/>
      <c r="K27" s="24">
        <f>SUM(K7:K26)</f>
        <v>0</v>
      </c>
      <c r="L27" s="16" t="e">
        <f>(K27-H27)/H27*100</f>
        <v>#DIV/0!</v>
      </c>
      <c r="M27" s="15"/>
    </row>
    <row r="28" spans="1:13" s="3" customFormat="1" ht="16.5" customHeight="1">
      <c r="A28" s="206" t="s">
        <v>371</v>
      </c>
      <c r="B28" s="212"/>
      <c r="C28" s="212"/>
      <c r="D28" s="212"/>
      <c r="E28" s="212"/>
      <c r="F28" s="212"/>
      <c r="G28" s="24">
        <f>G27</f>
        <v>0</v>
      </c>
      <c r="H28" s="24">
        <f>H27</f>
        <v>0</v>
      </c>
      <c r="I28" s="24"/>
      <c r="J28" s="24"/>
      <c r="K28" s="24">
        <f>K27</f>
        <v>0</v>
      </c>
      <c r="L28" s="16" t="e">
        <f>(K28-H28)/H28*100</f>
        <v>#DIV/0!</v>
      </c>
      <c r="M28" s="15"/>
    </row>
  </sheetData>
  <sheetProtection/>
  <mergeCells count="11">
    <mergeCell ref="L5:L6"/>
    <mergeCell ref="M5:M6"/>
    <mergeCell ref="A1:M1"/>
    <mergeCell ref="A27:F27"/>
    <mergeCell ref="A28:F28"/>
    <mergeCell ref="A5:A6"/>
    <mergeCell ref="B5:B6"/>
    <mergeCell ref="C5:C6"/>
    <mergeCell ref="D5:D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F5" sqref="F5:I28"/>
    </sheetView>
  </sheetViews>
  <sheetFormatPr defaultColWidth="9.00390625" defaultRowHeight="16.5" customHeight="1"/>
  <cols>
    <col min="1" max="1" width="4.375" style="57" customWidth="1"/>
    <col min="2" max="2" width="22.25390625" style="5" customWidth="1"/>
    <col min="3" max="3" width="7.625" style="5" customWidth="1"/>
    <col min="4" max="4" width="8.25390625" style="5" customWidth="1"/>
    <col min="5" max="6" width="10.50390625" style="5" customWidth="1"/>
    <col min="7" max="7" width="11.125" style="5" customWidth="1"/>
    <col min="8" max="8" width="7.625" style="5" customWidth="1"/>
    <col min="9" max="9" width="10.625" style="5" customWidth="1"/>
    <col min="10" max="10" width="10.50390625" style="5" customWidth="1"/>
    <col min="11" max="11" width="8.125" style="5" customWidth="1"/>
    <col min="12" max="12" width="10.75390625" style="5" customWidth="1"/>
    <col min="13" max="16384" width="9.00390625" style="5" customWidth="1"/>
  </cols>
  <sheetData>
    <row r="1" spans="1:12" s="1" customFormat="1" ht="22.5" customHeight="1">
      <c r="A1" s="35" t="s">
        <v>474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475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202" t="s">
        <v>1</v>
      </c>
      <c r="B5" s="202" t="s">
        <v>454</v>
      </c>
      <c r="C5" s="202" t="s">
        <v>455</v>
      </c>
      <c r="D5" s="96" t="s">
        <v>476</v>
      </c>
      <c r="E5" s="94"/>
      <c r="F5" s="26"/>
      <c r="G5" s="204" t="s">
        <v>258</v>
      </c>
      <c r="H5" s="204" t="s">
        <v>456</v>
      </c>
      <c r="I5" s="26" t="s">
        <v>477</v>
      </c>
      <c r="J5" s="95"/>
      <c r="K5" s="202" t="s">
        <v>238</v>
      </c>
      <c r="L5" s="202" t="s">
        <v>376</v>
      </c>
    </row>
    <row r="6" spans="1:22" s="4" customFormat="1" ht="16.5" customHeight="1">
      <c r="A6" s="203"/>
      <c r="B6" s="203"/>
      <c r="C6" s="203"/>
      <c r="D6" s="13" t="s">
        <v>457</v>
      </c>
      <c r="E6" s="116" t="s">
        <v>458</v>
      </c>
      <c r="F6" s="13" t="s">
        <v>459</v>
      </c>
      <c r="G6" s="205"/>
      <c r="H6" s="205"/>
      <c r="I6" s="13" t="s">
        <v>458</v>
      </c>
      <c r="J6" s="73" t="s">
        <v>459</v>
      </c>
      <c r="K6" s="203"/>
      <c r="L6" s="20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2" s="3" customFormat="1" ht="16.5" customHeight="1">
      <c r="A7" s="28"/>
      <c r="B7" s="37"/>
      <c r="C7" s="33"/>
      <c r="D7" s="28"/>
      <c r="E7" s="124"/>
      <c r="F7" s="30"/>
      <c r="G7" s="30"/>
      <c r="H7" s="28"/>
      <c r="I7" s="15"/>
      <c r="J7" s="125"/>
      <c r="K7" s="53" t="e">
        <f>(J7-G7)/G7*100</f>
        <v>#DIV/0!</v>
      </c>
      <c r="L7" s="15"/>
    </row>
    <row r="8" spans="1:12" s="3" customFormat="1" ht="16.5" customHeight="1">
      <c r="A8" s="28"/>
      <c r="B8" s="37"/>
      <c r="C8" s="33"/>
      <c r="D8" s="28"/>
      <c r="E8" s="124"/>
      <c r="F8" s="30"/>
      <c r="G8" s="30"/>
      <c r="H8" s="28"/>
      <c r="I8" s="15"/>
      <c r="J8" s="125"/>
      <c r="K8" s="53"/>
      <c r="L8" s="15"/>
    </row>
    <row r="9" spans="1:12" s="3" customFormat="1" ht="16.5" customHeight="1">
      <c r="A9" s="28"/>
      <c r="B9" s="37"/>
      <c r="C9" s="33"/>
      <c r="D9" s="28"/>
      <c r="E9" s="124"/>
      <c r="F9" s="30"/>
      <c r="G9" s="30"/>
      <c r="H9" s="28"/>
      <c r="I9" s="15"/>
      <c r="J9" s="125"/>
      <c r="K9" s="53"/>
      <c r="L9" s="15"/>
    </row>
    <row r="10" spans="1:12" s="3" customFormat="1" ht="16.5" customHeight="1">
      <c r="A10" s="28"/>
      <c r="B10" s="37"/>
      <c r="C10" s="33"/>
      <c r="D10" s="28"/>
      <c r="E10" s="124"/>
      <c r="F10" s="30"/>
      <c r="G10" s="30"/>
      <c r="H10" s="28"/>
      <c r="I10" s="15"/>
      <c r="J10" s="125"/>
      <c r="K10" s="53"/>
      <c r="L10" s="15"/>
    </row>
    <row r="11" spans="1:12" s="3" customFormat="1" ht="16.5" customHeight="1">
      <c r="A11" s="28"/>
      <c r="B11" s="37"/>
      <c r="C11" s="33"/>
      <c r="D11" s="28"/>
      <c r="E11" s="124"/>
      <c r="F11" s="30"/>
      <c r="G11" s="30"/>
      <c r="H11" s="28"/>
      <c r="I11" s="15"/>
      <c r="J11" s="125"/>
      <c r="K11" s="53"/>
      <c r="L11" s="15"/>
    </row>
    <row r="12" spans="1:12" s="3" customFormat="1" ht="16.5" customHeight="1">
      <c r="A12" s="28"/>
      <c r="B12" s="37"/>
      <c r="C12" s="33"/>
      <c r="D12" s="28"/>
      <c r="E12" s="124"/>
      <c r="F12" s="30"/>
      <c r="G12" s="30"/>
      <c r="H12" s="28"/>
      <c r="I12" s="15"/>
      <c r="J12" s="125"/>
      <c r="K12" s="53"/>
      <c r="L12" s="15"/>
    </row>
    <row r="13" spans="1:12" s="3" customFormat="1" ht="16.5" customHeight="1">
      <c r="A13" s="28"/>
      <c r="B13" s="37"/>
      <c r="C13" s="33"/>
      <c r="D13" s="28"/>
      <c r="E13" s="124"/>
      <c r="F13" s="30"/>
      <c r="G13" s="30"/>
      <c r="H13" s="28"/>
      <c r="I13" s="15"/>
      <c r="J13" s="125"/>
      <c r="K13" s="53"/>
      <c r="L13" s="15"/>
    </row>
    <row r="14" spans="1:12" s="3" customFormat="1" ht="16.5" customHeight="1">
      <c r="A14" s="28"/>
      <c r="B14" s="37"/>
      <c r="C14" s="33"/>
      <c r="D14" s="28"/>
      <c r="E14" s="124"/>
      <c r="F14" s="30"/>
      <c r="G14" s="30"/>
      <c r="H14" s="28"/>
      <c r="I14" s="15"/>
      <c r="J14" s="125"/>
      <c r="K14" s="53"/>
      <c r="L14" s="15"/>
    </row>
    <row r="15" spans="1:12" s="3" customFormat="1" ht="16.5" customHeight="1">
      <c r="A15" s="28"/>
      <c r="B15" s="37"/>
      <c r="C15" s="33"/>
      <c r="D15" s="28"/>
      <c r="E15" s="124"/>
      <c r="F15" s="30"/>
      <c r="G15" s="30"/>
      <c r="H15" s="28"/>
      <c r="I15" s="15"/>
      <c r="J15" s="125"/>
      <c r="K15" s="53"/>
      <c r="L15" s="15"/>
    </row>
    <row r="16" spans="1:12" s="3" customFormat="1" ht="16.5" customHeight="1">
      <c r="A16" s="28"/>
      <c r="B16" s="15"/>
      <c r="C16" s="15"/>
      <c r="D16" s="15"/>
      <c r="E16" s="124"/>
      <c r="F16" s="30"/>
      <c r="G16" s="30"/>
      <c r="H16" s="15"/>
      <c r="I16" s="15"/>
      <c r="J16" s="125"/>
      <c r="K16" s="53"/>
      <c r="L16" s="15"/>
    </row>
    <row r="17" spans="1:12" s="3" customFormat="1" ht="16.5" customHeight="1">
      <c r="A17" s="28"/>
      <c r="B17" s="15"/>
      <c r="C17" s="15"/>
      <c r="D17" s="15"/>
      <c r="E17" s="124"/>
      <c r="F17" s="30"/>
      <c r="G17" s="30"/>
      <c r="H17" s="15"/>
      <c r="I17" s="15"/>
      <c r="J17" s="125"/>
      <c r="K17" s="53"/>
      <c r="L17" s="15"/>
    </row>
    <row r="18" spans="1:12" s="3" customFormat="1" ht="16.5" customHeight="1">
      <c r="A18" s="28"/>
      <c r="B18" s="15"/>
      <c r="C18" s="15"/>
      <c r="D18" s="15"/>
      <c r="E18" s="124"/>
      <c r="F18" s="30"/>
      <c r="G18" s="30"/>
      <c r="H18" s="15"/>
      <c r="I18" s="15"/>
      <c r="J18" s="125"/>
      <c r="K18" s="53"/>
      <c r="L18" s="15"/>
    </row>
    <row r="19" spans="1:12" s="3" customFormat="1" ht="16.5" customHeight="1">
      <c r="A19" s="28"/>
      <c r="B19" s="15"/>
      <c r="C19" s="15"/>
      <c r="D19" s="15"/>
      <c r="E19" s="124"/>
      <c r="F19" s="30"/>
      <c r="G19" s="30"/>
      <c r="H19" s="15"/>
      <c r="I19" s="15"/>
      <c r="J19" s="125"/>
      <c r="K19" s="53"/>
      <c r="L19" s="15"/>
    </row>
    <row r="20" spans="1:12" s="3" customFormat="1" ht="16.5" customHeight="1">
      <c r="A20" s="28"/>
      <c r="B20" s="15"/>
      <c r="C20" s="15"/>
      <c r="D20" s="15"/>
      <c r="E20" s="124"/>
      <c r="F20" s="30"/>
      <c r="G20" s="30"/>
      <c r="H20" s="15"/>
      <c r="I20" s="15"/>
      <c r="J20" s="125"/>
      <c r="K20" s="53"/>
      <c r="L20" s="15"/>
    </row>
    <row r="21" spans="1:12" s="3" customFormat="1" ht="16.5" customHeight="1">
      <c r="A21" s="28"/>
      <c r="B21" s="15"/>
      <c r="C21" s="15"/>
      <c r="D21" s="15"/>
      <c r="E21" s="124"/>
      <c r="F21" s="30"/>
      <c r="G21" s="30"/>
      <c r="H21" s="15"/>
      <c r="I21" s="15"/>
      <c r="J21" s="125"/>
      <c r="K21" s="53"/>
      <c r="L21" s="15"/>
    </row>
    <row r="22" spans="1:12" s="3" customFormat="1" ht="16.5" customHeight="1">
      <c r="A22" s="28"/>
      <c r="B22" s="15"/>
      <c r="C22" s="15"/>
      <c r="D22" s="15"/>
      <c r="E22" s="124"/>
      <c r="F22" s="30"/>
      <c r="G22" s="30"/>
      <c r="H22" s="15"/>
      <c r="I22" s="15"/>
      <c r="J22" s="125"/>
      <c r="K22" s="53"/>
      <c r="L22" s="15"/>
    </row>
    <row r="23" spans="1:12" s="3" customFormat="1" ht="16.5" customHeight="1">
      <c r="A23" s="28"/>
      <c r="B23" s="15"/>
      <c r="C23" s="15"/>
      <c r="D23" s="15"/>
      <c r="E23" s="124"/>
      <c r="F23" s="30"/>
      <c r="G23" s="30"/>
      <c r="H23" s="15"/>
      <c r="I23" s="15"/>
      <c r="J23" s="125"/>
      <c r="K23" s="53"/>
      <c r="L23" s="15"/>
    </row>
    <row r="24" spans="1:12" s="3" customFormat="1" ht="16.5" customHeight="1">
      <c r="A24" s="28"/>
      <c r="B24" s="15"/>
      <c r="C24" s="15"/>
      <c r="D24" s="15"/>
      <c r="E24" s="124"/>
      <c r="F24" s="30"/>
      <c r="G24" s="30"/>
      <c r="H24" s="15"/>
      <c r="I24" s="15"/>
      <c r="J24" s="125"/>
      <c r="K24" s="53"/>
      <c r="L24" s="15"/>
    </row>
    <row r="25" spans="1:12" s="3" customFormat="1" ht="16.5" customHeight="1">
      <c r="A25" s="28"/>
      <c r="B25" s="15"/>
      <c r="C25" s="15"/>
      <c r="D25" s="15"/>
      <c r="E25" s="124"/>
      <c r="F25" s="30"/>
      <c r="G25" s="30"/>
      <c r="H25" s="15"/>
      <c r="I25" s="15"/>
      <c r="J25" s="125"/>
      <c r="K25" s="53"/>
      <c r="L25" s="15"/>
    </row>
    <row r="26" spans="1:12" s="3" customFormat="1" ht="16.5" customHeight="1">
      <c r="A26" s="28"/>
      <c r="B26" s="18"/>
      <c r="C26" s="19"/>
      <c r="D26" s="19"/>
      <c r="E26" s="124"/>
      <c r="F26" s="30"/>
      <c r="G26" s="30"/>
      <c r="H26" s="15"/>
      <c r="I26" s="15"/>
      <c r="J26" s="125"/>
      <c r="K26" s="53"/>
      <c r="L26" s="15"/>
    </row>
    <row r="27" spans="1:12" s="3" customFormat="1" ht="16.5" customHeight="1">
      <c r="A27" s="206" t="s">
        <v>370</v>
      </c>
      <c r="B27" s="207"/>
      <c r="C27" s="207"/>
      <c r="D27" s="207"/>
      <c r="E27" s="207"/>
      <c r="F27" s="30">
        <f>SUM(F7:F26)</f>
        <v>0</v>
      </c>
      <c r="G27" s="30">
        <f>SUM(G7:G26)</f>
        <v>0</v>
      </c>
      <c r="H27" s="15"/>
      <c r="I27" s="15"/>
      <c r="J27" s="125">
        <f>SUM(J7:J26)</f>
        <v>0</v>
      </c>
      <c r="K27" s="53" t="e">
        <f>(J27-G27)/G27*100</f>
        <v>#DIV/0!</v>
      </c>
      <c r="L27" s="15"/>
    </row>
    <row r="28" spans="1:12" s="3" customFormat="1" ht="16.5" customHeight="1">
      <c r="A28" s="206" t="s">
        <v>371</v>
      </c>
      <c r="B28" s="207"/>
      <c r="C28" s="207"/>
      <c r="D28" s="207"/>
      <c r="E28" s="207"/>
      <c r="F28" s="30">
        <f>F27</f>
        <v>0</v>
      </c>
      <c r="G28" s="30">
        <f>G27</f>
        <v>0</v>
      </c>
      <c r="H28" s="15"/>
      <c r="I28" s="15"/>
      <c r="J28" s="125">
        <f>J27</f>
        <v>0</v>
      </c>
      <c r="K28" s="53" t="e">
        <f>(J28-G28)/G28*100</f>
        <v>#DIV/0!</v>
      </c>
      <c r="L28" s="15"/>
    </row>
  </sheetData>
  <sheetProtection/>
  <mergeCells count="9">
    <mergeCell ref="H5:H6"/>
    <mergeCell ref="K5:K6"/>
    <mergeCell ref="L5:L6"/>
    <mergeCell ref="A27:E27"/>
    <mergeCell ref="A28:E28"/>
    <mergeCell ref="A5:A6"/>
    <mergeCell ref="B5:B6"/>
    <mergeCell ref="C5:C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F5" sqref="F5:I28"/>
    </sheetView>
  </sheetViews>
  <sheetFormatPr defaultColWidth="9.00390625" defaultRowHeight="16.5" customHeight="1"/>
  <cols>
    <col min="1" max="1" width="4.375" style="57" customWidth="1"/>
    <col min="2" max="2" width="22.25390625" style="5" customWidth="1"/>
    <col min="3" max="3" width="7.625" style="5" customWidth="1"/>
    <col min="4" max="4" width="9.875" style="5" customWidth="1"/>
    <col min="5" max="5" width="9.75390625" style="5" customWidth="1"/>
    <col min="6" max="6" width="10.50390625" style="5" customWidth="1"/>
    <col min="7" max="7" width="11.125" style="5" customWidth="1"/>
    <col min="8" max="8" width="7.625" style="5" customWidth="1"/>
    <col min="9" max="9" width="10.375" style="5" customWidth="1"/>
    <col min="10" max="10" width="13.625" style="5" customWidth="1"/>
    <col min="11" max="11" width="8.125" style="5" customWidth="1"/>
    <col min="12" max="12" width="11.875" style="5" customWidth="1"/>
    <col min="13" max="16384" width="9.00390625" style="5" customWidth="1"/>
  </cols>
  <sheetData>
    <row r="1" spans="1:12" s="1" customFormat="1" ht="22.5" customHeight="1">
      <c r="A1" s="211" t="s">
        <v>478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="6" customFormat="1" ht="16.5" customHeight="1">
      <c r="L2" s="7" t="s">
        <v>479</v>
      </c>
    </row>
    <row r="3" s="6" customFormat="1" ht="16.5" customHeight="1"/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3" customFormat="1" ht="16.5" customHeight="1">
      <c r="A5" s="202" t="s">
        <v>1</v>
      </c>
      <c r="B5" s="202" t="s">
        <v>454</v>
      </c>
      <c r="C5" s="202" t="s">
        <v>455</v>
      </c>
      <c r="D5" s="96" t="s">
        <v>480</v>
      </c>
      <c r="E5" s="94"/>
      <c r="F5" s="26"/>
      <c r="G5" s="204" t="s">
        <v>258</v>
      </c>
      <c r="H5" s="204" t="s">
        <v>456</v>
      </c>
      <c r="I5" s="26" t="s">
        <v>481</v>
      </c>
      <c r="J5" s="95"/>
      <c r="K5" s="202" t="s">
        <v>238</v>
      </c>
      <c r="L5" s="202" t="s">
        <v>376</v>
      </c>
    </row>
    <row r="6" spans="1:22" s="4" customFormat="1" ht="16.5" customHeight="1">
      <c r="A6" s="210"/>
      <c r="B6" s="210"/>
      <c r="C6" s="210"/>
      <c r="D6" s="13" t="s">
        <v>457</v>
      </c>
      <c r="E6" s="116" t="s">
        <v>458</v>
      </c>
      <c r="F6" s="13" t="s">
        <v>459</v>
      </c>
      <c r="G6" s="209"/>
      <c r="H6" s="209"/>
      <c r="I6" s="13" t="s">
        <v>458</v>
      </c>
      <c r="J6" s="73" t="s">
        <v>459</v>
      </c>
      <c r="K6" s="210"/>
      <c r="L6" s="210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2" s="4" customFormat="1" ht="16.5" customHeight="1">
      <c r="A7" s="28"/>
      <c r="B7" s="15"/>
      <c r="C7" s="15"/>
      <c r="D7" s="15"/>
      <c r="E7" s="60"/>
      <c r="F7" s="24"/>
      <c r="G7" s="24"/>
      <c r="H7" s="24"/>
      <c r="I7" s="24"/>
      <c r="J7" s="52"/>
      <c r="K7" s="16" t="e">
        <f>(J7-G7)/G7*100</f>
        <v>#DIV/0!</v>
      </c>
      <c r="L7" s="15"/>
    </row>
    <row r="8" spans="1:12" s="3" customFormat="1" ht="16.5" customHeight="1">
      <c r="A8" s="28"/>
      <c r="B8" s="15"/>
      <c r="C8" s="15"/>
      <c r="D8" s="15"/>
      <c r="E8" s="60"/>
      <c r="F8" s="24"/>
      <c r="G8" s="24"/>
      <c r="H8" s="24"/>
      <c r="I8" s="24"/>
      <c r="J8" s="52"/>
      <c r="K8" s="16"/>
      <c r="L8" s="15"/>
    </row>
    <row r="9" spans="1:12" s="3" customFormat="1" ht="16.5" customHeight="1">
      <c r="A9" s="28"/>
      <c r="B9" s="15"/>
      <c r="C9" s="15"/>
      <c r="D9" s="15"/>
      <c r="E9" s="60"/>
      <c r="F9" s="24"/>
      <c r="G9" s="24"/>
      <c r="H9" s="24"/>
      <c r="I9" s="24"/>
      <c r="J9" s="52"/>
      <c r="K9" s="16"/>
      <c r="L9" s="15"/>
    </row>
    <row r="10" spans="1:12" s="3" customFormat="1" ht="16.5" customHeight="1">
      <c r="A10" s="28"/>
      <c r="B10" s="15"/>
      <c r="C10" s="15"/>
      <c r="D10" s="15"/>
      <c r="E10" s="60"/>
      <c r="F10" s="24"/>
      <c r="G10" s="24"/>
      <c r="H10" s="24"/>
      <c r="I10" s="24"/>
      <c r="J10" s="52"/>
      <c r="K10" s="16"/>
      <c r="L10" s="15"/>
    </row>
    <row r="11" spans="1:12" s="3" customFormat="1" ht="16.5" customHeight="1">
      <c r="A11" s="28"/>
      <c r="B11" s="15"/>
      <c r="C11" s="15"/>
      <c r="D11" s="15"/>
      <c r="E11" s="60"/>
      <c r="F11" s="24"/>
      <c r="G11" s="24"/>
      <c r="H11" s="24"/>
      <c r="I11" s="24"/>
      <c r="J11" s="52"/>
      <c r="K11" s="16"/>
      <c r="L11" s="15"/>
    </row>
    <row r="12" spans="1:12" s="3" customFormat="1" ht="16.5" customHeight="1">
      <c r="A12" s="28"/>
      <c r="B12" s="15"/>
      <c r="C12" s="15"/>
      <c r="D12" s="15"/>
      <c r="E12" s="60"/>
      <c r="F12" s="24"/>
      <c r="G12" s="24"/>
      <c r="H12" s="24"/>
      <c r="I12" s="24"/>
      <c r="J12" s="52"/>
      <c r="K12" s="16"/>
      <c r="L12" s="15"/>
    </row>
    <row r="13" spans="1:12" s="3" customFormat="1" ht="16.5" customHeight="1">
      <c r="A13" s="28"/>
      <c r="B13" s="15"/>
      <c r="C13" s="15"/>
      <c r="D13" s="15"/>
      <c r="E13" s="60"/>
      <c r="F13" s="24"/>
      <c r="G13" s="24"/>
      <c r="H13" s="24"/>
      <c r="I13" s="24"/>
      <c r="J13" s="52"/>
      <c r="K13" s="16"/>
      <c r="L13" s="15"/>
    </row>
    <row r="14" spans="1:12" s="3" customFormat="1" ht="16.5" customHeight="1">
      <c r="A14" s="28"/>
      <c r="B14" s="15"/>
      <c r="C14" s="15"/>
      <c r="D14" s="15"/>
      <c r="E14" s="60"/>
      <c r="F14" s="24"/>
      <c r="G14" s="24"/>
      <c r="H14" s="24"/>
      <c r="I14" s="24"/>
      <c r="J14" s="52"/>
      <c r="K14" s="16"/>
      <c r="L14" s="15"/>
    </row>
    <row r="15" spans="1:12" s="3" customFormat="1" ht="16.5" customHeight="1">
      <c r="A15" s="28"/>
      <c r="B15" s="15"/>
      <c r="C15" s="15"/>
      <c r="D15" s="15"/>
      <c r="E15" s="60"/>
      <c r="F15" s="24"/>
      <c r="G15" s="24"/>
      <c r="H15" s="24"/>
      <c r="I15" s="24"/>
      <c r="J15" s="52"/>
      <c r="K15" s="16"/>
      <c r="L15" s="15"/>
    </row>
    <row r="16" spans="1:12" s="3" customFormat="1" ht="16.5" customHeight="1">
      <c r="A16" s="28"/>
      <c r="B16" s="15"/>
      <c r="C16" s="15"/>
      <c r="D16" s="15"/>
      <c r="E16" s="60"/>
      <c r="F16" s="24"/>
      <c r="G16" s="24"/>
      <c r="H16" s="24"/>
      <c r="I16" s="24"/>
      <c r="J16" s="52"/>
      <c r="K16" s="16"/>
      <c r="L16" s="15"/>
    </row>
    <row r="17" spans="1:12" s="3" customFormat="1" ht="16.5" customHeight="1">
      <c r="A17" s="28"/>
      <c r="B17" s="15"/>
      <c r="C17" s="15"/>
      <c r="D17" s="15"/>
      <c r="E17" s="60"/>
      <c r="F17" s="24"/>
      <c r="G17" s="24"/>
      <c r="H17" s="24"/>
      <c r="I17" s="24"/>
      <c r="J17" s="52"/>
      <c r="K17" s="16"/>
      <c r="L17" s="15"/>
    </row>
    <row r="18" spans="1:12" s="3" customFormat="1" ht="16.5" customHeight="1">
      <c r="A18" s="28"/>
      <c r="B18" s="15"/>
      <c r="C18" s="15"/>
      <c r="D18" s="15"/>
      <c r="E18" s="60"/>
      <c r="F18" s="24"/>
      <c r="G18" s="24"/>
      <c r="H18" s="24"/>
      <c r="I18" s="24"/>
      <c r="J18" s="52"/>
      <c r="K18" s="16"/>
      <c r="L18" s="15"/>
    </row>
    <row r="19" spans="1:12" s="3" customFormat="1" ht="16.5" customHeight="1">
      <c r="A19" s="28"/>
      <c r="B19" s="15"/>
      <c r="C19" s="15"/>
      <c r="D19" s="15"/>
      <c r="E19" s="60"/>
      <c r="F19" s="24"/>
      <c r="G19" s="24"/>
      <c r="H19" s="24"/>
      <c r="I19" s="24"/>
      <c r="J19" s="52"/>
      <c r="K19" s="16"/>
      <c r="L19" s="15"/>
    </row>
    <row r="20" spans="1:12" s="3" customFormat="1" ht="16.5" customHeight="1">
      <c r="A20" s="28"/>
      <c r="B20" s="15"/>
      <c r="C20" s="15"/>
      <c r="D20" s="15"/>
      <c r="E20" s="60"/>
      <c r="F20" s="24"/>
      <c r="G20" s="24"/>
      <c r="H20" s="24"/>
      <c r="I20" s="24"/>
      <c r="J20" s="52"/>
      <c r="K20" s="16"/>
      <c r="L20" s="15"/>
    </row>
    <row r="21" spans="1:12" s="3" customFormat="1" ht="16.5" customHeight="1">
      <c r="A21" s="28"/>
      <c r="B21" s="15"/>
      <c r="C21" s="15"/>
      <c r="D21" s="15"/>
      <c r="E21" s="60"/>
      <c r="F21" s="24"/>
      <c r="G21" s="24"/>
      <c r="H21" s="24"/>
      <c r="I21" s="24"/>
      <c r="J21" s="52"/>
      <c r="K21" s="16"/>
      <c r="L21" s="15"/>
    </row>
    <row r="22" spans="1:12" s="3" customFormat="1" ht="16.5" customHeight="1">
      <c r="A22" s="28"/>
      <c r="B22" s="15"/>
      <c r="C22" s="15"/>
      <c r="D22" s="15"/>
      <c r="E22" s="60"/>
      <c r="F22" s="24"/>
      <c r="G22" s="24"/>
      <c r="H22" s="24"/>
      <c r="I22" s="24"/>
      <c r="J22" s="52"/>
      <c r="K22" s="16"/>
      <c r="L22" s="15"/>
    </row>
    <row r="23" spans="1:12" s="3" customFormat="1" ht="16.5" customHeight="1">
      <c r="A23" s="28"/>
      <c r="B23" s="15"/>
      <c r="C23" s="15"/>
      <c r="D23" s="15"/>
      <c r="E23" s="60"/>
      <c r="F23" s="24"/>
      <c r="G23" s="24"/>
      <c r="H23" s="24"/>
      <c r="I23" s="24"/>
      <c r="J23" s="52"/>
      <c r="K23" s="16"/>
      <c r="L23" s="15"/>
    </row>
    <row r="24" spans="1:12" s="3" customFormat="1" ht="16.5" customHeight="1">
      <c r="A24" s="28"/>
      <c r="B24" s="15"/>
      <c r="C24" s="15"/>
      <c r="D24" s="15"/>
      <c r="E24" s="60"/>
      <c r="F24" s="24"/>
      <c r="G24" s="24"/>
      <c r="H24" s="24"/>
      <c r="I24" s="24"/>
      <c r="J24" s="52"/>
      <c r="K24" s="16"/>
      <c r="L24" s="15"/>
    </row>
    <row r="25" spans="1:12" s="3" customFormat="1" ht="16.5" customHeight="1">
      <c r="A25" s="28"/>
      <c r="B25" s="15"/>
      <c r="C25" s="15"/>
      <c r="D25" s="15"/>
      <c r="E25" s="60"/>
      <c r="F25" s="24"/>
      <c r="G25" s="24"/>
      <c r="H25" s="24"/>
      <c r="I25" s="24"/>
      <c r="J25" s="52"/>
      <c r="K25" s="16"/>
      <c r="L25" s="15"/>
    </row>
    <row r="26" spans="1:12" s="3" customFormat="1" ht="16.5" customHeight="1">
      <c r="A26" s="28"/>
      <c r="B26" s="18"/>
      <c r="C26" s="19"/>
      <c r="D26" s="19"/>
      <c r="E26" s="60"/>
      <c r="F26" s="24"/>
      <c r="G26" s="24"/>
      <c r="H26" s="24"/>
      <c r="I26" s="24"/>
      <c r="J26" s="52"/>
      <c r="K26" s="16"/>
      <c r="L26" s="15"/>
    </row>
    <row r="27" spans="1:12" s="3" customFormat="1" ht="16.5" customHeight="1">
      <c r="A27" s="206" t="s">
        <v>377</v>
      </c>
      <c r="B27" s="212"/>
      <c r="C27" s="212"/>
      <c r="D27" s="212"/>
      <c r="E27" s="212"/>
      <c r="F27" s="24">
        <f>SUM(F7:F26)</f>
        <v>0</v>
      </c>
      <c r="G27" s="24">
        <f>SUM(G7:G26)</f>
        <v>0</v>
      </c>
      <c r="H27" s="24"/>
      <c r="I27" s="24"/>
      <c r="J27" s="52">
        <f>SUM(J7:J26)</f>
        <v>0</v>
      </c>
      <c r="K27" s="16" t="e">
        <f>(J27-G27)/G27*100</f>
        <v>#DIV/0!</v>
      </c>
      <c r="L27" s="15"/>
    </row>
    <row r="28" spans="1:12" s="3" customFormat="1" ht="16.5" customHeight="1">
      <c r="A28" s="206" t="s">
        <v>371</v>
      </c>
      <c r="B28" s="212"/>
      <c r="C28" s="212"/>
      <c r="D28" s="212"/>
      <c r="E28" s="212"/>
      <c r="F28" s="24">
        <f>F27</f>
        <v>0</v>
      </c>
      <c r="G28" s="24">
        <f>G27</f>
        <v>0</v>
      </c>
      <c r="H28" s="24"/>
      <c r="I28" s="24"/>
      <c r="J28" s="52">
        <f>J27</f>
        <v>0</v>
      </c>
      <c r="K28" s="16" t="e">
        <f>(J28-G28)/G28*100</f>
        <v>#DIV/0!</v>
      </c>
      <c r="L28" s="15"/>
    </row>
    <row r="29" s="3" customFormat="1" ht="16.5" customHeight="1">
      <c r="A29" s="6"/>
    </row>
  </sheetData>
  <sheetProtection/>
  <mergeCells count="10">
    <mergeCell ref="A1:L1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D5">
      <selection activeCell="G5" sqref="G5:K28"/>
    </sheetView>
  </sheetViews>
  <sheetFormatPr defaultColWidth="9.00390625" defaultRowHeight="16.5" customHeight="1"/>
  <cols>
    <col min="1" max="1" width="4.625" style="57" customWidth="1"/>
    <col min="2" max="2" width="14.00390625" style="5" customWidth="1"/>
    <col min="3" max="3" width="15.875" style="5" customWidth="1"/>
    <col min="4" max="4" width="7.25390625" style="5" customWidth="1"/>
    <col min="5" max="5" width="9.125" style="5" customWidth="1"/>
    <col min="6" max="6" width="8.75390625" style="5" customWidth="1"/>
    <col min="7" max="7" width="7.875" style="5" customWidth="1"/>
    <col min="8" max="8" width="10.625" style="5" customWidth="1"/>
    <col min="9" max="9" width="7.50390625" style="5" customWidth="1"/>
    <col min="10" max="10" width="8.625" style="5" customWidth="1"/>
    <col min="11" max="11" width="9.125" style="5" customWidth="1"/>
    <col min="12" max="12" width="7.75390625" style="5" customWidth="1"/>
    <col min="13" max="13" width="10.875" style="5" customWidth="1"/>
    <col min="14" max="16384" width="9.00390625" style="5" customWidth="1"/>
  </cols>
  <sheetData>
    <row r="1" spans="1:13" s="118" customFormat="1" ht="22.5" customHeight="1">
      <c r="A1" s="211" t="s">
        <v>482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483</v>
      </c>
    </row>
    <row r="3" spans="1:13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4" customFormat="1" ht="16.5" customHeight="1">
      <c r="A5" s="202" t="s">
        <v>1</v>
      </c>
      <c r="B5" s="202" t="s">
        <v>484</v>
      </c>
      <c r="C5" s="202" t="s">
        <v>485</v>
      </c>
      <c r="D5" s="202" t="s">
        <v>455</v>
      </c>
      <c r="E5" s="96" t="s">
        <v>486</v>
      </c>
      <c r="F5" s="94"/>
      <c r="G5" s="26"/>
      <c r="H5" s="204" t="s">
        <v>258</v>
      </c>
      <c r="I5" s="204" t="s">
        <v>456</v>
      </c>
      <c r="J5" s="26" t="s">
        <v>487</v>
      </c>
      <c r="K5" s="26"/>
      <c r="L5" s="202" t="s">
        <v>238</v>
      </c>
      <c r="M5" s="202" t="s">
        <v>376</v>
      </c>
    </row>
    <row r="6" spans="1:22" s="4" customFormat="1" ht="16.5" customHeight="1">
      <c r="A6" s="210"/>
      <c r="B6" s="210"/>
      <c r="C6" s="210"/>
      <c r="D6" s="210"/>
      <c r="E6" s="13" t="s">
        <v>457</v>
      </c>
      <c r="F6" s="116" t="s">
        <v>458</v>
      </c>
      <c r="G6" s="13" t="s">
        <v>459</v>
      </c>
      <c r="H6" s="209"/>
      <c r="I6" s="209"/>
      <c r="J6" s="13" t="s">
        <v>458</v>
      </c>
      <c r="K6" s="13" t="s">
        <v>459</v>
      </c>
      <c r="L6" s="210"/>
      <c r="M6" s="210"/>
      <c r="N6" s="23"/>
      <c r="O6" s="23"/>
      <c r="P6" s="23"/>
      <c r="Q6" s="23"/>
      <c r="R6" s="23"/>
      <c r="S6" s="23"/>
      <c r="T6" s="23"/>
      <c r="U6" s="23"/>
      <c r="V6" s="23"/>
    </row>
    <row r="7" spans="1:13" s="3" customFormat="1" ht="16.5" customHeight="1">
      <c r="A7" s="28"/>
      <c r="B7" s="15"/>
      <c r="C7" s="15"/>
      <c r="D7" s="15"/>
      <c r="E7" s="15"/>
      <c r="F7" s="60"/>
      <c r="G7" s="24"/>
      <c r="H7" s="24"/>
      <c r="I7" s="24"/>
      <c r="J7" s="24"/>
      <c r="K7" s="24"/>
      <c r="L7" s="16" t="e">
        <f>(K7-H7)/H7*100</f>
        <v>#DIV/0!</v>
      </c>
      <c r="M7" s="15"/>
    </row>
    <row r="8" spans="1:13" s="3" customFormat="1" ht="16.5" customHeight="1">
      <c r="A8" s="28"/>
      <c r="B8" s="15"/>
      <c r="C8" s="15"/>
      <c r="D8" s="15"/>
      <c r="E8" s="15"/>
      <c r="F8" s="60"/>
      <c r="G8" s="24"/>
      <c r="H8" s="24"/>
      <c r="I8" s="24"/>
      <c r="J8" s="24"/>
      <c r="K8" s="24"/>
      <c r="L8" s="16"/>
      <c r="M8" s="15"/>
    </row>
    <row r="9" spans="1:13" s="3" customFormat="1" ht="16.5" customHeight="1">
      <c r="A9" s="28"/>
      <c r="B9" s="15"/>
      <c r="C9" s="15"/>
      <c r="D9" s="15"/>
      <c r="E9" s="15"/>
      <c r="F9" s="60"/>
      <c r="G9" s="24"/>
      <c r="H9" s="24"/>
      <c r="I9" s="24"/>
      <c r="J9" s="24"/>
      <c r="K9" s="24"/>
      <c r="L9" s="16"/>
      <c r="M9" s="15"/>
    </row>
    <row r="10" spans="1:13" s="3" customFormat="1" ht="16.5" customHeight="1">
      <c r="A10" s="28"/>
      <c r="B10" s="15"/>
      <c r="C10" s="15"/>
      <c r="D10" s="15"/>
      <c r="E10" s="15"/>
      <c r="F10" s="60"/>
      <c r="G10" s="24"/>
      <c r="H10" s="24"/>
      <c r="I10" s="24"/>
      <c r="J10" s="24"/>
      <c r="K10" s="24"/>
      <c r="L10" s="16"/>
      <c r="M10" s="15"/>
    </row>
    <row r="11" spans="1:13" s="3" customFormat="1" ht="16.5" customHeight="1">
      <c r="A11" s="28"/>
      <c r="B11" s="15"/>
      <c r="C11" s="15"/>
      <c r="D11" s="15"/>
      <c r="E11" s="15"/>
      <c r="F11" s="60"/>
      <c r="G11" s="24"/>
      <c r="H11" s="24"/>
      <c r="I11" s="24"/>
      <c r="J11" s="24"/>
      <c r="K11" s="24"/>
      <c r="L11" s="16"/>
      <c r="M11" s="15"/>
    </row>
    <row r="12" spans="1:13" s="3" customFormat="1" ht="16.5" customHeight="1">
      <c r="A12" s="28"/>
      <c r="B12" s="15"/>
      <c r="C12" s="15"/>
      <c r="D12" s="15"/>
      <c r="E12" s="15"/>
      <c r="F12" s="60"/>
      <c r="G12" s="24"/>
      <c r="H12" s="24"/>
      <c r="I12" s="24"/>
      <c r="J12" s="24"/>
      <c r="K12" s="24"/>
      <c r="L12" s="16"/>
      <c r="M12" s="15"/>
    </row>
    <row r="13" spans="1:13" s="3" customFormat="1" ht="16.5" customHeight="1">
      <c r="A13" s="28"/>
      <c r="B13" s="15"/>
      <c r="C13" s="15"/>
      <c r="D13" s="15"/>
      <c r="E13" s="15"/>
      <c r="F13" s="60"/>
      <c r="G13" s="24"/>
      <c r="H13" s="24"/>
      <c r="I13" s="24"/>
      <c r="J13" s="24"/>
      <c r="K13" s="24"/>
      <c r="L13" s="16"/>
      <c r="M13" s="15"/>
    </row>
    <row r="14" spans="1:13" s="3" customFormat="1" ht="16.5" customHeight="1">
      <c r="A14" s="28"/>
      <c r="B14" s="15"/>
      <c r="C14" s="15"/>
      <c r="D14" s="15"/>
      <c r="E14" s="15"/>
      <c r="F14" s="60"/>
      <c r="G14" s="24"/>
      <c r="H14" s="24"/>
      <c r="I14" s="24"/>
      <c r="J14" s="24"/>
      <c r="K14" s="24"/>
      <c r="L14" s="16"/>
      <c r="M14" s="15"/>
    </row>
    <row r="15" spans="1:13" s="3" customFormat="1" ht="16.5" customHeight="1">
      <c r="A15" s="28"/>
      <c r="B15" s="15"/>
      <c r="C15" s="15"/>
      <c r="D15" s="15"/>
      <c r="E15" s="15"/>
      <c r="F15" s="60"/>
      <c r="G15" s="24"/>
      <c r="H15" s="24"/>
      <c r="I15" s="24"/>
      <c r="J15" s="24"/>
      <c r="K15" s="24"/>
      <c r="L15" s="16"/>
      <c r="M15" s="15"/>
    </row>
    <row r="16" spans="1:13" s="3" customFormat="1" ht="16.5" customHeight="1">
      <c r="A16" s="28"/>
      <c r="B16" s="15"/>
      <c r="C16" s="15"/>
      <c r="D16" s="15"/>
      <c r="E16" s="15"/>
      <c r="F16" s="60"/>
      <c r="G16" s="24"/>
      <c r="H16" s="24"/>
      <c r="I16" s="24"/>
      <c r="J16" s="24"/>
      <c r="K16" s="24"/>
      <c r="L16" s="16"/>
      <c r="M16" s="15"/>
    </row>
    <row r="17" spans="1:13" s="3" customFormat="1" ht="16.5" customHeight="1">
      <c r="A17" s="28"/>
      <c r="B17" s="15"/>
      <c r="C17" s="15"/>
      <c r="D17" s="15"/>
      <c r="E17" s="15"/>
      <c r="F17" s="60"/>
      <c r="G17" s="24"/>
      <c r="H17" s="24"/>
      <c r="I17" s="24"/>
      <c r="J17" s="24"/>
      <c r="K17" s="24"/>
      <c r="L17" s="16"/>
      <c r="M17" s="15"/>
    </row>
    <row r="18" spans="1:13" s="3" customFormat="1" ht="16.5" customHeight="1">
      <c r="A18" s="28"/>
      <c r="B18" s="15"/>
      <c r="C18" s="15"/>
      <c r="D18" s="15"/>
      <c r="E18" s="15"/>
      <c r="F18" s="60"/>
      <c r="G18" s="24"/>
      <c r="H18" s="24"/>
      <c r="I18" s="24"/>
      <c r="J18" s="24"/>
      <c r="K18" s="24"/>
      <c r="L18" s="16"/>
      <c r="M18" s="15"/>
    </row>
    <row r="19" spans="1:13" s="3" customFormat="1" ht="16.5" customHeight="1">
      <c r="A19" s="28"/>
      <c r="B19" s="15"/>
      <c r="C19" s="15"/>
      <c r="D19" s="15"/>
      <c r="E19" s="15"/>
      <c r="F19" s="60"/>
      <c r="G19" s="24"/>
      <c r="H19" s="24"/>
      <c r="I19" s="24"/>
      <c r="J19" s="24"/>
      <c r="K19" s="24"/>
      <c r="L19" s="16"/>
      <c r="M19" s="15"/>
    </row>
    <row r="20" spans="1:13" s="3" customFormat="1" ht="16.5" customHeight="1">
      <c r="A20" s="28"/>
      <c r="B20" s="15"/>
      <c r="C20" s="15"/>
      <c r="D20" s="15"/>
      <c r="E20" s="15"/>
      <c r="F20" s="60"/>
      <c r="G20" s="24"/>
      <c r="H20" s="24"/>
      <c r="I20" s="24"/>
      <c r="J20" s="24"/>
      <c r="K20" s="24"/>
      <c r="L20" s="16"/>
      <c r="M20" s="15"/>
    </row>
    <row r="21" spans="1:13" s="3" customFormat="1" ht="16.5" customHeight="1">
      <c r="A21" s="28"/>
      <c r="B21" s="15"/>
      <c r="C21" s="15"/>
      <c r="D21" s="15"/>
      <c r="E21" s="15"/>
      <c r="F21" s="60"/>
      <c r="G21" s="24"/>
      <c r="H21" s="24"/>
      <c r="I21" s="24"/>
      <c r="J21" s="24"/>
      <c r="K21" s="24"/>
      <c r="L21" s="16"/>
      <c r="M21" s="15"/>
    </row>
    <row r="22" spans="1:13" s="3" customFormat="1" ht="16.5" customHeight="1">
      <c r="A22" s="28"/>
      <c r="B22" s="15"/>
      <c r="C22" s="15"/>
      <c r="D22" s="15"/>
      <c r="E22" s="15"/>
      <c r="F22" s="60"/>
      <c r="G22" s="24"/>
      <c r="H22" s="24"/>
      <c r="I22" s="24"/>
      <c r="J22" s="24"/>
      <c r="K22" s="24"/>
      <c r="L22" s="16"/>
      <c r="M22" s="15"/>
    </row>
    <row r="23" spans="1:13" s="3" customFormat="1" ht="16.5" customHeight="1">
      <c r="A23" s="28"/>
      <c r="B23" s="15"/>
      <c r="C23" s="15"/>
      <c r="D23" s="15"/>
      <c r="E23" s="15"/>
      <c r="F23" s="60"/>
      <c r="G23" s="24"/>
      <c r="H23" s="24"/>
      <c r="I23" s="24"/>
      <c r="J23" s="24"/>
      <c r="K23" s="24"/>
      <c r="L23" s="16"/>
      <c r="M23" s="15"/>
    </row>
    <row r="24" spans="1:13" s="3" customFormat="1" ht="16.5" customHeight="1">
      <c r="A24" s="28"/>
      <c r="B24" s="15"/>
      <c r="C24" s="15"/>
      <c r="D24" s="15"/>
      <c r="E24" s="15"/>
      <c r="F24" s="60"/>
      <c r="G24" s="24"/>
      <c r="H24" s="24"/>
      <c r="I24" s="24"/>
      <c r="J24" s="24"/>
      <c r="K24" s="24"/>
      <c r="L24" s="16"/>
      <c r="M24" s="15"/>
    </row>
    <row r="25" spans="1:13" s="3" customFormat="1" ht="16.5" customHeight="1">
      <c r="A25" s="28"/>
      <c r="B25" s="15"/>
      <c r="C25" s="15"/>
      <c r="D25" s="15"/>
      <c r="E25" s="15"/>
      <c r="F25" s="60"/>
      <c r="G25" s="24"/>
      <c r="H25" s="24"/>
      <c r="I25" s="24"/>
      <c r="J25" s="24"/>
      <c r="K25" s="24"/>
      <c r="L25" s="16"/>
      <c r="M25" s="15"/>
    </row>
    <row r="26" spans="1:13" s="3" customFormat="1" ht="16.5" customHeight="1">
      <c r="A26" s="28"/>
      <c r="B26" s="18"/>
      <c r="C26" s="19"/>
      <c r="D26" s="19"/>
      <c r="E26" s="19"/>
      <c r="F26" s="60"/>
      <c r="G26" s="24"/>
      <c r="H26" s="24"/>
      <c r="I26" s="24"/>
      <c r="J26" s="24"/>
      <c r="K26" s="24"/>
      <c r="L26" s="16"/>
      <c r="M26" s="15"/>
    </row>
    <row r="27" spans="1:13" s="3" customFormat="1" ht="16.5" customHeight="1">
      <c r="A27" s="206" t="s">
        <v>377</v>
      </c>
      <c r="B27" s="212"/>
      <c r="C27" s="212"/>
      <c r="D27" s="212"/>
      <c r="E27" s="212"/>
      <c r="F27" s="212"/>
      <c r="G27" s="24">
        <f>SUM(G7:G26)</f>
        <v>0</v>
      </c>
      <c r="H27" s="24">
        <f>SUM(H7:H26)</f>
        <v>0</v>
      </c>
      <c r="I27" s="24"/>
      <c r="J27" s="24"/>
      <c r="K27" s="24">
        <f>SUM(K7:K26)</f>
        <v>0</v>
      </c>
      <c r="L27" s="16" t="e">
        <f>(K27-H27)/H27*100</f>
        <v>#DIV/0!</v>
      </c>
      <c r="M27" s="15"/>
    </row>
    <row r="28" spans="1:13" s="3" customFormat="1" ht="16.5" customHeight="1">
      <c r="A28" s="206" t="s">
        <v>371</v>
      </c>
      <c r="B28" s="212"/>
      <c r="C28" s="212"/>
      <c r="D28" s="212"/>
      <c r="E28" s="212"/>
      <c r="F28" s="212"/>
      <c r="G28" s="24">
        <f>G27</f>
        <v>0</v>
      </c>
      <c r="H28" s="24">
        <f>H27</f>
        <v>0</v>
      </c>
      <c r="I28" s="24"/>
      <c r="J28" s="24"/>
      <c r="K28" s="24">
        <f>K27</f>
        <v>0</v>
      </c>
      <c r="L28" s="16" t="e">
        <f>(K28-H28)/H28*100</f>
        <v>#DIV/0!</v>
      </c>
      <c r="M28" s="15"/>
    </row>
  </sheetData>
  <sheetProtection/>
  <mergeCells count="11">
    <mergeCell ref="L5:L6"/>
    <mergeCell ref="M5:M6"/>
    <mergeCell ref="A1:M1"/>
    <mergeCell ref="A27:F27"/>
    <mergeCell ref="A28:F28"/>
    <mergeCell ref="A5:A6"/>
    <mergeCell ref="B5:B6"/>
    <mergeCell ref="C5:C6"/>
    <mergeCell ref="D5:D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U28"/>
  <sheetViews>
    <sheetView showGridLines="0" zoomScalePageLayoutView="0" workbookViewId="0" topLeftCell="A5">
      <selection activeCell="G27" sqref="G27"/>
    </sheetView>
  </sheetViews>
  <sheetFormatPr defaultColWidth="9.00390625" defaultRowHeight="16.5" customHeight="1"/>
  <cols>
    <col min="1" max="1" width="4.875" style="57" customWidth="1"/>
    <col min="2" max="2" width="21.50390625" style="5" customWidth="1"/>
    <col min="3" max="3" width="4.00390625" style="5" customWidth="1"/>
    <col min="4" max="5" width="9.875" style="5" customWidth="1"/>
    <col min="6" max="6" width="11.125" style="5" customWidth="1"/>
    <col min="7" max="7" width="9.00390625" style="5" customWidth="1"/>
    <col min="8" max="8" width="7.625" style="5" customWidth="1"/>
    <col min="9" max="9" width="10.00390625" style="5" customWidth="1"/>
    <col min="10" max="10" width="8.375" style="5" customWidth="1"/>
    <col min="11" max="11" width="8.00390625" style="5" customWidth="1"/>
    <col min="12" max="12" width="18.125" style="5" customWidth="1"/>
    <col min="13" max="16384" width="9.00390625" style="5" customWidth="1"/>
  </cols>
  <sheetData>
    <row r="1" spans="1:11" s="118" customFormat="1" ht="22.5" customHeight="1">
      <c r="A1" s="35" t="s">
        <v>488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L2" s="7" t="s">
        <v>489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2" s="4" customFormat="1" ht="16.5" customHeight="1">
      <c r="A5" s="202" t="s">
        <v>1</v>
      </c>
      <c r="B5" s="202" t="s">
        <v>454</v>
      </c>
      <c r="C5" s="219" t="s">
        <v>455</v>
      </c>
      <c r="D5" s="96" t="s">
        <v>490</v>
      </c>
      <c r="E5" s="26"/>
      <c r="F5" s="204" t="s">
        <v>258</v>
      </c>
      <c r="G5" s="204" t="s">
        <v>456</v>
      </c>
      <c r="H5" s="204" t="s">
        <v>236</v>
      </c>
      <c r="I5" s="204"/>
      <c r="J5" s="204"/>
      <c r="K5" s="202" t="s">
        <v>238</v>
      </c>
      <c r="L5" s="202" t="s">
        <v>376</v>
      </c>
    </row>
    <row r="6" spans="1:21" s="4" customFormat="1" ht="16.5" customHeight="1">
      <c r="A6" s="203"/>
      <c r="B6" s="203"/>
      <c r="C6" s="220"/>
      <c r="D6" s="72" t="s">
        <v>457</v>
      </c>
      <c r="E6" s="13" t="s">
        <v>459</v>
      </c>
      <c r="F6" s="205"/>
      <c r="G6" s="205"/>
      <c r="H6" s="13" t="s">
        <v>458</v>
      </c>
      <c r="I6" s="13" t="s">
        <v>491</v>
      </c>
      <c r="J6" s="13" t="s">
        <v>459</v>
      </c>
      <c r="K6" s="203"/>
      <c r="L6" s="218"/>
      <c r="M6" s="23"/>
      <c r="N6" s="23"/>
      <c r="O6" s="23"/>
      <c r="P6" s="23"/>
      <c r="Q6" s="23"/>
      <c r="R6" s="23"/>
      <c r="S6" s="23"/>
      <c r="T6" s="23"/>
      <c r="U6" s="23"/>
    </row>
    <row r="7" spans="1:12" s="3" customFormat="1" ht="16.5" customHeight="1">
      <c r="A7" s="28"/>
      <c r="B7" s="37"/>
      <c r="C7" s="33"/>
      <c r="D7" s="119"/>
      <c r="E7" s="24"/>
      <c r="F7" s="24"/>
      <c r="G7" s="120"/>
      <c r="H7" s="24"/>
      <c r="I7" s="120"/>
      <c r="J7" s="24"/>
      <c r="K7" s="123" t="e">
        <f>(J7-F7)/F7*100</f>
        <v>#DIV/0!</v>
      </c>
      <c r="L7" s="15"/>
    </row>
    <row r="8" spans="1:12" s="3" customFormat="1" ht="16.5" customHeight="1">
      <c r="A8" s="28"/>
      <c r="B8" s="37"/>
      <c r="C8" s="33"/>
      <c r="D8" s="119"/>
      <c r="E8" s="24"/>
      <c r="F8" s="24"/>
      <c r="G8" s="120"/>
      <c r="H8" s="24"/>
      <c r="I8" s="120"/>
      <c r="J8" s="24"/>
      <c r="K8" s="123"/>
      <c r="L8" s="15"/>
    </row>
    <row r="9" spans="1:12" s="3" customFormat="1" ht="16.5" customHeight="1">
      <c r="A9" s="28"/>
      <c r="B9" s="37"/>
      <c r="C9" s="33"/>
      <c r="D9" s="119"/>
      <c r="E9" s="24"/>
      <c r="F9" s="24"/>
      <c r="G9" s="120"/>
      <c r="H9" s="24"/>
      <c r="I9" s="120"/>
      <c r="J9" s="24"/>
      <c r="K9" s="123"/>
      <c r="L9" s="15"/>
    </row>
    <row r="10" spans="1:12" s="3" customFormat="1" ht="16.5" customHeight="1">
      <c r="A10" s="28"/>
      <c r="B10" s="37"/>
      <c r="C10" s="33"/>
      <c r="D10" s="119"/>
      <c r="E10" s="24"/>
      <c r="F10" s="24"/>
      <c r="G10" s="120"/>
      <c r="H10" s="24"/>
      <c r="I10" s="120"/>
      <c r="J10" s="24"/>
      <c r="K10" s="123"/>
      <c r="L10" s="15"/>
    </row>
    <row r="11" spans="1:12" s="3" customFormat="1" ht="16.5" customHeight="1">
      <c r="A11" s="28"/>
      <c r="B11" s="37"/>
      <c r="C11" s="33"/>
      <c r="D11" s="119"/>
      <c r="E11" s="24"/>
      <c r="F11" s="24"/>
      <c r="G11" s="120"/>
      <c r="H11" s="24"/>
      <c r="I11" s="120"/>
      <c r="J11" s="24"/>
      <c r="K11" s="123"/>
      <c r="L11" s="15"/>
    </row>
    <row r="12" spans="1:12" s="3" customFormat="1" ht="16.5" customHeight="1">
      <c r="A12" s="28"/>
      <c r="B12" s="37"/>
      <c r="C12" s="33"/>
      <c r="D12" s="119"/>
      <c r="E12" s="24"/>
      <c r="F12" s="24"/>
      <c r="G12" s="120"/>
      <c r="H12" s="24"/>
      <c r="I12" s="120"/>
      <c r="J12" s="24"/>
      <c r="K12" s="123"/>
      <c r="L12" s="15"/>
    </row>
    <row r="13" spans="1:12" s="3" customFormat="1" ht="16.5" customHeight="1">
      <c r="A13" s="28"/>
      <c r="B13" s="37"/>
      <c r="C13" s="33"/>
      <c r="D13" s="119"/>
      <c r="E13" s="24"/>
      <c r="F13" s="24"/>
      <c r="G13" s="120"/>
      <c r="H13" s="24"/>
      <c r="I13" s="120"/>
      <c r="J13" s="24"/>
      <c r="K13" s="123"/>
      <c r="L13" s="15"/>
    </row>
    <row r="14" spans="1:12" s="3" customFormat="1" ht="16.5" customHeight="1">
      <c r="A14" s="28"/>
      <c r="B14" s="37"/>
      <c r="C14" s="33"/>
      <c r="D14" s="119"/>
      <c r="E14" s="24"/>
      <c r="F14" s="24"/>
      <c r="G14" s="120"/>
      <c r="H14" s="24"/>
      <c r="I14" s="120"/>
      <c r="J14" s="24"/>
      <c r="K14" s="123"/>
      <c r="L14" s="15"/>
    </row>
    <row r="15" spans="1:12" s="3" customFormat="1" ht="16.5" customHeight="1">
      <c r="A15" s="28"/>
      <c r="B15" s="37"/>
      <c r="C15" s="33"/>
      <c r="D15" s="119"/>
      <c r="E15" s="24"/>
      <c r="F15" s="24"/>
      <c r="G15" s="120"/>
      <c r="H15" s="24"/>
      <c r="I15" s="120"/>
      <c r="J15" s="24"/>
      <c r="K15" s="123"/>
      <c r="L15" s="15"/>
    </row>
    <row r="16" spans="1:12" s="3" customFormat="1" ht="16.5" customHeight="1">
      <c r="A16" s="28"/>
      <c r="B16" s="37"/>
      <c r="C16" s="33"/>
      <c r="D16" s="119"/>
      <c r="E16" s="24"/>
      <c r="F16" s="24"/>
      <c r="G16" s="120"/>
      <c r="H16" s="24"/>
      <c r="I16" s="120"/>
      <c r="J16" s="24"/>
      <c r="K16" s="123"/>
      <c r="L16" s="15"/>
    </row>
    <row r="17" spans="1:12" s="3" customFormat="1" ht="16.5" customHeight="1">
      <c r="A17" s="28"/>
      <c r="B17" s="37"/>
      <c r="C17" s="33"/>
      <c r="D17" s="119"/>
      <c r="E17" s="24"/>
      <c r="F17" s="24"/>
      <c r="G17" s="120"/>
      <c r="H17" s="24"/>
      <c r="I17" s="120"/>
      <c r="J17" s="24"/>
      <c r="K17" s="123"/>
      <c r="L17" s="15"/>
    </row>
    <row r="18" spans="1:12" s="3" customFormat="1" ht="16.5" customHeight="1">
      <c r="A18" s="28"/>
      <c r="B18" s="37"/>
      <c r="C18" s="33"/>
      <c r="D18" s="119"/>
      <c r="E18" s="24"/>
      <c r="F18" s="24"/>
      <c r="G18" s="120"/>
      <c r="H18" s="24"/>
      <c r="I18" s="120"/>
      <c r="J18" s="24"/>
      <c r="K18" s="123"/>
      <c r="L18" s="15"/>
    </row>
    <row r="19" spans="1:12" s="3" customFormat="1" ht="16.5" customHeight="1">
      <c r="A19" s="28"/>
      <c r="B19" s="37"/>
      <c r="C19" s="33"/>
      <c r="D19" s="119"/>
      <c r="E19" s="24"/>
      <c r="F19" s="24"/>
      <c r="G19" s="120"/>
      <c r="H19" s="24"/>
      <c r="I19" s="120"/>
      <c r="J19" s="24"/>
      <c r="K19" s="123"/>
      <c r="L19" s="15"/>
    </row>
    <row r="20" spans="1:12" s="3" customFormat="1" ht="16.5" customHeight="1">
      <c r="A20" s="28"/>
      <c r="B20" s="37"/>
      <c r="C20" s="33"/>
      <c r="D20" s="119"/>
      <c r="E20" s="24"/>
      <c r="F20" s="24"/>
      <c r="G20" s="120"/>
      <c r="H20" s="24"/>
      <c r="I20" s="120"/>
      <c r="J20" s="24"/>
      <c r="K20" s="123"/>
      <c r="L20" s="15"/>
    </row>
    <row r="21" spans="1:12" s="3" customFormat="1" ht="16.5" customHeight="1">
      <c r="A21" s="28"/>
      <c r="B21" s="37"/>
      <c r="C21" s="33"/>
      <c r="D21" s="119"/>
      <c r="E21" s="24"/>
      <c r="F21" s="24"/>
      <c r="G21" s="120"/>
      <c r="H21" s="24"/>
      <c r="I21" s="120"/>
      <c r="J21" s="24"/>
      <c r="K21" s="123"/>
      <c r="L21" s="15"/>
    </row>
    <row r="22" spans="1:12" s="3" customFormat="1" ht="16.5" customHeight="1">
      <c r="A22" s="28"/>
      <c r="B22" s="37"/>
      <c r="C22" s="33"/>
      <c r="D22" s="119"/>
      <c r="E22" s="24"/>
      <c r="F22" s="24"/>
      <c r="G22" s="120"/>
      <c r="H22" s="24"/>
      <c r="I22" s="120"/>
      <c r="J22" s="24"/>
      <c r="K22" s="123"/>
      <c r="L22" s="15"/>
    </row>
    <row r="23" spans="1:12" s="3" customFormat="1" ht="16.5" customHeight="1">
      <c r="A23" s="28"/>
      <c r="B23" s="37"/>
      <c r="C23" s="33"/>
      <c r="D23" s="119"/>
      <c r="E23" s="24"/>
      <c r="F23" s="24"/>
      <c r="G23" s="120"/>
      <c r="H23" s="24"/>
      <c r="I23" s="120"/>
      <c r="J23" s="24"/>
      <c r="K23" s="123"/>
      <c r="L23" s="15"/>
    </row>
    <row r="24" spans="1:12" s="3" customFormat="1" ht="16.5" customHeight="1">
      <c r="A24" s="28"/>
      <c r="B24" s="37"/>
      <c r="C24" s="33"/>
      <c r="D24" s="119"/>
      <c r="E24" s="24"/>
      <c r="F24" s="24"/>
      <c r="G24" s="120"/>
      <c r="H24" s="24"/>
      <c r="I24" s="120"/>
      <c r="J24" s="24"/>
      <c r="K24" s="123"/>
      <c r="L24" s="15"/>
    </row>
    <row r="25" spans="1:12" s="3" customFormat="1" ht="16.5" customHeight="1">
      <c r="A25" s="28"/>
      <c r="B25" s="37"/>
      <c r="C25" s="33"/>
      <c r="D25" s="119"/>
      <c r="E25" s="24"/>
      <c r="F25" s="24"/>
      <c r="G25" s="120"/>
      <c r="H25" s="24"/>
      <c r="I25" s="120"/>
      <c r="J25" s="24"/>
      <c r="K25" s="123"/>
      <c r="L25" s="15"/>
    </row>
    <row r="26" spans="1:12" s="3" customFormat="1" ht="16.5" customHeight="1">
      <c r="A26" s="28"/>
      <c r="B26" s="45"/>
      <c r="C26" s="121"/>
      <c r="D26" s="119"/>
      <c r="E26" s="24"/>
      <c r="F26" s="24"/>
      <c r="G26" s="120"/>
      <c r="H26" s="24"/>
      <c r="I26" s="120"/>
      <c r="J26" s="24"/>
      <c r="K26" s="123"/>
      <c r="L26" s="15"/>
    </row>
    <row r="27" spans="1:12" s="3" customFormat="1" ht="16.5" customHeight="1">
      <c r="A27" s="206" t="s">
        <v>370</v>
      </c>
      <c r="B27" s="207"/>
      <c r="C27" s="207"/>
      <c r="D27" s="207"/>
      <c r="E27" s="24">
        <f aca="true" t="shared" si="0" ref="E27:J27">SUM(E7:E26)</f>
        <v>0</v>
      </c>
      <c r="F27" s="24">
        <f t="shared" si="0"/>
        <v>0</v>
      </c>
      <c r="G27" s="122"/>
      <c r="H27" s="24"/>
      <c r="I27" s="120"/>
      <c r="J27" s="24">
        <f t="shared" si="0"/>
        <v>0</v>
      </c>
      <c r="K27" s="123" t="e">
        <f>(J27-F27)/F27*100</f>
        <v>#DIV/0!</v>
      </c>
      <c r="L27" s="15"/>
    </row>
    <row r="28" spans="1:12" s="3" customFormat="1" ht="16.5" customHeight="1">
      <c r="A28" s="206" t="s">
        <v>371</v>
      </c>
      <c r="B28" s="207"/>
      <c r="C28" s="207"/>
      <c r="D28" s="207"/>
      <c r="E28" s="24">
        <f aca="true" t="shared" si="1" ref="E28:J28">SUM(E27)</f>
        <v>0</v>
      </c>
      <c r="F28" s="24">
        <f t="shared" si="1"/>
        <v>0</v>
      </c>
      <c r="G28" s="122"/>
      <c r="H28" s="24"/>
      <c r="I28" s="120"/>
      <c r="J28" s="24">
        <f t="shared" si="1"/>
        <v>0</v>
      </c>
      <c r="K28" s="123" t="e">
        <f>(J28-F28)/F28*100</f>
        <v>#DIV/0!</v>
      </c>
      <c r="L28" s="15"/>
    </row>
  </sheetData>
  <sheetProtection/>
  <mergeCells count="10">
    <mergeCell ref="K5:K6"/>
    <mergeCell ref="L5:L6"/>
    <mergeCell ref="H5:J5"/>
    <mergeCell ref="A27:D27"/>
    <mergeCell ref="A28:D28"/>
    <mergeCell ref="A5:A6"/>
    <mergeCell ref="B5:B6"/>
    <mergeCell ref="C5:C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D4">
      <selection activeCell="G5" sqref="G5:K28"/>
    </sheetView>
  </sheetViews>
  <sheetFormatPr defaultColWidth="9.00390625" defaultRowHeight="16.5" customHeight="1"/>
  <cols>
    <col min="1" max="1" width="3.75390625" style="57" customWidth="1"/>
    <col min="2" max="2" width="16.625" style="5" customWidth="1"/>
    <col min="3" max="3" width="17.125" style="5" customWidth="1"/>
    <col min="4" max="4" width="7.25390625" style="5" customWidth="1"/>
    <col min="5" max="5" width="8.75390625" style="5" customWidth="1"/>
    <col min="6" max="6" width="8.25390625" style="5" customWidth="1"/>
    <col min="7" max="7" width="8.00390625" style="5" customWidth="1"/>
    <col min="8" max="8" width="10.25390625" style="5" customWidth="1"/>
    <col min="9" max="9" width="7.375" style="5" customWidth="1"/>
    <col min="10" max="11" width="10.625" style="5" customWidth="1"/>
    <col min="12" max="12" width="6.875" style="5" customWidth="1"/>
    <col min="13" max="13" width="7.375" style="5" customWidth="1"/>
    <col min="14" max="16384" width="9.00390625" style="5" customWidth="1"/>
  </cols>
  <sheetData>
    <row r="1" spans="1:13" s="1" customFormat="1" ht="22.5" customHeight="1">
      <c r="A1" s="211" t="s">
        <v>492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="6" customFormat="1" ht="16.5" customHeight="1">
      <c r="M2" s="7" t="s">
        <v>493</v>
      </c>
    </row>
    <row r="3" s="6" customFormat="1" ht="16.5" customHeight="1"/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3" customFormat="1" ht="16.5" customHeight="1">
      <c r="A5" s="202" t="s">
        <v>1</v>
      </c>
      <c r="B5" s="202" t="s">
        <v>454</v>
      </c>
      <c r="C5" s="202" t="s">
        <v>494</v>
      </c>
      <c r="D5" s="202" t="s">
        <v>455</v>
      </c>
      <c r="E5" s="117" t="s">
        <v>495</v>
      </c>
      <c r="F5" s="94"/>
      <c r="G5" s="26"/>
      <c r="H5" s="204" t="s">
        <v>258</v>
      </c>
      <c r="I5" s="204" t="s">
        <v>456</v>
      </c>
      <c r="J5" s="26" t="s">
        <v>473</v>
      </c>
      <c r="K5" s="26"/>
      <c r="L5" s="202" t="s">
        <v>238</v>
      </c>
      <c r="M5" s="202" t="s">
        <v>376</v>
      </c>
    </row>
    <row r="6" spans="1:22" s="4" customFormat="1" ht="16.5" customHeight="1">
      <c r="A6" s="210"/>
      <c r="B6" s="210"/>
      <c r="C6" s="210"/>
      <c r="D6" s="210"/>
      <c r="E6" s="13" t="s">
        <v>457</v>
      </c>
      <c r="F6" s="116" t="s">
        <v>458</v>
      </c>
      <c r="G6" s="13" t="s">
        <v>459</v>
      </c>
      <c r="H6" s="209"/>
      <c r="I6" s="209"/>
      <c r="J6" s="13" t="s">
        <v>458</v>
      </c>
      <c r="K6" s="13" t="s">
        <v>459</v>
      </c>
      <c r="L6" s="210"/>
      <c r="M6" s="210"/>
      <c r="N6" s="23"/>
      <c r="O6" s="23"/>
      <c r="P6" s="23"/>
      <c r="Q6" s="23"/>
      <c r="R6" s="23"/>
      <c r="S6" s="23"/>
      <c r="T6" s="23"/>
      <c r="U6" s="23"/>
      <c r="V6" s="23"/>
    </row>
    <row r="7" spans="1:13" s="4" customFormat="1" ht="16.5" customHeight="1">
      <c r="A7" s="28"/>
      <c r="B7" s="15"/>
      <c r="C7" s="15"/>
      <c r="D7" s="15"/>
      <c r="E7" s="15"/>
      <c r="F7" s="60"/>
      <c r="G7" s="24"/>
      <c r="H7" s="24"/>
      <c r="I7" s="24"/>
      <c r="J7" s="24"/>
      <c r="K7" s="24"/>
      <c r="L7" s="16" t="e">
        <f>(K7-H7)/H7*100</f>
        <v>#DIV/0!</v>
      </c>
      <c r="M7" s="15"/>
    </row>
    <row r="8" spans="1:13" s="3" customFormat="1" ht="16.5" customHeight="1">
      <c r="A8" s="28"/>
      <c r="B8" s="15"/>
      <c r="C8" s="15"/>
      <c r="D8" s="15"/>
      <c r="E8" s="15"/>
      <c r="F8" s="60"/>
      <c r="G8" s="24"/>
      <c r="H8" s="24"/>
      <c r="I8" s="24"/>
      <c r="J8" s="24"/>
      <c r="K8" s="24"/>
      <c r="L8" s="16"/>
      <c r="M8" s="15"/>
    </row>
    <row r="9" spans="1:13" s="3" customFormat="1" ht="16.5" customHeight="1">
      <c r="A9" s="28"/>
      <c r="B9" s="15"/>
      <c r="C9" s="15"/>
      <c r="D9" s="15"/>
      <c r="E9" s="15"/>
      <c r="F9" s="60"/>
      <c r="G9" s="24"/>
      <c r="H9" s="24"/>
      <c r="I9" s="24"/>
      <c r="J9" s="24"/>
      <c r="K9" s="24"/>
      <c r="L9" s="16"/>
      <c r="M9" s="15"/>
    </row>
    <row r="10" spans="1:13" s="3" customFormat="1" ht="16.5" customHeight="1">
      <c r="A10" s="28"/>
      <c r="B10" s="15"/>
      <c r="C10" s="15"/>
      <c r="D10" s="15"/>
      <c r="E10" s="15"/>
      <c r="F10" s="60"/>
      <c r="G10" s="24"/>
      <c r="H10" s="24"/>
      <c r="I10" s="24"/>
      <c r="J10" s="24"/>
      <c r="K10" s="24"/>
      <c r="L10" s="16"/>
      <c r="M10" s="15"/>
    </row>
    <row r="11" spans="1:13" s="3" customFormat="1" ht="16.5" customHeight="1">
      <c r="A11" s="28"/>
      <c r="B11" s="15"/>
      <c r="C11" s="15"/>
      <c r="D11" s="15"/>
      <c r="E11" s="15"/>
      <c r="F11" s="60"/>
      <c r="G11" s="24"/>
      <c r="H11" s="24"/>
      <c r="I11" s="24"/>
      <c r="J11" s="24"/>
      <c r="K11" s="24"/>
      <c r="L11" s="16"/>
      <c r="M11" s="15"/>
    </row>
    <row r="12" spans="1:13" s="3" customFormat="1" ht="16.5" customHeight="1">
      <c r="A12" s="28"/>
      <c r="B12" s="15"/>
      <c r="C12" s="15"/>
      <c r="D12" s="15"/>
      <c r="E12" s="15"/>
      <c r="F12" s="60"/>
      <c r="G12" s="24"/>
      <c r="H12" s="24"/>
      <c r="I12" s="24"/>
      <c r="J12" s="24"/>
      <c r="K12" s="24"/>
      <c r="L12" s="16"/>
      <c r="M12" s="15"/>
    </row>
    <row r="13" spans="1:13" s="3" customFormat="1" ht="16.5" customHeight="1">
      <c r="A13" s="28"/>
      <c r="B13" s="15"/>
      <c r="C13" s="15"/>
      <c r="D13" s="15"/>
      <c r="E13" s="15"/>
      <c r="F13" s="60"/>
      <c r="G13" s="24"/>
      <c r="H13" s="24"/>
      <c r="I13" s="24"/>
      <c r="J13" s="24"/>
      <c r="K13" s="24"/>
      <c r="L13" s="16"/>
      <c r="M13" s="15"/>
    </row>
    <row r="14" spans="1:13" s="3" customFormat="1" ht="16.5" customHeight="1">
      <c r="A14" s="28"/>
      <c r="B14" s="15"/>
      <c r="C14" s="15"/>
      <c r="D14" s="15"/>
      <c r="E14" s="15"/>
      <c r="F14" s="60"/>
      <c r="G14" s="24"/>
      <c r="H14" s="24"/>
      <c r="I14" s="24"/>
      <c r="J14" s="24"/>
      <c r="K14" s="24"/>
      <c r="L14" s="16"/>
      <c r="M14" s="15"/>
    </row>
    <row r="15" spans="1:13" s="3" customFormat="1" ht="16.5" customHeight="1">
      <c r="A15" s="28"/>
      <c r="B15" s="15"/>
      <c r="C15" s="15"/>
      <c r="D15" s="15"/>
      <c r="E15" s="15"/>
      <c r="F15" s="60"/>
      <c r="G15" s="24"/>
      <c r="H15" s="24"/>
      <c r="I15" s="24"/>
      <c r="J15" s="24"/>
      <c r="K15" s="24"/>
      <c r="L15" s="16"/>
      <c r="M15" s="15"/>
    </row>
    <row r="16" spans="1:13" s="3" customFormat="1" ht="16.5" customHeight="1">
      <c r="A16" s="28"/>
      <c r="B16" s="15"/>
      <c r="C16" s="15"/>
      <c r="D16" s="15"/>
      <c r="E16" s="15"/>
      <c r="F16" s="60"/>
      <c r="G16" s="24"/>
      <c r="H16" s="24"/>
      <c r="I16" s="24"/>
      <c r="J16" s="24"/>
      <c r="K16" s="24"/>
      <c r="L16" s="16"/>
      <c r="M16" s="15"/>
    </row>
    <row r="17" spans="1:13" s="3" customFormat="1" ht="16.5" customHeight="1">
      <c r="A17" s="28"/>
      <c r="B17" s="15"/>
      <c r="C17" s="15"/>
      <c r="D17" s="15"/>
      <c r="E17" s="15"/>
      <c r="F17" s="60"/>
      <c r="G17" s="24"/>
      <c r="H17" s="24"/>
      <c r="I17" s="24"/>
      <c r="J17" s="24"/>
      <c r="K17" s="24"/>
      <c r="L17" s="16"/>
      <c r="M17" s="15"/>
    </row>
    <row r="18" spans="1:13" s="3" customFormat="1" ht="16.5" customHeight="1">
      <c r="A18" s="28"/>
      <c r="B18" s="15"/>
      <c r="C18" s="15"/>
      <c r="D18" s="15"/>
      <c r="E18" s="15"/>
      <c r="F18" s="60"/>
      <c r="G18" s="24"/>
      <c r="H18" s="24"/>
      <c r="I18" s="24"/>
      <c r="J18" s="24"/>
      <c r="K18" s="24"/>
      <c r="L18" s="16"/>
      <c r="M18" s="15"/>
    </row>
    <row r="19" spans="1:13" s="3" customFormat="1" ht="16.5" customHeight="1">
      <c r="A19" s="28"/>
      <c r="B19" s="15"/>
      <c r="C19" s="15"/>
      <c r="D19" s="15"/>
      <c r="E19" s="15"/>
      <c r="F19" s="60"/>
      <c r="G19" s="24"/>
      <c r="H19" s="24"/>
      <c r="I19" s="24"/>
      <c r="J19" s="24"/>
      <c r="K19" s="24"/>
      <c r="L19" s="16"/>
      <c r="M19" s="15"/>
    </row>
    <row r="20" spans="1:13" s="3" customFormat="1" ht="16.5" customHeight="1">
      <c r="A20" s="28"/>
      <c r="B20" s="15"/>
      <c r="C20" s="15"/>
      <c r="D20" s="15"/>
      <c r="E20" s="15"/>
      <c r="F20" s="60"/>
      <c r="G20" s="24"/>
      <c r="H20" s="24"/>
      <c r="I20" s="24"/>
      <c r="J20" s="24"/>
      <c r="K20" s="24"/>
      <c r="L20" s="16"/>
      <c r="M20" s="15"/>
    </row>
    <row r="21" spans="1:13" s="3" customFormat="1" ht="16.5" customHeight="1">
      <c r="A21" s="28"/>
      <c r="B21" s="15"/>
      <c r="C21" s="15"/>
      <c r="D21" s="15"/>
      <c r="E21" s="15"/>
      <c r="F21" s="60"/>
      <c r="G21" s="24"/>
      <c r="H21" s="24"/>
      <c r="I21" s="24"/>
      <c r="J21" s="24"/>
      <c r="K21" s="24"/>
      <c r="L21" s="16"/>
      <c r="M21" s="15"/>
    </row>
    <row r="22" spans="1:13" s="3" customFormat="1" ht="16.5" customHeight="1">
      <c r="A22" s="28"/>
      <c r="B22" s="15"/>
      <c r="C22" s="15"/>
      <c r="D22" s="15"/>
      <c r="E22" s="15"/>
      <c r="F22" s="60"/>
      <c r="G22" s="24"/>
      <c r="H22" s="24"/>
      <c r="I22" s="24"/>
      <c r="J22" s="24"/>
      <c r="K22" s="24"/>
      <c r="L22" s="16"/>
      <c r="M22" s="15"/>
    </row>
    <row r="23" spans="1:13" s="3" customFormat="1" ht="16.5" customHeight="1">
      <c r="A23" s="28"/>
      <c r="B23" s="15"/>
      <c r="C23" s="15"/>
      <c r="D23" s="15"/>
      <c r="E23" s="15"/>
      <c r="F23" s="60"/>
      <c r="G23" s="24"/>
      <c r="H23" s="24"/>
      <c r="I23" s="24"/>
      <c r="J23" s="24"/>
      <c r="K23" s="24"/>
      <c r="L23" s="16"/>
      <c r="M23" s="15"/>
    </row>
    <row r="24" spans="1:13" s="3" customFormat="1" ht="16.5" customHeight="1">
      <c r="A24" s="28"/>
      <c r="B24" s="15"/>
      <c r="C24" s="15"/>
      <c r="D24" s="15"/>
      <c r="E24" s="15"/>
      <c r="F24" s="60"/>
      <c r="G24" s="24"/>
      <c r="H24" s="24"/>
      <c r="I24" s="24"/>
      <c r="J24" s="24"/>
      <c r="K24" s="24"/>
      <c r="L24" s="16"/>
      <c r="M24" s="15"/>
    </row>
    <row r="25" spans="1:13" s="3" customFormat="1" ht="16.5" customHeight="1">
      <c r="A25" s="28"/>
      <c r="B25" s="15"/>
      <c r="C25" s="15"/>
      <c r="D25" s="15"/>
      <c r="E25" s="15"/>
      <c r="F25" s="60"/>
      <c r="G25" s="24"/>
      <c r="H25" s="24"/>
      <c r="I25" s="24"/>
      <c r="J25" s="24"/>
      <c r="K25" s="24"/>
      <c r="L25" s="16"/>
      <c r="M25" s="15"/>
    </row>
    <row r="26" spans="1:13" s="3" customFormat="1" ht="16.5" customHeight="1">
      <c r="A26" s="28"/>
      <c r="B26" s="18"/>
      <c r="C26" s="19"/>
      <c r="D26" s="19"/>
      <c r="E26" s="19"/>
      <c r="F26" s="60"/>
      <c r="G26" s="24"/>
      <c r="H26" s="24"/>
      <c r="I26" s="24"/>
      <c r="J26" s="24"/>
      <c r="K26" s="24"/>
      <c r="L26" s="16"/>
      <c r="M26" s="15"/>
    </row>
    <row r="27" spans="1:13" s="3" customFormat="1" ht="16.5" customHeight="1">
      <c r="A27" s="206" t="s">
        <v>377</v>
      </c>
      <c r="B27" s="212"/>
      <c r="C27" s="212"/>
      <c r="D27" s="212"/>
      <c r="E27" s="212"/>
      <c r="F27" s="212"/>
      <c r="G27" s="24">
        <f>SUM(G7:G26)</f>
        <v>0</v>
      </c>
      <c r="H27" s="24">
        <f>SUM(H7:H26)</f>
        <v>0</v>
      </c>
      <c r="I27" s="24"/>
      <c r="J27" s="24"/>
      <c r="K27" s="24">
        <f>SUM(K7:K26)</f>
        <v>0</v>
      </c>
      <c r="L27" s="16" t="e">
        <f>(K27-H27)/H27*100</f>
        <v>#DIV/0!</v>
      </c>
      <c r="M27" s="15"/>
    </row>
    <row r="28" spans="1:13" s="3" customFormat="1" ht="16.5" customHeight="1">
      <c r="A28" s="206" t="s">
        <v>371</v>
      </c>
      <c r="B28" s="212"/>
      <c r="C28" s="212"/>
      <c r="D28" s="212"/>
      <c r="E28" s="212"/>
      <c r="F28" s="212"/>
      <c r="G28" s="24">
        <f>G27</f>
        <v>0</v>
      </c>
      <c r="H28" s="24">
        <f>H27</f>
        <v>0</v>
      </c>
      <c r="I28" s="24"/>
      <c r="J28" s="24"/>
      <c r="K28" s="24">
        <f>K27</f>
        <v>0</v>
      </c>
      <c r="L28" s="16" t="e">
        <f>(K28-H28)/H28*100</f>
        <v>#DIV/0!</v>
      </c>
      <c r="M28" s="15"/>
    </row>
  </sheetData>
  <sheetProtection/>
  <mergeCells count="11">
    <mergeCell ref="L5:L6"/>
    <mergeCell ref="M5:M6"/>
    <mergeCell ref="A1:M1"/>
    <mergeCell ref="A27:F27"/>
    <mergeCell ref="A28:F28"/>
    <mergeCell ref="A5:A6"/>
    <mergeCell ref="B5:B6"/>
    <mergeCell ref="C5:C6"/>
    <mergeCell ref="D5:D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50"/>
  <sheetViews>
    <sheetView showGridLines="0" zoomScalePageLayoutView="0" workbookViewId="0" topLeftCell="A1">
      <selection activeCell="F21" sqref="F21"/>
    </sheetView>
  </sheetViews>
  <sheetFormatPr defaultColWidth="9.00390625" defaultRowHeight="14.25"/>
  <cols>
    <col min="1" max="1" width="18.00390625" style="140" customWidth="1"/>
    <col min="2" max="2" width="6.00390625" style="141" customWidth="1"/>
    <col min="3" max="3" width="19.375" style="141" customWidth="1"/>
    <col min="4" max="4" width="20.50390625" style="141" customWidth="1"/>
    <col min="5" max="5" width="19.875" style="141" customWidth="1"/>
    <col min="6" max="6" width="19.625" style="141" customWidth="1"/>
    <col min="7" max="7" width="18.625" style="141" customWidth="1"/>
    <col min="8" max="8" width="15.375" style="141" customWidth="1"/>
    <col min="9" max="16384" width="9.00390625" style="141" customWidth="1"/>
  </cols>
  <sheetData>
    <row r="1" spans="1:7" s="136" customFormat="1" ht="22.5" customHeight="1">
      <c r="A1" s="142" t="s">
        <v>232</v>
      </c>
      <c r="B1" s="142"/>
      <c r="C1" s="142"/>
      <c r="D1" s="142"/>
      <c r="E1" s="142"/>
      <c r="F1" s="142"/>
      <c r="G1" s="142"/>
    </row>
    <row r="2" spans="1:7" s="137" customFormat="1" ht="14.25" customHeight="1">
      <c r="A2" s="6"/>
      <c r="B2" s="6"/>
      <c r="C2" s="6"/>
      <c r="D2" s="6"/>
      <c r="E2" s="6"/>
      <c r="F2" s="6"/>
      <c r="G2" s="7" t="s">
        <v>233</v>
      </c>
    </row>
    <row r="3" spans="1:7" s="137" customFormat="1" ht="14.25" customHeight="1">
      <c r="A3" s="6"/>
      <c r="B3" s="6"/>
      <c r="C3" s="6"/>
      <c r="D3" s="6"/>
      <c r="E3" s="6"/>
      <c r="F3" s="6"/>
      <c r="G3" s="6"/>
    </row>
    <row r="4" spans="1:7" s="9" customFormat="1" ht="16.5" customHeight="1">
      <c r="A4" s="8"/>
      <c r="G4" s="10"/>
    </row>
    <row r="5" spans="1:8" s="49" customFormat="1" ht="16.5" customHeight="1">
      <c r="A5" s="143" t="s">
        <v>234</v>
      </c>
      <c r="B5" s="144"/>
      <c r="C5" s="145" t="s">
        <v>235</v>
      </c>
      <c r="D5" s="146" t="s">
        <v>258</v>
      </c>
      <c r="E5" s="147" t="s">
        <v>236</v>
      </c>
      <c r="F5" s="147" t="s">
        <v>237</v>
      </c>
      <c r="G5" s="148" t="s">
        <v>238</v>
      </c>
      <c r="H5" s="149"/>
    </row>
    <row r="6" spans="1:22" s="49" customFormat="1" ht="16.5" customHeight="1">
      <c r="A6" s="150"/>
      <c r="B6" s="151"/>
      <c r="C6" s="152" t="s">
        <v>259</v>
      </c>
      <c r="D6" s="153" t="s">
        <v>260</v>
      </c>
      <c r="E6" s="154" t="s">
        <v>239</v>
      </c>
      <c r="F6" s="154" t="s">
        <v>261</v>
      </c>
      <c r="G6" s="155" t="s">
        <v>262</v>
      </c>
      <c r="H6" s="156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</row>
    <row r="7" spans="1:8" s="9" customFormat="1" ht="16.5" customHeight="1">
      <c r="A7" s="157" t="s">
        <v>240</v>
      </c>
      <c r="B7" s="158">
        <v>1</v>
      </c>
      <c r="C7" s="159">
        <f>'表1 (1)'!C7/10000</f>
        <v>0</v>
      </c>
      <c r="D7" s="159" t="e">
        <f>'表1 (1)'!#REF!/10000</f>
        <v>#REF!</v>
      </c>
      <c r="E7" s="159">
        <f>'表1 (1)'!D7/10000</f>
        <v>0</v>
      </c>
      <c r="F7" s="160" t="e">
        <f aca="true" t="shared" si="0" ref="F7:F20">E7-D7</f>
        <v>#REF!</v>
      </c>
      <c r="G7" s="161" t="e">
        <f aca="true" t="shared" si="1" ref="G7:G20">F7/D7*100</f>
        <v>#REF!</v>
      </c>
      <c r="H7" s="162"/>
    </row>
    <row r="8" spans="1:8" s="9" customFormat="1" ht="16.5" customHeight="1">
      <c r="A8" s="163" t="s">
        <v>241</v>
      </c>
      <c r="B8" s="120">
        <f aca="true" t="shared" si="2" ref="B8:B20">B7+1</f>
        <v>2</v>
      </c>
      <c r="C8" s="159">
        <f>'表1 (1)'!C8/10000</f>
        <v>0</v>
      </c>
      <c r="D8" s="159" t="e">
        <f>'表1 (1)'!#REF!/10000</f>
        <v>#REF!</v>
      </c>
      <c r="E8" s="159">
        <f>'表1 (1)'!D8/10000</f>
        <v>0</v>
      </c>
      <c r="F8" s="160" t="e">
        <f t="shared" si="0"/>
        <v>#REF!</v>
      </c>
      <c r="G8" s="161" t="e">
        <f t="shared" si="1"/>
        <v>#REF!</v>
      </c>
      <c r="H8" s="162"/>
    </row>
    <row r="9" spans="1:8" s="9" customFormat="1" ht="16.5" customHeight="1">
      <c r="A9" s="163" t="s">
        <v>242</v>
      </c>
      <c r="B9" s="120">
        <f t="shared" si="2"/>
        <v>3</v>
      </c>
      <c r="C9" s="159">
        <f>'表1 (1)'!C9/10000</f>
        <v>0</v>
      </c>
      <c r="D9" s="159" t="e">
        <f>'表1 (1)'!#REF!/10000</f>
        <v>#REF!</v>
      </c>
      <c r="E9" s="159">
        <f>'表1 (1)'!D9/10000</f>
        <v>0</v>
      </c>
      <c r="F9" s="160" t="e">
        <f t="shared" si="0"/>
        <v>#REF!</v>
      </c>
      <c r="G9" s="161" t="e">
        <f t="shared" si="1"/>
        <v>#REF!</v>
      </c>
      <c r="H9" s="162"/>
    </row>
    <row r="10" spans="1:8" s="9" customFormat="1" ht="16.5" customHeight="1">
      <c r="A10" s="163" t="s">
        <v>243</v>
      </c>
      <c r="B10" s="120">
        <f t="shared" si="2"/>
        <v>4</v>
      </c>
      <c r="C10" s="159">
        <f>'表1 (1)'!C10/10000</f>
        <v>0</v>
      </c>
      <c r="D10" s="159" t="e">
        <f>'表1 (1)'!#REF!/10000</f>
        <v>#REF!</v>
      </c>
      <c r="E10" s="159">
        <f>'表1 (1)'!D10/10000</f>
        <v>0</v>
      </c>
      <c r="F10" s="160" t="e">
        <f t="shared" si="0"/>
        <v>#REF!</v>
      </c>
      <c r="G10" s="161" t="e">
        <f t="shared" si="1"/>
        <v>#REF!</v>
      </c>
      <c r="H10" s="162"/>
    </row>
    <row r="11" spans="1:8" s="9" customFormat="1" ht="16.5" customHeight="1">
      <c r="A11" s="164" t="s">
        <v>244</v>
      </c>
      <c r="B11" s="120">
        <f t="shared" si="2"/>
        <v>5</v>
      </c>
      <c r="C11" s="159">
        <f>'表1 (1)'!C11/10000</f>
        <v>0</v>
      </c>
      <c r="D11" s="159" t="e">
        <f>'表1 (1)'!#REF!/10000</f>
        <v>#REF!</v>
      </c>
      <c r="E11" s="159">
        <f>'表1 (1)'!D11/10000</f>
        <v>0</v>
      </c>
      <c r="F11" s="160" t="e">
        <f t="shared" si="0"/>
        <v>#REF!</v>
      </c>
      <c r="G11" s="161" t="e">
        <f t="shared" si="1"/>
        <v>#REF!</v>
      </c>
      <c r="H11" s="162"/>
    </row>
    <row r="12" spans="1:8" s="9" customFormat="1" ht="16.5" customHeight="1">
      <c r="A12" s="164" t="s">
        <v>245</v>
      </c>
      <c r="B12" s="120">
        <f t="shared" si="2"/>
        <v>6</v>
      </c>
      <c r="C12" s="159">
        <f>'表1 (1)'!C12/10000</f>
        <v>0</v>
      </c>
      <c r="D12" s="159" t="e">
        <f>'表1 (1)'!#REF!/10000</f>
        <v>#REF!</v>
      </c>
      <c r="E12" s="159">
        <f>'表1 (1)'!D12/10000</f>
        <v>0</v>
      </c>
      <c r="F12" s="160" t="e">
        <f t="shared" si="0"/>
        <v>#REF!</v>
      </c>
      <c r="G12" s="161" t="e">
        <f t="shared" si="1"/>
        <v>#REF!</v>
      </c>
      <c r="H12" s="162"/>
    </row>
    <row r="13" spans="1:8" s="9" customFormat="1" ht="16.5" customHeight="1">
      <c r="A13" s="163" t="s">
        <v>246</v>
      </c>
      <c r="B13" s="120">
        <f t="shared" si="2"/>
        <v>7</v>
      </c>
      <c r="C13" s="159">
        <f>'表1 (1)'!C13/10000</f>
        <v>0</v>
      </c>
      <c r="D13" s="159" t="e">
        <f>'表1 (1)'!#REF!/10000</f>
        <v>#REF!</v>
      </c>
      <c r="E13" s="159">
        <f>'表1 (1)'!D13/10000</f>
        <v>0</v>
      </c>
      <c r="F13" s="160" t="e">
        <f t="shared" si="0"/>
        <v>#REF!</v>
      </c>
      <c r="G13" s="161" t="e">
        <f t="shared" si="1"/>
        <v>#REF!</v>
      </c>
      <c r="H13" s="162"/>
    </row>
    <row r="14" spans="1:8" s="9" customFormat="1" ht="16.5" customHeight="1">
      <c r="A14" s="163" t="s">
        <v>247</v>
      </c>
      <c r="B14" s="120">
        <f t="shared" si="2"/>
        <v>8</v>
      </c>
      <c r="C14" s="159">
        <f>'表1 (1)'!C14/10000</f>
        <v>0</v>
      </c>
      <c r="D14" s="159" t="e">
        <f>'表1 (1)'!#REF!/10000</f>
        <v>#REF!</v>
      </c>
      <c r="E14" s="159">
        <f>'表1 (1)'!D14/10000</f>
        <v>0</v>
      </c>
      <c r="F14" s="160" t="e">
        <f t="shared" si="0"/>
        <v>#REF!</v>
      </c>
      <c r="G14" s="161" t="e">
        <f t="shared" si="1"/>
        <v>#REF!</v>
      </c>
      <c r="H14" s="162"/>
    </row>
    <row r="15" spans="1:8" s="9" customFormat="1" ht="16.5" customHeight="1">
      <c r="A15" s="163" t="s">
        <v>248</v>
      </c>
      <c r="B15" s="120">
        <f t="shared" si="2"/>
        <v>9</v>
      </c>
      <c r="C15" s="159">
        <f>'表1 (1)'!C15/10000</f>
        <v>0</v>
      </c>
      <c r="D15" s="159" t="e">
        <f>'表1 (1)'!#REF!/10000</f>
        <v>#REF!</v>
      </c>
      <c r="E15" s="159">
        <f>'表1 (1)'!D15/10000</f>
        <v>0</v>
      </c>
      <c r="F15" s="160" t="e">
        <f t="shared" si="0"/>
        <v>#REF!</v>
      </c>
      <c r="G15" s="161" t="e">
        <f t="shared" si="1"/>
        <v>#REF!</v>
      </c>
      <c r="H15" s="162"/>
    </row>
    <row r="16" spans="1:8" s="9" customFormat="1" ht="16.5" customHeight="1">
      <c r="A16" s="165" t="s">
        <v>249</v>
      </c>
      <c r="B16" s="120">
        <f t="shared" si="2"/>
        <v>10</v>
      </c>
      <c r="C16" s="159">
        <f>'表1 (1)'!C16/10000</f>
        <v>0</v>
      </c>
      <c r="D16" s="159" t="e">
        <f>'表1 (1)'!#REF!/10000</f>
        <v>#REF!</v>
      </c>
      <c r="E16" s="159">
        <f>'表1 (1)'!D16/10000</f>
        <v>0</v>
      </c>
      <c r="F16" s="160" t="e">
        <f t="shared" si="0"/>
        <v>#REF!</v>
      </c>
      <c r="G16" s="161" t="e">
        <f t="shared" si="1"/>
        <v>#REF!</v>
      </c>
      <c r="H16" s="162"/>
    </row>
    <row r="17" spans="1:8" s="9" customFormat="1" ht="16.5" customHeight="1">
      <c r="A17" s="163" t="s">
        <v>250</v>
      </c>
      <c r="B17" s="120">
        <f t="shared" si="2"/>
        <v>11</v>
      </c>
      <c r="C17" s="159">
        <f>'表1 (1)'!C17/10000</f>
        <v>0</v>
      </c>
      <c r="D17" s="159" t="e">
        <f>'表1 (1)'!#REF!/10000</f>
        <v>#REF!</v>
      </c>
      <c r="E17" s="159">
        <f>'表1 (1)'!D17/10000</f>
        <v>0</v>
      </c>
      <c r="F17" s="160" t="e">
        <f t="shared" si="0"/>
        <v>#REF!</v>
      </c>
      <c r="G17" s="161" t="e">
        <f t="shared" si="1"/>
        <v>#REF!</v>
      </c>
      <c r="H17" s="162"/>
    </row>
    <row r="18" spans="1:8" s="9" customFormat="1" ht="16.5" customHeight="1">
      <c r="A18" s="163" t="s">
        <v>251</v>
      </c>
      <c r="B18" s="120">
        <f t="shared" si="2"/>
        <v>12</v>
      </c>
      <c r="C18" s="159">
        <f>'表1 (1)'!C18/10000</f>
        <v>0</v>
      </c>
      <c r="D18" s="159" t="e">
        <f>'表1 (1)'!#REF!/10000</f>
        <v>#REF!</v>
      </c>
      <c r="E18" s="159">
        <f>'表1 (1)'!D18/10000</f>
        <v>0</v>
      </c>
      <c r="F18" s="160" t="e">
        <f t="shared" si="0"/>
        <v>#REF!</v>
      </c>
      <c r="G18" s="161" t="e">
        <f t="shared" si="1"/>
        <v>#REF!</v>
      </c>
      <c r="H18" s="162"/>
    </row>
    <row r="19" spans="1:8" s="9" customFormat="1" ht="16.5" customHeight="1">
      <c r="A19" s="165" t="s">
        <v>252</v>
      </c>
      <c r="B19" s="120">
        <f t="shared" si="2"/>
        <v>13</v>
      </c>
      <c r="C19" s="159">
        <f>'表1 (1)'!C19/10000</f>
        <v>0</v>
      </c>
      <c r="D19" s="159" t="e">
        <f>'表1 (1)'!#REF!/10000</f>
        <v>#REF!</v>
      </c>
      <c r="E19" s="159">
        <f>'表1 (1)'!D19/10000</f>
        <v>0</v>
      </c>
      <c r="F19" s="160" t="e">
        <f t="shared" si="0"/>
        <v>#REF!</v>
      </c>
      <c r="G19" s="161" t="e">
        <f t="shared" si="1"/>
        <v>#REF!</v>
      </c>
      <c r="H19" s="162"/>
    </row>
    <row r="20" spans="1:8" s="9" customFormat="1" ht="16.5" customHeight="1">
      <c r="A20" s="165" t="s">
        <v>253</v>
      </c>
      <c r="B20" s="120">
        <f t="shared" si="2"/>
        <v>14</v>
      </c>
      <c r="C20" s="159">
        <f>'表1 (1)'!C20/10000</f>
        <v>0</v>
      </c>
      <c r="D20" s="159" t="e">
        <f>'表1 (1)'!#REF!/10000</f>
        <v>#REF!</v>
      </c>
      <c r="E20" s="159">
        <f>'表1 (1)'!D20/10000</f>
        <v>0</v>
      </c>
      <c r="F20" s="160" t="e">
        <f t="shared" si="0"/>
        <v>#REF!</v>
      </c>
      <c r="G20" s="161" t="e">
        <f t="shared" si="1"/>
        <v>#REF!</v>
      </c>
      <c r="H20" s="162"/>
    </row>
    <row r="21" spans="1:8" s="9" customFormat="1" ht="16.5" customHeight="1">
      <c r="A21" s="166" t="s">
        <v>254</v>
      </c>
      <c r="B21" s="167"/>
      <c r="C21" s="167"/>
      <c r="D21" s="168"/>
      <c r="E21" s="169" t="s">
        <v>255</v>
      </c>
      <c r="F21" s="170"/>
      <c r="G21" s="171"/>
      <c r="H21" s="162"/>
    </row>
    <row r="22" spans="1:8" s="9" customFormat="1" ht="16.5" customHeight="1">
      <c r="A22" s="172" t="s">
        <v>256</v>
      </c>
      <c r="B22" s="3"/>
      <c r="C22" s="3"/>
      <c r="D22" s="168"/>
      <c r="E22" s="173" t="s">
        <v>257</v>
      </c>
      <c r="F22" s="174"/>
      <c r="G22" s="171"/>
      <c r="H22" s="162"/>
    </row>
    <row r="23" spans="1:9" s="138" customFormat="1" ht="16.5" customHeight="1">
      <c r="A23" s="175"/>
      <c r="B23" s="176"/>
      <c r="C23" s="176"/>
      <c r="D23" s="176"/>
      <c r="E23" s="177"/>
      <c r="F23" s="177"/>
      <c r="G23" s="177"/>
      <c r="H23" s="176"/>
      <c r="I23" s="181"/>
    </row>
    <row r="24" spans="1:9" s="138" customFormat="1" ht="16.5" customHeight="1">
      <c r="A24" s="178"/>
      <c r="B24" s="176"/>
      <c r="C24" s="176"/>
      <c r="D24" s="176"/>
      <c r="E24" s="177"/>
      <c r="F24" s="177"/>
      <c r="G24" s="177"/>
      <c r="H24" s="176"/>
      <c r="I24" s="181"/>
    </row>
    <row r="25" s="139" customFormat="1" ht="19.5" customHeight="1">
      <c r="A25" s="179"/>
    </row>
    <row r="26" ht="22.5" customHeight="1">
      <c r="A26" s="141"/>
    </row>
    <row r="27" ht="15.75">
      <c r="A27" s="141"/>
    </row>
    <row r="28" ht="15.75">
      <c r="A28" s="141"/>
    </row>
    <row r="29" ht="15.75">
      <c r="A29" s="141"/>
    </row>
    <row r="30" ht="15.75">
      <c r="A30" s="141"/>
    </row>
    <row r="31" ht="15.75">
      <c r="A31" s="141"/>
    </row>
    <row r="32" ht="15.75">
      <c r="A32" s="141"/>
    </row>
    <row r="33" ht="15.75">
      <c r="A33" s="141"/>
    </row>
    <row r="34" ht="15.75">
      <c r="A34" s="141"/>
    </row>
    <row r="35" ht="15.75">
      <c r="A35" s="141"/>
    </row>
    <row r="36" ht="15.75">
      <c r="A36" s="141"/>
    </row>
    <row r="37" ht="15.75">
      <c r="A37" s="141"/>
    </row>
    <row r="38" ht="15.75">
      <c r="A38" s="141"/>
    </row>
    <row r="39" ht="15.75">
      <c r="A39" s="141"/>
    </row>
    <row r="40" ht="15.75">
      <c r="A40" s="141"/>
    </row>
    <row r="41" ht="15.75">
      <c r="A41" s="141"/>
    </row>
    <row r="42" ht="15.75">
      <c r="A42" s="141"/>
    </row>
    <row r="43" ht="15.75">
      <c r="A43" s="141"/>
    </row>
    <row r="44" ht="15.75">
      <c r="A44" s="141"/>
    </row>
    <row r="45" ht="15.75">
      <c r="A45" s="141"/>
    </row>
    <row r="46" ht="15.75">
      <c r="A46" s="141"/>
    </row>
    <row r="47" ht="15.75">
      <c r="A47" s="141"/>
    </row>
    <row r="48" ht="15.75">
      <c r="A48" s="141"/>
    </row>
    <row r="49" ht="15.75">
      <c r="A49" s="141"/>
    </row>
    <row r="50" ht="15.75">
      <c r="A50" s="141"/>
    </row>
    <row r="51" ht="15.75">
      <c r="A51" s="141"/>
    </row>
    <row r="52" ht="15.75">
      <c r="A52" s="141"/>
    </row>
    <row r="53" ht="15.75">
      <c r="A53" s="141"/>
    </row>
    <row r="54" ht="15.75">
      <c r="A54" s="141"/>
    </row>
    <row r="55" ht="15.75">
      <c r="A55" s="141"/>
    </row>
    <row r="56" ht="15.75">
      <c r="A56" s="141"/>
    </row>
    <row r="57" ht="15.75">
      <c r="A57" s="141"/>
    </row>
    <row r="58" ht="15.75">
      <c r="A58" s="141"/>
    </row>
    <row r="59" ht="15.75">
      <c r="A59" s="141"/>
    </row>
    <row r="60" ht="15.75">
      <c r="A60" s="141"/>
    </row>
    <row r="61" ht="15.75">
      <c r="A61" s="141"/>
    </row>
    <row r="62" ht="15.75">
      <c r="A62" s="141"/>
    </row>
    <row r="63" ht="15.75">
      <c r="A63" s="141"/>
    </row>
    <row r="64" ht="15.75">
      <c r="A64" s="141"/>
    </row>
    <row r="65" ht="15.75">
      <c r="A65" s="141"/>
    </row>
    <row r="66" ht="15.75">
      <c r="A66" s="141"/>
    </row>
    <row r="67" ht="15.75">
      <c r="A67" s="141"/>
    </row>
    <row r="68" ht="15.75">
      <c r="A68" s="141"/>
    </row>
    <row r="69" ht="15.75">
      <c r="A69" s="141"/>
    </row>
    <row r="70" ht="15.75">
      <c r="A70" s="141"/>
    </row>
    <row r="71" ht="15.75">
      <c r="A71" s="141"/>
    </row>
    <row r="72" ht="15.75">
      <c r="A72" s="141"/>
    </row>
    <row r="73" ht="15.75">
      <c r="A73" s="141"/>
    </row>
    <row r="74" ht="15.75">
      <c r="A74" s="141"/>
    </row>
    <row r="75" ht="15.75">
      <c r="A75" s="141"/>
    </row>
    <row r="76" ht="15.75">
      <c r="A76" s="141"/>
    </row>
    <row r="77" ht="15.75">
      <c r="A77" s="141"/>
    </row>
    <row r="78" ht="15.75">
      <c r="A78" s="141"/>
    </row>
    <row r="79" ht="15.75">
      <c r="A79" s="141"/>
    </row>
    <row r="80" ht="15.75">
      <c r="A80" s="141"/>
    </row>
    <row r="81" ht="15.75">
      <c r="A81" s="141"/>
    </row>
    <row r="82" ht="15.75">
      <c r="A82" s="141"/>
    </row>
    <row r="83" ht="15.75">
      <c r="A83" s="141"/>
    </row>
    <row r="84" ht="15.75">
      <c r="A84" s="141"/>
    </row>
    <row r="85" ht="15.75">
      <c r="A85" s="141"/>
    </row>
    <row r="86" ht="15.75">
      <c r="A86" s="141"/>
    </row>
    <row r="87" ht="15.75">
      <c r="A87" s="141"/>
    </row>
    <row r="88" ht="15.75">
      <c r="A88" s="141"/>
    </row>
    <row r="89" ht="15.75">
      <c r="A89" s="141"/>
    </row>
    <row r="90" ht="15.75">
      <c r="A90" s="141"/>
    </row>
    <row r="91" ht="15.75">
      <c r="A91" s="141"/>
    </row>
    <row r="92" ht="15.75">
      <c r="A92" s="141"/>
    </row>
    <row r="93" ht="15.75">
      <c r="A93" s="141"/>
    </row>
    <row r="94" ht="15.75">
      <c r="A94" s="141"/>
    </row>
    <row r="95" ht="15.75">
      <c r="A95" s="141"/>
    </row>
    <row r="96" ht="15.75">
      <c r="A96" s="141"/>
    </row>
    <row r="97" ht="15.75">
      <c r="A97" s="141"/>
    </row>
    <row r="98" ht="15.75">
      <c r="A98" s="141"/>
    </row>
    <row r="99" ht="15.75">
      <c r="A99" s="141"/>
    </row>
    <row r="100" ht="15.75">
      <c r="A100" s="141"/>
    </row>
    <row r="101" ht="15.75">
      <c r="A101" s="141"/>
    </row>
    <row r="102" ht="15.75">
      <c r="A102" s="141"/>
    </row>
    <row r="103" ht="15.75">
      <c r="A103" s="141"/>
    </row>
    <row r="104" ht="15.75">
      <c r="A104" s="141"/>
    </row>
    <row r="105" ht="15.75">
      <c r="A105" s="141"/>
    </row>
    <row r="106" ht="15.75">
      <c r="A106" s="141"/>
    </row>
    <row r="107" ht="15.75">
      <c r="A107" s="141"/>
    </row>
    <row r="108" ht="15.75">
      <c r="A108" s="141"/>
    </row>
    <row r="109" ht="15.75">
      <c r="A109" s="141"/>
    </row>
    <row r="110" ht="15.75">
      <c r="A110" s="141"/>
    </row>
    <row r="111" ht="15.75">
      <c r="A111" s="141"/>
    </row>
    <row r="112" ht="15.75">
      <c r="A112" s="141"/>
    </row>
    <row r="113" ht="15.75">
      <c r="A113" s="141"/>
    </row>
    <row r="114" ht="15.75">
      <c r="A114" s="141"/>
    </row>
    <row r="115" ht="15.75">
      <c r="A115" s="141"/>
    </row>
    <row r="116" ht="15.75">
      <c r="A116" s="141"/>
    </row>
    <row r="117" ht="15.75">
      <c r="A117" s="141"/>
    </row>
    <row r="118" ht="15.75">
      <c r="A118" s="141"/>
    </row>
    <row r="119" ht="15.75">
      <c r="A119" s="141"/>
    </row>
    <row r="120" ht="15.75">
      <c r="A120" s="141"/>
    </row>
    <row r="121" ht="15.75">
      <c r="A121" s="141"/>
    </row>
    <row r="122" ht="15.75">
      <c r="A122" s="141"/>
    </row>
    <row r="123" ht="15.75">
      <c r="A123" s="141"/>
    </row>
    <row r="124" ht="15.75">
      <c r="A124" s="141"/>
    </row>
    <row r="125" ht="15.75">
      <c r="A125" s="141"/>
    </row>
    <row r="126" ht="15.75">
      <c r="A126" s="141"/>
    </row>
    <row r="127" ht="15.75">
      <c r="A127" s="141"/>
    </row>
    <row r="128" ht="15.75">
      <c r="A128" s="141"/>
    </row>
    <row r="129" ht="15.75">
      <c r="A129" s="141"/>
    </row>
    <row r="130" ht="15.75">
      <c r="A130" s="141"/>
    </row>
    <row r="131" ht="15.75">
      <c r="A131" s="141"/>
    </row>
    <row r="132" ht="15.75">
      <c r="A132" s="141"/>
    </row>
    <row r="133" ht="15.75">
      <c r="A133" s="141"/>
    </row>
    <row r="134" ht="15.75">
      <c r="A134" s="141"/>
    </row>
    <row r="135" ht="15.75">
      <c r="A135" s="141"/>
    </row>
    <row r="136" ht="15.75">
      <c r="A136" s="141"/>
    </row>
    <row r="137" ht="15.75">
      <c r="A137" s="141"/>
    </row>
    <row r="138" ht="15.75">
      <c r="A138" s="141"/>
    </row>
    <row r="139" ht="15.75">
      <c r="A139" s="141"/>
    </row>
    <row r="140" ht="15.75">
      <c r="A140" s="141"/>
    </row>
    <row r="141" ht="15.75">
      <c r="A141" s="141"/>
    </row>
    <row r="142" ht="15.75">
      <c r="A142" s="141"/>
    </row>
    <row r="143" ht="15.75">
      <c r="A143" s="141"/>
    </row>
    <row r="144" ht="15.75">
      <c r="A144" s="141"/>
    </row>
    <row r="145" ht="15.75">
      <c r="A145" s="141"/>
    </row>
    <row r="146" ht="15.75">
      <c r="A146" s="141"/>
    </row>
    <row r="147" ht="15.75">
      <c r="A147" s="141"/>
    </row>
    <row r="148" ht="15.75">
      <c r="A148" s="141"/>
    </row>
    <row r="149" ht="15.75">
      <c r="A149" s="141"/>
    </row>
    <row r="150" ht="15.75">
      <c r="A150" s="141"/>
    </row>
  </sheetData>
  <sheetProtection/>
  <printOptions horizontalCentered="1" verticalCentered="1"/>
  <pageMargins left="0.2" right="0.23999999999999996" top="0.49" bottom="0.2" header="1.95" footer="0.28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B4">
      <selection activeCell="H19" sqref="H19"/>
    </sheetView>
  </sheetViews>
  <sheetFormatPr defaultColWidth="9.00390625" defaultRowHeight="16.5" customHeight="1"/>
  <cols>
    <col min="1" max="1" width="4.375" style="57" customWidth="1"/>
    <col min="2" max="2" width="17.375" style="5" customWidth="1"/>
    <col min="3" max="3" width="14.375" style="5" customWidth="1"/>
    <col min="4" max="4" width="7.25390625" style="5" customWidth="1"/>
    <col min="5" max="5" width="9.125" style="5" customWidth="1"/>
    <col min="6" max="6" width="9.00390625" style="5" customWidth="1"/>
    <col min="7" max="7" width="9.375" style="5" customWidth="1"/>
    <col min="8" max="8" width="10.125" style="5" customWidth="1"/>
    <col min="9" max="9" width="7.375" style="5" customWidth="1"/>
    <col min="10" max="10" width="9.875" style="5" customWidth="1"/>
    <col min="11" max="11" width="9.75390625" style="5" customWidth="1"/>
    <col min="12" max="12" width="7.00390625" style="5" customWidth="1"/>
    <col min="13" max="13" width="7.625" style="5" customWidth="1"/>
    <col min="14" max="16384" width="9.00390625" style="5" customWidth="1"/>
  </cols>
  <sheetData>
    <row r="1" spans="1:13" s="1" customFormat="1" ht="22.5" customHeight="1">
      <c r="A1" s="211" t="s">
        <v>496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="6" customFormat="1" ht="16.5" customHeight="1">
      <c r="M2" s="7" t="s">
        <v>497</v>
      </c>
    </row>
    <row r="3" s="6" customFormat="1" ht="16.5" customHeight="1"/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4" customFormat="1" ht="16.5" customHeight="1">
      <c r="A5" s="202" t="s">
        <v>1</v>
      </c>
      <c r="B5" s="202" t="s">
        <v>454</v>
      </c>
      <c r="C5" s="202" t="s">
        <v>498</v>
      </c>
      <c r="D5" s="202" t="s">
        <v>455</v>
      </c>
      <c r="E5" s="96" t="s">
        <v>464</v>
      </c>
      <c r="F5" s="94"/>
      <c r="G5" s="26"/>
      <c r="H5" s="204" t="s">
        <v>258</v>
      </c>
      <c r="I5" s="204" t="s">
        <v>456</v>
      </c>
      <c r="J5" s="26" t="s">
        <v>499</v>
      </c>
      <c r="K5" s="26"/>
      <c r="L5" s="202" t="s">
        <v>238</v>
      </c>
      <c r="M5" s="202" t="s">
        <v>376</v>
      </c>
    </row>
    <row r="6" spans="1:22" s="4" customFormat="1" ht="16.5" customHeight="1">
      <c r="A6" s="210"/>
      <c r="B6" s="210"/>
      <c r="C6" s="210"/>
      <c r="D6" s="210"/>
      <c r="E6" s="13" t="s">
        <v>457</v>
      </c>
      <c r="F6" s="116" t="s">
        <v>458</v>
      </c>
      <c r="G6" s="13" t="s">
        <v>459</v>
      </c>
      <c r="H6" s="209"/>
      <c r="I6" s="209"/>
      <c r="J6" s="13" t="s">
        <v>458</v>
      </c>
      <c r="K6" s="13" t="s">
        <v>459</v>
      </c>
      <c r="L6" s="210"/>
      <c r="M6" s="210"/>
      <c r="N6" s="23"/>
      <c r="O6" s="23"/>
      <c r="P6" s="23"/>
      <c r="Q6" s="23"/>
      <c r="R6" s="23"/>
      <c r="S6" s="23"/>
      <c r="T6" s="23"/>
      <c r="U6" s="23"/>
      <c r="V6" s="23"/>
    </row>
    <row r="7" spans="1:13" s="3" customFormat="1" ht="16.5" customHeight="1">
      <c r="A7" s="28"/>
      <c r="B7" s="15"/>
      <c r="C7" s="15"/>
      <c r="D7" s="15"/>
      <c r="E7" s="15"/>
      <c r="F7" s="60"/>
      <c r="G7" s="24"/>
      <c r="H7" s="24"/>
      <c r="I7" s="24"/>
      <c r="J7" s="24"/>
      <c r="K7" s="24"/>
      <c r="L7" s="16" t="e">
        <f>(K7-H7)/H7*100</f>
        <v>#DIV/0!</v>
      </c>
      <c r="M7" s="15"/>
    </row>
    <row r="8" spans="1:13" s="3" customFormat="1" ht="16.5" customHeight="1">
      <c r="A8" s="28"/>
      <c r="B8" s="15"/>
      <c r="C8" s="15"/>
      <c r="D8" s="15"/>
      <c r="E8" s="15"/>
      <c r="F8" s="60"/>
      <c r="G8" s="24"/>
      <c r="H8" s="24"/>
      <c r="I8" s="24"/>
      <c r="J8" s="24"/>
      <c r="K8" s="24"/>
      <c r="L8" s="16"/>
      <c r="M8" s="15"/>
    </row>
    <row r="9" spans="1:13" s="3" customFormat="1" ht="16.5" customHeight="1">
      <c r="A9" s="28"/>
      <c r="B9" s="15"/>
      <c r="C9" s="15"/>
      <c r="D9" s="15"/>
      <c r="E9" s="15"/>
      <c r="F9" s="60"/>
      <c r="G9" s="24"/>
      <c r="H9" s="24"/>
      <c r="I9" s="24"/>
      <c r="J9" s="24"/>
      <c r="K9" s="24"/>
      <c r="L9" s="16"/>
      <c r="M9" s="15"/>
    </row>
    <row r="10" spans="1:13" s="3" customFormat="1" ht="16.5" customHeight="1">
      <c r="A10" s="28"/>
      <c r="B10" s="15"/>
      <c r="C10" s="15"/>
      <c r="D10" s="15"/>
      <c r="E10" s="15"/>
      <c r="F10" s="60"/>
      <c r="G10" s="24"/>
      <c r="H10" s="24"/>
      <c r="I10" s="24"/>
      <c r="J10" s="24"/>
      <c r="K10" s="24"/>
      <c r="L10" s="16"/>
      <c r="M10" s="15"/>
    </row>
    <row r="11" spans="1:13" s="3" customFormat="1" ht="16.5" customHeight="1">
      <c r="A11" s="28"/>
      <c r="B11" s="15"/>
      <c r="C11" s="15"/>
      <c r="D11" s="15"/>
      <c r="E11" s="15"/>
      <c r="F11" s="60"/>
      <c r="G11" s="24"/>
      <c r="H11" s="24"/>
      <c r="I11" s="24"/>
      <c r="J11" s="24"/>
      <c r="K11" s="24"/>
      <c r="L11" s="16"/>
      <c r="M11" s="15"/>
    </row>
    <row r="12" spans="1:13" s="3" customFormat="1" ht="16.5" customHeight="1">
      <c r="A12" s="28"/>
      <c r="B12" s="15"/>
      <c r="C12" s="15"/>
      <c r="D12" s="15"/>
      <c r="E12" s="15"/>
      <c r="F12" s="60"/>
      <c r="G12" s="24"/>
      <c r="H12" s="24"/>
      <c r="I12" s="24"/>
      <c r="J12" s="24"/>
      <c r="K12" s="24"/>
      <c r="L12" s="16"/>
      <c r="M12" s="15"/>
    </row>
    <row r="13" spans="1:13" s="3" customFormat="1" ht="16.5" customHeight="1">
      <c r="A13" s="28"/>
      <c r="B13" s="15"/>
      <c r="C13" s="15"/>
      <c r="D13" s="15"/>
      <c r="E13" s="15"/>
      <c r="F13" s="60"/>
      <c r="G13" s="24"/>
      <c r="H13" s="24"/>
      <c r="I13" s="24"/>
      <c r="J13" s="24"/>
      <c r="K13" s="24"/>
      <c r="L13" s="16"/>
      <c r="M13" s="15"/>
    </row>
    <row r="14" spans="1:13" s="3" customFormat="1" ht="16.5" customHeight="1">
      <c r="A14" s="28"/>
      <c r="B14" s="15"/>
      <c r="C14" s="15"/>
      <c r="D14" s="15"/>
      <c r="E14" s="15"/>
      <c r="F14" s="60"/>
      <c r="G14" s="24"/>
      <c r="H14" s="24"/>
      <c r="I14" s="24"/>
      <c r="J14" s="24"/>
      <c r="K14" s="24"/>
      <c r="L14" s="16"/>
      <c r="M14" s="15"/>
    </row>
    <row r="15" spans="1:13" s="3" customFormat="1" ht="16.5" customHeight="1">
      <c r="A15" s="28"/>
      <c r="B15" s="15"/>
      <c r="C15" s="15"/>
      <c r="D15" s="15"/>
      <c r="E15" s="15"/>
      <c r="F15" s="60"/>
      <c r="G15" s="24"/>
      <c r="H15" s="24"/>
      <c r="I15" s="24"/>
      <c r="J15" s="24"/>
      <c r="K15" s="24"/>
      <c r="L15" s="16"/>
      <c r="M15" s="15"/>
    </row>
    <row r="16" spans="1:13" s="3" customFormat="1" ht="16.5" customHeight="1">
      <c r="A16" s="28"/>
      <c r="B16" s="15"/>
      <c r="C16" s="15"/>
      <c r="D16" s="15"/>
      <c r="E16" s="15"/>
      <c r="F16" s="60"/>
      <c r="G16" s="24"/>
      <c r="H16" s="24"/>
      <c r="I16" s="24"/>
      <c r="J16" s="24"/>
      <c r="K16" s="24"/>
      <c r="L16" s="16"/>
      <c r="M16" s="15"/>
    </row>
    <row r="17" spans="1:13" s="3" customFormat="1" ht="16.5" customHeight="1">
      <c r="A17" s="28"/>
      <c r="B17" s="15"/>
      <c r="C17" s="15"/>
      <c r="D17" s="15"/>
      <c r="E17" s="15"/>
      <c r="F17" s="60"/>
      <c r="G17" s="24"/>
      <c r="H17" s="24"/>
      <c r="I17" s="24"/>
      <c r="J17" s="24"/>
      <c r="K17" s="24"/>
      <c r="L17" s="16"/>
      <c r="M17" s="15"/>
    </row>
    <row r="18" spans="1:13" s="3" customFormat="1" ht="16.5" customHeight="1">
      <c r="A18" s="28"/>
      <c r="B18" s="15"/>
      <c r="C18" s="15"/>
      <c r="D18" s="15"/>
      <c r="E18" s="15"/>
      <c r="F18" s="60"/>
      <c r="G18" s="24"/>
      <c r="H18" s="24"/>
      <c r="I18" s="24"/>
      <c r="J18" s="24"/>
      <c r="K18" s="24"/>
      <c r="L18" s="16"/>
      <c r="M18" s="15"/>
    </row>
    <row r="19" spans="1:13" s="3" customFormat="1" ht="16.5" customHeight="1">
      <c r="A19" s="28"/>
      <c r="B19" s="15"/>
      <c r="C19" s="15"/>
      <c r="D19" s="15"/>
      <c r="E19" s="15"/>
      <c r="F19" s="60"/>
      <c r="G19" s="24"/>
      <c r="H19" s="24"/>
      <c r="I19" s="24"/>
      <c r="J19" s="24"/>
      <c r="K19" s="24"/>
      <c r="L19" s="16"/>
      <c r="M19" s="15"/>
    </row>
    <row r="20" spans="1:13" s="3" customFormat="1" ht="16.5" customHeight="1">
      <c r="A20" s="28"/>
      <c r="B20" s="15"/>
      <c r="C20" s="15"/>
      <c r="D20" s="15"/>
      <c r="E20" s="15"/>
      <c r="F20" s="60"/>
      <c r="G20" s="24"/>
      <c r="H20" s="24"/>
      <c r="I20" s="24"/>
      <c r="J20" s="24"/>
      <c r="K20" s="24"/>
      <c r="L20" s="16"/>
      <c r="M20" s="15"/>
    </row>
    <row r="21" spans="1:13" s="3" customFormat="1" ht="16.5" customHeight="1">
      <c r="A21" s="28"/>
      <c r="B21" s="15"/>
      <c r="C21" s="15"/>
      <c r="D21" s="15"/>
      <c r="E21" s="15"/>
      <c r="F21" s="60"/>
      <c r="G21" s="24"/>
      <c r="H21" s="24"/>
      <c r="I21" s="24"/>
      <c r="J21" s="24"/>
      <c r="K21" s="24"/>
      <c r="L21" s="16"/>
      <c r="M21" s="15"/>
    </row>
    <row r="22" spans="1:13" s="3" customFormat="1" ht="16.5" customHeight="1">
      <c r="A22" s="28"/>
      <c r="B22" s="15"/>
      <c r="C22" s="15"/>
      <c r="D22" s="15"/>
      <c r="E22" s="15"/>
      <c r="F22" s="60"/>
      <c r="G22" s="24"/>
      <c r="H22" s="24"/>
      <c r="I22" s="24"/>
      <c r="J22" s="24"/>
      <c r="K22" s="24"/>
      <c r="L22" s="16"/>
      <c r="M22" s="15"/>
    </row>
    <row r="23" spans="1:13" s="3" customFormat="1" ht="16.5" customHeight="1">
      <c r="A23" s="28"/>
      <c r="B23" s="15"/>
      <c r="C23" s="15"/>
      <c r="D23" s="15"/>
      <c r="E23" s="15"/>
      <c r="F23" s="60"/>
      <c r="G23" s="24"/>
      <c r="H23" s="24"/>
      <c r="I23" s="24"/>
      <c r="J23" s="24"/>
      <c r="K23" s="24"/>
      <c r="L23" s="16"/>
      <c r="M23" s="15"/>
    </row>
    <row r="24" spans="1:13" s="3" customFormat="1" ht="16.5" customHeight="1">
      <c r="A24" s="28"/>
      <c r="B24" s="15"/>
      <c r="C24" s="15"/>
      <c r="D24" s="15"/>
      <c r="E24" s="15"/>
      <c r="F24" s="60"/>
      <c r="G24" s="24"/>
      <c r="H24" s="24"/>
      <c r="I24" s="24"/>
      <c r="J24" s="24"/>
      <c r="K24" s="24"/>
      <c r="L24" s="16"/>
      <c r="M24" s="15"/>
    </row>
    <row r="25" spans="1:13" s="3" customFormat="1" ht="16.5" customHeight="1">
      <c r="A25" s="28"/>
      <c r="B25" s="15"/>
      <c r="C25" s="15"/>
      <c r="D25" s="15"/>
      <c r="E25" s="15"/>
      <c r="F25" s="60"/>
      <c r="G25" s="24"/>
      <c r="H25" s="24"/>
      <c r="I25" s="24"/>
      <c r="J25" s="24"/>
      <c r="K25" s="24"/>
      <c r="L25" s="16"/>
      <c r="M25" s="15"/>
    </row>
    <row r="26" spans="1:13" s="3" customFormat="1" ht="16.5" customHeight="1">
      <c r="A26" s="28"/>
      <c r="B26" s="18"/>
      <c r="C26" s="19"/>
      <c r="D26" s="19"/>
      <c r="E26" s="19"/>
      <c r="F26" s="60"/>
      <c r="G26" s="24"/>
      <c r="H26" s="24"/>
      <c r="I26" s="24"/>
      <c r="J26" s="24"/>
      <c r="K26" s="24"/>
      <c r="L26" s="16"/>
      <c r="M26" s="15"/>
    </row>
    <row r="27" spans="1:13" s="3" customFormat="1" ht="16.5" customHeight="1">
      <c r="A27" s="206" t="s">
        <v>377</v>
      </c>
      <c r="B27" s="212"/>
      <c r="C27" s="212"/>
      <c r="D27" s="212"/>
      <c r="E27" s="212"/>
      <c r="F27" s="212"/>
      <c r="G27" s="24">
        <f>SUM(G7:G26)</f>
        <v>0</v>
      </c>
      <c r="H27" s="24">
        <f>SUM(H7:H26)</f>
        <v>0</v>
      </c>
      <c r="I27" s="24"/>
      <c r="J27" s="24"/>
      <c r="K27" s="24">
        <f>SUM(K7:K26)</f>
        <v>0</v>
      </c>
      <c r="L27" s="16" t="e">
        <f>(K27-H27)/H27*100</f>
        <v>#DIV/0!</v>
      </c>
      <c r="M27" s="15"/>
    </row>
    <row r="28" spans="1:13" s="3" customFormat="1" ht="16.5" customHeight="1">
      <c r="A28" s="206" t="s">
        <v>371</v>
      </c>
      <c r="B28" s="212"/>
      <c r="C28" s="212"/>
      <c r="D28" s="212"/>
      <c r="E28" s="212"/>
      <c r="F28" s="212"/>
      <c r="G28" s="24">
        <f>G27</f>
        <v>0</v>
      </c>
      <c r="H28" s="24">
        <f>H27</f>
        <v>0</v>
      </c>
      <c r="I28" s="24"/>
      <c r="J28" s="24"/>
      <c r="K28" s="24">
        <f>K27</f>
        <v>0</v>
      </c>
      <c r="L28" s="16" t="e">
        <f>(K28-H28)/H28*100</f>
        <v>#DIV/0!</v>
      </c>
      <c r="M28" s="15"/>
    </row>
  </sheetData>
  <sheetProtection/>
  <mergeCells count="11">
    <mergeCell ref="L5:L6"/>
    <mergeCell ref="M5:M6"/>
    <mergeCell ref="A1:M1"/>
    <mergeCell ref="A27:F27"/>
    <mergeCell ref="A28:F28"/>
    <mergeCell ref="A5:A6"/>
    <mergeCell ref="B5:B6"/>
    <mergeCell ref="C5:C6"/>
    <mergeCell ref="D5:D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5">
      <selection activeCell="F5" sqref="F5:I28"/>
    </sheetView>
  </sheetViews>
  <sheetFormatPr defaultColWidth="9.00390625" defaultRowHeight="16.5" customHeight="1"/>
  <cols>
    <col min="1" max="1" width="4.25390625" style="57" customWidth="1"/>
    <col min="2" max="2" width="24.00390625" style="5" customWidth="1"/>
    <col min="3" max="3" width="7.25390625" style="5" customWidth="1"/>
    <col min="4" max="4" width="6.50390625" style="5" customWidth="1"/>
    <col min="5" max="5" width="6.125" style="5" customWidth="1"/>
    <col min="6" max="6" width="13.00390625" style="5" customWidth="1"/>
    <col min="7" max="7" width="12.50390625" style="5" customWidth="1"/>
    <col min="8" max="8" width="10.875" style="5" customWidth="1"/>
    <col min="9" max="9" width="11.50390625" style="5" customWidth="1"/>
    <col min="10" max="10" width="8.50390625" style="5" customWidth="1"/>
    <col min="11" max="11" width="18.625" style="5" customWidth="1"/>
    <col min="12" max="16384" width="9.00390625" style="5" customWidth="1"/>
  </cols>
  <sheetData>
    <row r="1" spans="1:11" s="1" customFormat="1" ht="22.5" customHeight="1">
      <c r="A1" s="35" t="s">
        <v>89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="6" customFormat="1" ht="16.5" customHeight="1">
      <c r="K2" s="7" t="s">
        <v>500</v>
      </c>
    </row>
    <row r="3" s="6" customFormat="1" ht="16.5" customHeight="1"/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219" t="s">
        <v>1</v>
      </c>
      <c r="B5" s="219" t="s">
        <v>501</v>
      </c>
      <c r="C5" s="219" t="s">
        <v>410</v>
      </c>
      <c r="D5" s="219" t="s">
        <v>502</v>
      </c>
      <c r="E5" s="219" t="s">
        <v>503</v>
      </c>
      <c r="F5" s="221" t="s">
        <v>235</v>
      </c>
      <c r="G5" s="221" t="s">
        <v>258</v>
      </c>
      <c r="H5" s="221" t="s">
        <v>504</v>
      </c>
      <c r="I5" s="221" t="s">
        <v>236</v>
      </c>
      <c r="J5" s="219" t="s">
        <v>238</v>
      </c>
      <c r="K5" s="219" t="s">
        <v>376</v>
      </c>
    </row>
    <row r="6" spans="1:22" s="4" customFormat="1" ht="16.5" customHeight="1">
      <c r="A6" s="220"/>
      <c r="B6" s="220"/>
      <c r="C6" s="220"/>
      <c r="D6" s="220"/>
      <c r="E6" s="220"/>
      <c r="F6" s="222"/>
      <c r="G6" s="222"/>
      <c r="H6" s="222"/>
      <c r="I6" s="222"/>
      <c r="J6" s="220"/>
      <c r="K6" s="220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1" s="3" customFormat="1" ht="16.5" customHeight="1">
      <c r="A7" s="28"/>
      <c r="B7" s="37"/>
      <c r="C7" s="28"/>
      <c r="D7" s="15"/>
      <c r="E7" s="15"/>
      <c r="F7" s="114"/>
      <c r="G7" s="30"/>
      <c r="H7" s="53"/>
      <c r="I7" s="53"/>
      <c r="J7" s="53" t="e">
        <f>(I7-G7)/G7*100</f>
        <v>#DIV/0!</v>
      </c>
      <c r="K7" s="37"/>
    </row>
    <row r="8" spans="1:11" s="3" customFormat="1" ht="16.5" customHeight="1">
      <c r="A8" s="28"/>
      <c r="B8" s="37"/>
      <c r="C8" s="28"/>
      <c r="D8" s="15"/>
      <c r="E8" s="15"/>
      <c r="F8" s="114"/>
      <c r="G8" s="30"/>
      <c r="H8" s="53"/>
      <c r="I8" s="53"/>
      <c r="J8" s="53"/>
      <c r="K8" s="37"/>
    </row>
    <row r="9" spans="1:11" s="3" customFormat="1" ht="16.5" customHeight="1">
      <c r="A9" s="28"/>
      <c r="B9" s="37"/>
      <c r="C9" s="28"/>
      <c r="D9" s="15"/>
      <c r="E9" s="15"/>
      <c r="F9" s="114"/>
      <c r="G9" s="30"/>
      <c r="H9" s="53"/>
      <c r="I9" s="30"/>
      <c r="J9" s="53"/>
      <c r="K9" s="37"/>
    </row>
    <row r="10" spans="1:11" s="3" customFormat="1" ht="16.5" customHeight="1">
      <c r="A10" s="28"/>
      <c r="B10" s="37"/>
      <c r="C10" s="28"/>
      <c r="D10" s="15"/>
      <c r="E10" s="15"/>
      <c r="F10" s="114"/>
      <c r="G10" s="30"/>
      <c r="H10" s="53"/>
      <c r="I10" s="30"/>
      <c r="J10" s="53"/>
      <c r="K10" s="37"/>
    </row>
    <row r="11" spans="1:11" s="3" customFormat="1" ht="16.5" customHeight="1">
      <c r="A11" s="28"/>
      <c r="B11" s="115"/>
      <c r="C11" s="44"/>
      <c r="D11" s="15"/>
      <c r="E11" s="15"/>
      <c r="F11" s="114"/>
      <c r="G11" s="30"/>
      <c r="H11" s="53"/>
      <c r="I11" s="30"/>
      <c r="J11" s="53"/>
      <c r="K11" s="37"/>
    </row>
    <row r="12" spans="1:11" s="3" customFormat="1" ht="16.5" customHeight="1">
      <c r="A12" s="28"/>
      <c r="B12" s="15"/>
      <c r="C12" s="28"/>
      <c r="D12" s="15"/>
      <c r="E12" s="15"/>
      <c r="F12" s="114"/>
      <c r="G12" s="30"/>
      <c r="H12" s="53"/>
      <c r="I12" s="30"/>
      <c r="J12" s="53"/>
      <c r="K12" s="37"/>
    </row>
    <row r="13" spans="1:11" s="3" customFormat="1" ht="16.5" customHeight="1">
      <c r="A13" s="28"/>
      <c r="B13" s="15"/>
      <c r="C13" s="28"/>
      <c r="D13" s="15"/>
      <c r="E13" s="15"/>
      <c r="F13" s="114"/>
      <c r="G13" s="30"/>
      <c r="H13" s="53"/>
      <c r="I13" s="30"/>
      <c r="J13" s="53"/>
      <c r="K13" s="37"/>
    </row>
    <row r="14" spans="1:11" s="3" customFormat="1" ht="16.5" customHeight="1">
      <c r="A14" s="28"/>
      <c r="B14" s="15"/>
      <c r="C14" s="15"/>
      <c r="D14" s="15"/>
      <c r="E14" s="15"/>
      <c r="F14" s="114"/>
      <c r="G14" s="30"/>
      <c r="H14" s="30"/>
      <c r="I14" s="30"/>
      <c r="J14" s="53"/>
      <c r="K14" s="15"/>
    </row>
    <row r="15" spans="1:11" s="3" customFormat="1" ht="16.5" customHeight="1">
      <c r="A15" s="28"/>
      <c r="B15" s="15"/>
      <c r="C15" s="15"/>
      <c r="D15" s="15"/>
      <c r="E15" s="15"/>
      <c r="F15" s="114"/>
      <c r="G15" s="30"/>
      <c r="H15" s="30"/>
      <c r="I15" s="30"/>
      <c r="J15" s="53"/>
      <c r="K15" s="15"/>
    </row>
    <row r="16" spans="1:11" s="3" customFormat="1" ht="16.5" customHeight="1">
      <c r="A16" s="28"/>
      <c r="B16" s="15"/>
      <c r="C16" s="15"/>
      <c r="D16" s="15"/>
      <c r="E16" s="15"/>
      <c r="F16" s="114"/>
      <c r="G16" s="30"/>
      <c r="H16" s="30"/>
      <c r="I16" s="30"/>
      <c r="J16" s="53"/>
      <c r="K16" s="15"/>
    </row>
    <row r="17" spans="1:11" s="3" customFormat="1" ht="16.5" customHeight="1">
      <c r="A17" s="28"/>
      <c r="B17" s="15"/>
      <c r="C17" s="15"/>
      <c r="D17" s="15"/>
      <c r="E17" s="15"/>
      <c r="F17" s="114"/>
      <c r="G17" s="30"/>
      <c r="H17" s="30"/>
      <c r="I17" s="30"/>
      <c r="J17" s="53"/>
      <c r="K17" s="15"/>
    </row>
    <row r="18" spans="1:11" s="3" customFormat="1" ht="16.5" customHeight="1">
      <c r="A18" s="28"/>
      <c r="B18" s="15"/>
      <c r="C18" s="15"/>
      <c r="D18" s="15"/>
      <c r="E18" s="15"/>
      <c r="F18" s="114"/>
      <c r="G18" s="30"/>
      <c r="H18" s="30"/>
      <c r="I18" s="30"/>
      <c r="J18" s="53"/>
      <c r="K18" s="15"/>
    </row>
    <row r="19" spans="1:11" s="3" customFormat="1" ht="16.5" customHeight="1">
      <c r="A19" s="28"/>
      <c r="B19" s="15"/>
      <c r="C19" s="15"/>
      <c r="D19" s="15"/>
      <c r="E19" s="15"/>
      <c r="F19" s="114"/>
      <c r="G19" s="30"/>
      <c r="H19" s="30"/>
      <c r="I19" s="30"/>
      <c r="J19" s="53"/>
      <c r="K19" s="15"/>
    </row>
    <row r="20" spans="1:11" s="3" customFormat="1" ht="16.5" customHeight="1">
      <c r="A20" s="28"/>
      <c r="B20" s="15"/>
      <c r="C20" s="15"/>
      <c r="D20" s="15"/>
      <c r="E20" s="15"/>
      <c r="F20" s="114"/>
      <c r="G20" s="30"/>
      <c r="H20" s="30"/>
      <c r="I20" s="30"/>
      <c r="J20" s="53"/>
      <c r="K20" s="15"/>
    </row>
    <row r="21" spans="1:11" s="3" customFormat="1" ht="16.5" customHeight="1">
      <c r="A21" s="28"/>
      <c r="B21" s="15"/>
      <c r="C21" s="15"/>
      <c r="D21" s="15"/>
      <c r="E21" s="15"/>
      <c r="F21" s="114"/>
      <c r="G21" s="30"/>
      <c r="H21" s="30"/>
      <c r="I21" s="30"/>
      <c r="J21" s="53"/>
      <c r="K21" s="15"/>
    </row>
    <row r="22" spans="1:11" s="3" customFormat="1" ht="16.5" customHeight="1">
      <c r="A22" s="28"/>
      <c r="B22" s="15"/>
      <c r="C22" s="15"/>
      <c r="D22" s="15"/>
      <c r="E22" s="15"/>
      <c r="F22" s="114"/>
      <c r="G22" s="30"/>
      <c r="H22" s="30"/>
      <c r="I22" s="30"/>
      <c r="J22" s="53"/>
      <c r="K22" s="15"/>
    </row>
    <row r="23" spans="1:11" s="3" customFormat="1" ht="16.5" customHeight="1">
      <c r="A23" s="28"/>
      <c r="B23" s="15"/>
      <c r="C23" s="15"/>
      <c r="D23" s="15"/>
      <c r="E23" s="15"/>
      <c r="F23" s="114"/>
      <c r="G23" s="30"/>
      <c r="H23" s="30"/>
      <c r="I23" s="30"/>
      <c r="J23" s="53"/>
      <c r="K23" s="15"/>
    </row>
    <row r="24" spans="1:11" s="3" customFormat="1" ht="16.5" customHeight="1">
      <c r="A24" s="28"/>
      <c r="B24" s="15"/>
      <c r="C24" s="15"/>
      <c r="D24" s="15"/>
      <c r="E24" s="15"/>
      <c r="F24" s="114"/>
      <c r="G24" s="30"/>
      <c r="H24" s="30"/>
      <c r="I24" s="30"/>
      <c r="J24" s="53"/>
      <c r="K24" s="15"/>
    </row>
    <row r="25" spans="1:11" s="3" customFormat="1" ht="16.5" customHeight="1">
      <c r="A25" s="28"/>
      <c r="B25" s="15"/>
      <c r="C25" s="15"/>
      <c r="D25" s="15"/>
      <c r="E25" s="15"/>
      <c r="F25" s="114"/>
      <c r="G25" s="30"/>
      <c r="H25" s="30"/>
      <c r="I25" s="30"/>
      <c r="J25" s="53"/>
      <c r="K25" s="15"/>
    </row>
    <row r="26" spans="1:11" s="3" customFormat="1" ht="16.5" customHeight="1">
      <c r="A26" s="28"/>
      <c r="B26" s="15"/>
      <c r="C26" s="15"/>
      <c r="D26" s="15"/>
      <c r="E26" s="15"/>
      <c r="F26" s="114"/>
      <c r="G26" s="30"/>
      <c r="H26" s="30"/>
      <c r="I26" s="30"/>
      <c r="J26" s="53"/>
      <c r="K26" s="15"/>
    </row>
    <row r="27" spans="1:11" s="3" customFormat="1" ht="16.5" customHeight="1">
      <c r="A27" s="206" t="s">
        <v>377</v>
      </c>
      <c r="B27" s="207"/>
      <c r="C27" s="207"/>
      <c r="D27" s="207"/>
      <c r="E27" s="208"/>
      <c r="F27" s="114">
        <f>SUM(F7:F26)</f>
        <v>0</v>
      </c>
      <c r="G27" s="30">
        <f>SUM(G7:G26)</f>
        <v>0</v>
      </c>
      <c r="H27" s="30"/>
      <c r="I27" s="30">
        <f>SUM(I7:I26)</f>
        <v>0</v>
      </c>
      <c r="J27" s="53" t="e">
        <f>(I27-G27)/G27*100</f>
        <v>#DIV/0!</v>
      </c>
      <c r="K27" s="15"/>
    </row>
    <row r="28" spans="1:11" s="3" customFormat="1" ht="16.5" customHeight="1">
      <c r="A28" s="206" t="s">
        <v>371</v>
      </c>
      <c r="B28" s="207"/>
      <c r="C28" s="207"/>
      <c r="D28" s="207"/>
      <c r="E28" s="208"/>
      <c r="F28" s="114">
        <f>F27</f>
        <v>0</v>
      </c>
      <c r="G28" s="30">
        <f>G27</f>
        <v>0</v>
      </c>
      <c r="H28" s="30"/>
      <c r="I28" s="30">
        <f>I27</f>
        <v>0</v>
      </c>
      <c r="J28" s="53" t="e">
        <f>(I28-G28)/G28*100</f>
        <v>#DIV/0!</v>
      </c>
      <c r="K28" s="15"/>
    </row>
  </sheetData>
  <sheetProtection/>
  <mergeCells count="13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2">
      <selection activeCell="A27" sqref="A27:C27"/>
    </sheetView>
  </sheetViews>
  <sheetFormatPr defaultColWidth="9.00390625" defaultRowHeight="16.5" customHeight="1"/>
  <cols>
    <col min="1" max="1" width="3.875" style="57" customWidth="1"/>
    <col min="2" max="2" width="30.00390625" style="5" customWidth="1"/>
    <col min="3" max="3" width="8.375" style="5" customWidth="1"/>
    <col min="4" max="4" width="14.375" style="5" customWidth="1"/>
    <col min="5" max="5" width="14.625" style="5" customWidth="1"/>
    <col min="6" max="6" width="14.75390625" style="5" customWidth="1"/>
    <col min="7" max="7" width="8.50390625" style="5" customWidth="1"/>
    <col min="8" max="8" width="28.25390625" style="5" customWidth="1"/>
    <col min="9" max="16384" width="9.00390625" style="5" customWidth="1"/>
  </cols>
  <sheetData>
    <row r="1" spans="1:8" s="1" customFormat="1" ht="22.5" customHeight="1">
      <c r="A1" s="211" t="s">
        <v>92</v>
      </c>
      <c r="B1" s="211"/>
      <c r="C1" s="211"/>
      <c r="D1" s="211"/>
      <c r="E1" s="211"/>
      <c r="F1" s="211"/>
      <c r="G1" s="211"/>
      <c r="H1" s="211"/>
    </row>
    <row r="2" s="6" customFormat="1" ht="16.5" customHeight="1">
      <c r="H2" s="7" t="s">
        <v>505</v>
      </c>
    </row>
    <row r="3" s="6" customFormat="1" ht="16.5" customHeight="1"/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202" t="s">
        <v>1</v>
      </c>
      <c r="B5" s="202" t="s">
        <v>506</v>
      </c>
      <c r="C5" s="202" t="s">
        <v>410</v>
      </c>
      <c r="D5" s="204" t="s">
        <v>235</v>
      </c>
      <c r="E5" s="204" t="s">
        <v>258</v>
      </c>
      <c r="F5" s="204" t="s">
        <v>236</v>
      </c>
      <c r="G5" s="204" t="s">
        <v>238</v>
      </c>
      <c r="H5" s="202" t="s">
        <v>376</v>
      </c>
    </row>
    <row r="6" spans="1:22" s="4" customFormat="1" ht="16.5" customHeight="1">
      <c r="A6" s="210"/>
      <c r="B6" s="210"/>
      <c r="C6" s="210"/>
      <c r="D6" s="209"/>
      <c r="E6" s="209"/>
      <c r="F6" s="209"/>
      <c r="G6" s="209"/>
      <c r="H6" s="210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8" s="3" customFormat="1" ht="16.5" customHeight="1">
      <c r="A7" s="28"/>
      <c r="B7" s="15"/>
      <c r="C7" s="15"/>
      <c r="D7" s="24"/>
      <c r="E7" s="24"/>
      <c r="F7" s="24"/>
      <c r="G7" s="16" t="e">
        <f>(F7-E7)/E7*100</f>
        <v>#DIV/0!</v>
      </c>
      <c r="H7" s="15"/>
    </row>
    <row r="8" spans="1:8" s="3" customFormat="1" ht="16.5" customHeight="1">
      <c r="A8" s="28"/>
      <c r="B8" s="15"/>
      <c r="C8" s="15"/>
      <c r="D8" s="24"/>
      <c r="E8" s="24"/>
      <c r="F8" s="24"/>
      <c r="G8" s="16"/>
      <c r="H8" s="15"/>
    </row>
    <row r="9" spans="1:8" s="3" customFormat="1" ht="16.5" customHeight="1">
      <c r="A9" s="28"/>
      <c r="B9" s="15"/>
      <c r="C9" s="15"/>
      <c r="D9" s="24"/>
      <c r="E9" s="24"/>
      <c r="F9" s="24"/>
      <c r="G9" s="16"/>
      <c r="H9" s="15"/>
    </row>
    <row r="10" spans="1:8" s="3" customFormat="1" ht="16.5" customHeight="1">
      <c r="A10" s="28"/>
      <c r="B10" s="15"/>
      <c r="C10" s="15"/>
      <c r="D10" s="24"/>
      <c r="E10" s="24"/>
      <c r="F10" s="24"/>
      <c r="G10" s="16"/>
      <c r="H10" s="15"/>
    </row>
    <row r="11" spans="1:8" s="3" customFormat="1" ht="16.5" customHeight="1">
      <c r="A11" s="28"/>
      <c r="B11" s="15"/>
      <c r="C11" s="15"/>
      <c r="D11" s="24"/>
      <c r="E11" s="24"/>
      <c r="F11" s="24"/>
      <c r="G11" s="16"/>
      <c r="H11" s="15"/>
    </row>
    <row r="12" spans="1:8" s="3" customFormat="1" ht="16.5" customHeight="1">
      <c r="A12" s="28"/>
      <c r="B12" s="15"/>
      <c r="C12" s="15"/>
      <c r="D12" s="24"/>
      <c r="E12" s="24"/>
      <c r="F12" s="24"/>
      <c r="G12" s="16"/>
      <c r="H12" s="15"/>
    </row>
    <row r="13" spans="1:8" s="3" customFormat="1" ht="16.5" customHeight="1">
      <c r="A13" s="28"/>
      <c r="B13" s="15"/>
      <c r="C13" s="15"/>
      <c r="D13" s="24"/>
      <c r="E13" s="24"/>
      <c r="F13" s="24"/>
      <c r="G13" s="16"/>
      <c r="H13" s="15"/>
    </row>
    <row r="14" spans="1:8" s="3" customFormat="1" ht="16.5" customHeight="1">
      <c r="A14" s="28"/>
      <c r="B14" s="15"/>
      <c r="C14" s="15"/>
      <c r="D14" s="24"/>
      <c r="E14" s="24"/>
      <c r="F14" s="24"/>
      <c r="G14" s="16"/>
      <c r="H14" s="15"/>
    </row>
    <row r="15" spans="1:8" s="3" customFormat="1" ht="16.5" customHeight="1">
      <c r="A15" s="28"/>
      <c r="B15" s="15"/>
      <c r="C15" s="15"/>
      <c r="D15" s="24"/>
      <c r="E15" s="24"/>
      <c r="F15" s="24"/>
      <c r="G15" s="16"/>
      <c r="H15" s="15"/>
    </row>
    <row r="16" spans="1:8" s="3" customFormat="1" ht="16.5" customHeight="1">
      <c r="A16" s="28"/>
      <c r="B16" s="15"/>
      <c r="C16" s="15"/>
      <c r="D16" s="24"/>
      <c r="E16" s="24"/>
      <c r="F16" s="24"/>
      <c r="G16" s="16"/>
      <c r="H16" s="15"/>
    </row>
    <row r="17" spans="1:8" s="3" customFormat="1" ht="16.5" customHeight="1">
      <c r="A17" s="28"/>
      <c r="B17" s="15"/>
      <c r="C17" s="15"/>
      <c r="D17" s="24"/>
      <c r="E17" s="24"/>
      <c r="F17" s="24"/>
      <c r="G17" s="16"/>
      <c r="H17" s="15"/>
    </row>
    <row r="18" spans="1:8" s="3" customFormat="1" ht="16.5" customHeight="1">
      <c r="A18" s="28"/>
      <c r="B18" s="15"/>
      <c r="C18" s="15"/>
      <c r="D18" s="24"/>
      <c r="E18" s="24"/>
      <c r="F18" s="24"/>
      <c r="G18" s="16"/>
      <c r="H18" s="15"/>
    </row>
    <row r="19" spans="1:8" s="3" customFormat="1" ht="16.5" customHeight="1">
      <c r="A19" s="28"/>
      <c r="B19" s="15"/>
      <c r="C19" s="15"/>
      <c r="D19" s="24"/>
      <c r="E19" s="24"/>
      <c r="F19" s="24"/>
      <c r="G19" s="16"/>
      <c r="H19" s="15"/>
    </row>
    <row r="20" spans="1:8" s="3" customFormat="1" ht="16.5" customHeight="1">
      <c r="A20" s="28"/>
      <c r="B20" s="15"/>
      <c r="C20" s="15"/>
      <c r="D20" s="24"/>
      <c r="E20" s="24"/>
      <c r="F20" s="24"/>
      <c r="G20" s="16"/>
      <c r="H20" s="15"/>
    </row>
    <row r="21" spans="1:8" s="3" customFormat="1" ht="16.5" customHeight="1">
      <c r="A21" s="28"/>
      <c r="B21" s="15"/>
      <c r="C21" s="15"/>
      <c r="D21" s="24"/>
      <c r="E21" s="24"/>
      <c r="F21" s="24"/>
      <c r="G21" s="16"/>
      <c r="H21" s="15"/>
    </row>
    <row r="22" spans="1:8" s="3" customFormat="1" ht="16.5" customHeight="1">
      <c r="A22" s="28"/>
      <c r="B22" s="15"/>
      <c r="C22" s="15"/>
      <c r="D22" s="24"/>
      <c r="E22" s="24"/>
      <c r="F22" s="24"/>
      <c r="G22" s="16"/>
      <c r="H22" s="15"/>
    </row>
    <row r="23" spans="1:8" s="3" customFormat="1" ht="16.5" customHeight="1">
      <c r="A23" s="28"/>
      <c r="B23" s="15"/>
      <c r="C23" s="15"/>
      <c r="D23" s="24"/>
      <c r="E23" s="24"/>
      <c r="F23" s="24"/>
      <c r="G23" s="16"/>
      <c r="H23" s="15"/>
    </row>
    <row r="24" spans="1:8" s="3" customFormat="1" ht="16.5" customHeight="1">
      <c r="A24" s="28"/>
      <c r="B24" s="15"/>
      <c r="C24" s="15"/>
      <c r="D24" s="24"/>
      <c r="E24" s="24"/>
      <c r="F24" s="24"/>
      <c r="G24" s="16"/>
      <c r="H24" s="15"/>
    </row>
    <row r="25" spans="1:8" s="3" customFormat="1" ht="16.5" customHeight="1">
      <c r="A25" s="28"/>
      <c r="B25" s="15"/>
      <c r="C25" s="15"/>
      <c r="D25" s="24"/>
      <c r="E25" s="24"/>
      <c r="F25" s="24"/>
      <c r="G25" s="16"/>
      <c r="H25" s="15"/>
    </row>
    <row r="26" spans="1:8" s="3" customFormat="1" ht="16.5" customHeight="1">
      <c r="A26" s="28"/>
      <c r="B26" s="18"/>
      <c r="C26" s="15"/>
      <c r="D26" s="24"/>
      <c r="E26" s="24"/>
      <c r="F26" s="24"/>
      <c r="G26" s="16"/>
      <c r="H26" s="15"/>
    </row>
    <row r="27" spans="1:8" s="3" customFormat="1" ht="16.5" customHeight="1">
      <c r="A27" s="206" t="s">
        <v>377</v>
      </c>
      <c r="B27" s="212"/>
      <c r="C27" s="213"/>
      <c r="D27" s="24">
        <f>SUM(D7:D26)</f>
        <v>0</v>
      </c>
      <c r="E27" s="24">
        <f>SUM(E7:E26)</f>
        <v>0</v>
      </c>
      <c r="F27" s="24">
        <f>SUM(F7:F26)</f>
        <v>0</v>
      </c>
      <c r="G27" s="16" t="e">
        <f>(F27-E27)/E27*100</f>
        <v>#DIV/0!</v>
      </c>
      <c r="H27" s="15"/>
    </row>
    <row r="28" spans="1:8" s="3" customFormat="1" ht="16.5" customHeight="1">
      <c r="A28" s="206" t="s">
        <v>371</v>
      </c>
      <c r="B28" s="212"/>
      <c r="C28" s="213"/>
      <c r="D28" s="24">
        <f>D27</f>
        <v>0</v>
      </c>
      <c r="E28" s="24">
        <f>E27</f>
        <v>0</v>
      </c>
      <c r="F28" s="24">
        <f>F27</f>
        <v>0</v>
      </c>
      <c r="G28" s="16" t="e">
        <f>(F28-E28)/E28*100</f>
        <v>#DIV/0!</v>
      </c>
      <c r="H28" s="15"/>
    </row>
  </sheetData>
  <sheetProtection/>
  <mergeCells count="11">
    <mergeCell ref="G5:G6"/>
    <mergeCell ref="H5:H6"/>
    <mergeCell ref="A1:H1"/>
    <mergeCell ref="A27:C27"/>
    <mergeCell ref="A28:C28"/>
    <mergeCell ref="A5:A6"/>
    <mergeCell ref="B5:B6"/>
    <mergeCell ref="C5:C6"/>
    <mergeCell ref="D5:D6"/>
    <mergeCell ref="E5:E6"/>
    <mergeCell ref="F5:F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E4">
      <selection activeCell="F5" sqref="F5:J28"/>
    </sheetView>
  </sheetViews>
  <sheetFormatPr defaultColWidth="9.00390625" defaultRowHeight="16.5" customHeight="1"/>
  <cols>
    <col min="1" max="1" width="4.25390625" style="57" customWidth="1"/>
    <col min="2" max="2" width="30.125" style="5" customWidth="1"/>
    <col min="3" max="3" width="7.25390625" style="5" customWidth="1"/>
    <col min="4" max="4" width="7.875" style="5" customWidth="1"/>
    <col min="5" max="5" width="8.125" style="5" customWidth="1"/>
    <col min="6" max="6" width="13.00390625" style="5" customWidth="1"/>
    <col min="7" max="7" width="14.00390625" style="5" customWidth="1"/>
    <col min="8" max="8" width="13.75390625" style="5" customWidth="1"/>
    <col min="9" max="9" width="9.75390625" style="5" customWidth="1"/>
    <col min="10" max="10" width="14.75390625" style="5" customWidth="1"/>
    <col min="11" max="16384" width="9.00390625" style="5" customWidth="1"/>
  </cols>
  <sheetData>
    <row r="1" spans="1:10" s="1" customFormat="1" ht="22.5" customHeight="1">
      <c r="A1" s="211" t="s">
        <v>95</v>
      </c>
      <c r="B1" s="211"/>
      <c r="C1" s="211"/>
      <c r="D1" s="211"/>
      <c r="E1" s="211"/>
      <c r="F1" s="211"/>
      <c r="G1" s="211"/>
      <c r="H1" s="211"/>
      <c r="I1" s="211"/>
      <c r="J1" s="211"/>
    </row>
    <row r="2" s="6" customFormat="1" ht="16.5" customHeight="1">
      <c r="J2" s="7" t="s">
        <v>507</v>
      </c>
    </row>
    <row r="3" s="6" customFormat="1" ht="16.5" customHeight="1"/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202" t="s">
        <v>1</v>
      </c>
      <c r="B5" s="202" t="s">
        <v>374</v>
      </c>
      <c r="C5" s="202" t="s">
        <v>410</v>
      </c>
      <c r="D5" s="202" t="s">
        <v>508</v>
      </c>
      <c r="E5" s="202" t="s">
        <v>402</v>
      </c>
      <c r="F5" s="204" t="s">
        <v>235</v>
      </c>
      <c r="G5" s="204" t="s">
        <v>258</v>
      </c>
      <c r="H5" s="204" t="s">
        <v>236</v>
      </c>
      <c r="I5" s="204" t="s">
        <v>238</v>
      </c>
      <c r="J5" s="204" t="s">
        <v>376</v>
      </c>
    </row>
    <row r="6" spans="1:22" s="4" customFormat="1" ht="16.5" customHeight="1">
      <c r="A6" s="210"/>
      <c r="B6" s="210"/>
      <c r="C6" s="210"/>
      <c r="D6" s="210"/>
      <c r="E6" s="210"/>
      <c r="F6" s="209"/>
      <c r="G6" s="209"/>
      <c r="H6" s="209"/>
      <c r="I6" s="209"/>
      <c r="J6" s="209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0" s="3" customFormat="1" ht="16.5" customHeight="1">
      <c r="A7" s="28"/>
      <c r="B7" s="15"/>
      <c r="C7" s="15"/>
      <c r="D7" s="15"/>
      <c r="E7" s="15"/>
      <c r="F7" s="24"/>
      <c r="G7" s="24"/>
      <c r="H7" s="24"/>
      <c r="I7" s="16" t="e">
        <f>(H7-G7)/G7*100</f>
        <v>#DIV/0!</v>
      </c>
      <c r="J7" s="15"/>
    </row>
    <row r="8" spans="1:10" s="3" customFormat="1" ht="16.5" customHeight="1">
      <c r="A8" s="28"/>
      <c r="B8" s="15"/>
      <c r="C8" s="15"/>
      <c r="D8" s="15"/>
      <c r="E8" s="15"/>
      <c r="F8" s="24"/>
      <c r="G8" s="24"/>
      <c r="H8" s="24"/>
      <c r="I8" s="16"/>
      <c r="J8" s="15"/>
    </row>
    <row r="9" spans="1:10" s="3" customFormat="1" ht="16.5" customHeight="1">
      <c r="A9" s="28"/>
      <c r="B9" s="15"/>
      <c r="C9" s="15"/>
      <c r="D9" s="15"/>
      <c r="E9" s="15"/>
      <c r="F9" s="24"/>
      <c r="G9" s="24"/>
      <c r="H9" s="24"/>
      <c r="I9" s="16"/>
      <c r="J9" s="15"/>
    </row>
    <row r="10" spans="1:10" s="3" customFormat="1" ht="16.5" customHeight="1">
      <c r="A10" s="28"/>
      <c r="B10" s="15"/>
      <c r="C10" s="15"/>
      <c r="D10" s="15"/>
      <c r="E10" s="15"/>
      <c r="F10" s="24"/>
      <c r="G10" s="24"/>
      <c r="H10" s="24"/>
      <c r="I10" s="16"/>
      <c r="J10" s="15"/>
    </row>
    <row r="11" spans="1:10" s="3" customFormat="1" ht="16.5" customHeight="1">
      <c r="A11" s="28"/>
      <c r="B11" s="15"/>
      <c r="C11" s="15"/>
      <c r="D11" s="15"/>
      <c r="E11" s="15"/>
      <c r="F11" s="24"/>
      <c r="G11" s="24"/>
      <c r="H11" s="24"/>
      <c r="I11" s="16"/>
      <c r="J11" s="15"/>
    </row>
    <row r="12" spans="1:10" s="3" customFormat="1" ht="16.5" customHeight="1">
      <c r="A12" s="28"/>
      <c r="B12" s="15"/>
      <c r="C12" s="15"/>
      <c r="D12" s="15"/>
      <c r="E12" s="15"/>
      <c r="F12" s="24"/>
      <c r="G12" s="24"/>
      <c r="H12" s="24"/>
      <c r="I12" s="16"/>
      <c r="J12" s="15"/>
    </row>
    <row r="13" spans="1:10" s="3" customFormat="1" ht="16.5" customHeight="1">
      <c r="A13" s="28"/>
      <c r="B13" s="15"/>
      <c r="C13" s="15"/>
      <c r="D13" s="15"/>
      <c r="E13" s="15"/>
      <c r="F13" s="24"/>
      <c r="G13" s="24"/>
      <c r="H13" s="24"/>
      <c r="I13" s="16"/>
      <c r="J13" s="15"/>
    </row>
    <row r="14" spans="1:10" s="3" customFormat="1" ht="16.5" customHeight="1">
      <c r="A14" s="28"/>
      <c r="B14" s="15"/>
      <c r="C14" s="15"/>
      <c r="D14" s="15"/>
      <c r="E14" s="15"/>
      <c r="F14" s="24"/>
      <c r="G14" s="24"/>
      <c r="H14" s="24"/>
      <c r="I14" s="16"/>
      <c r="J14" s="15"/>
    </row>
    <row r="15" spans="1:10" s="3" customFormat="1" ht="16.5" customHeight="1">
      <c r="A15" s="28"/>
      <c r="B15" s="15"/>
      <c r="C15" s="15"/>
      <c r="D15" s="15"/>
      <c r="E15" s="15"/>
      <c r="F15" s="24"/>
      <c r="G15" s="24"/>
      <c r="H15" s="24"/>
      <c r="I15" s="16"/>
      <c r="J15" s="15"/>
    </row>
    <row r="16" spans="1:10" s="3" customFormat="1" ht="16.5" customHeight="1">
      <c r="A16" s="28"/>
      <c r="B16" s="15"/>
      <c r="C16" s="15"/>
      <c r="D16" s="15"/>
      <c r="E16" s="15"/>
      <c r="F16" s="24"/>
      <c r="G16" s="24"/>
      <c r="H16" s="24"/>
      <c r="I16" s="16"/>
      <c r="J16" s="15"/>
    </row>
    <row r="17" spans="1:10" s="3" customFormat="1" ht="16.5" customHeight="1">
      <c r="A17" s="28"/>
      <c r="B17" s="15"/>
      <c r="C17" s="15"/>
      <c r="D17" s="15"/>
      <c r="E17" s="15"/>
      <c r="F17" s="24"/>
      <c r="G17" s="24"/>
      <c r="H17" s="24"/>
      <c r="I17" s="16"/>
      <c r="J17" s="15"/>
    </row>
    <row r="18" spans="1:10" s="3" customFormat="1" ht="16.5" customHeight="1">
      <c r="A18" s="28"/>
      <c r="B18" s="15"/>
      <c r="C18" s="15"/>
      <c r="D18" s="15"/>
      <c r="E18" s="15"/>
      <c r="F18" s="24"/>
      <c r="G18" s="24"/>
      <c r="H18" s="24"/>
      <c r="I18" s="16"/>
      <c r="J18" s="15"/>
    </row>
    <row r="19" spans="1:10" s="3" customFormat="1" ht="16.5" customHeight="1">
      <c r="A19" s="28"/>
      <c r="B19" s="15"/>
      <c r="C19" s="15"/>
      <c r="D19" s="15"/>
      <c r="E19" s="15"/>
      <c r="F19" s="24"/>
      <c r="G19" s="24"/>
      <c r="H19" s="24"/>
      <c r="I19" s="16"/>
      <c r="J19" s="15"/>
    </row>
    <row r="20" spans="1:10" s="3" customFormat="1" ht="16.5" customHeight="1">
      <c r="A20" s="28"/>
      <c r="B20" s="15"/>
      <c r="C20" s="15"/>
      <c r="D20" s="15"/>
      <c r="E20" s="15"/>
      <c r="F20" s="24"/>
      <c r="G20" s="24"/>
      <c r="H20" s="24"/>
      <c r="I20" s="16"/>
      <c r="J20" s="15"/>
    </row>
    <row r="21" spans="1:10" s="3" customFormat="1" ht="16.5" customHeight="1">
      <c r="A21" s="28"/>
      <c r="B21" s="15"/>
      <c r="C21" s="15"/>
      <c r="D21" s="15"/>
      <c r="E21" s="15"/>
      <c r="F21" s="24"/>
      <c r="G21" s="24"/>
      <c r="H21" s="24"/>
      <c r="I21" s="16"/>
      <c r="J21" s="15"/>
    </row>
    <row r="22" spans="1:10" s="3" customFormat="1" ht="16.5" customHeight="1">
      <c r="A22" s="28"/>
      <c r="B22" s="15"/>
      <c r="C22" s="15"/>
      <c r="D22" s="15"/>
      <c r="E22" s="15"/>
      <c r="F22" s="24"/>
      <c r="G22" s="24"/>
      <c r="H22" s="24"/>
      <c r="I22" s="16"/>
      <c r="J22" s="15"/>
    </row>
    <row r="23" spans="1:10" s="3" customFormat="1" ht="16.5" customHeight="1">
      <c r="A23" s="28"/>
      <c r="B23" s="15"/>
      <c r="C23" s="15"/>
      <c r="D23" s="15"/>
      <c r="E23" s="15"/>
      <c r="F23" s="24"/>
      <c r="G23" s="24"/>
      <c r="H23" s="24"/>
      <c r="I23" s="16"/>
      <c r="J23" s="15"/>
    </row>
    <row r="24" spans="1:10" s="3" customFormat="1" ht="16.5" customHeight="1">
      <c r="A24" s="28"/>
      <c r="B24" s="15"/>
      <c r="C24" s="15"/>
      <c r="D24" s="15"/>
      <c r="E24" s="15"/>
      <c r="F24" s="24"/>
      <c r="G24" s="24"/>
      <c r="H24" s="24"/>
      <c r="I24" s="16"/>
      <c r="J24" s="15"/>
    </row>
    <row r="25" spans="1:10" s="3" customFormat="1" ht="16.5" customHeight="1">
      <c r="A25" s="28"/>
      <c r="B25" s="15"/>
      <c r="C25" s="15"/>
      <c r="D25" s="15"/>
      <c r="E25" s="15"/>
      <c r="F25" s="24"/>
      <c r="G25" s="24"/>
      <c r="H25" s="24"/>
      <c r="I25" s="16"/>
      <c r="J25" s="15"/>
    </row>
    <row r="26" spans="1:10" s="3" customFormat="1" ht="16.5" customHeight="1">
      <c r="A26" s="28"/>
      <c r="B26" s="18"/>
      <c r="C26" s="15"/>
      <c r="D26" s="15"/>
      <c r="E26" s="15"/>
      <c r="F26" s="24"/>
      <c r="G26" s="24"/>
      <c r="H26" s="24"/>
      <c r="I26" s="16"/>
      <c r="J26" s="15"/>
    </row>
    <row r="27" spans="1:10" s="3" customFormat="1" ht="16.5" customHeight="1">
      <c r="A27" s="206" t="s">
        <v>377</v>
      </c>
      <c r="B27" s="212"/>
      <c r="C27" s="212"/>
      <c r="D27" s="212"/>
      <c r="E27" s="213"/>
      <c r="F27" s="24">
        <f>SUM(F7:F26)</f>
        <v>0</v>
      </c>
      <c r="G27" s="24">
        <f>SUM(G7:G26)</f>
        <v>0</v>
      </c>
      <c r="H27" s="24">
        <f>SUM(H7:H26)</f>
        <v>0</v>
      </c>
      <c r="I27" s="16" t="e">
        <f>(H27-G27)/G27*100</f>
        <v>#DIV/0!</v>
      </c>
      <c r="J27" s="15"/>
    </row>
    <row r="28" spans="1:10" s="3" customFormat="1" ht="16.5" customHeight="1">
      <c r="A28" s="206" t="s">
        <v>371</v>
      </c>
      <c r="B28" s="212"/>
      <c r="C28" s="212"/>
      <c r="D28" s="212"/>
      <c r="E28" s="213"/>
      <c r="F28" s="24">
        <f>F27</f>
        <v>0</v>
      </c>
      <c r="G28" s="24">
        <f>G27</f>
        <v>0</v>
      </c>
      <c r="H28" s="24">
        <f>H27</f>
        <v>0</v>
      </c>
      <c r="I28" s="16" t="e">
        <f>(H28-G28)/G28*100</f>
        <v>#DIV/0!</v>
      </c>
      <c r="J28" s="15"/>
    </row>
  </sheetData>
  <sheetProtection/>
  <mergeCells count="13">
    <mergeCell ref="E5:E6"/>
    <mergeCell ref="F5:F6"/>
    <mergeCell ref="G5:G6"/>
    <mergeCell ref="H5:H6"/>
    <mergeCell ref="I5:I6"/>
    <mergeCell ref="J5:J6"/>
    <mergeCell ref="A1:J1"/>
    <mergeCell ref="A27:E27"/>
    <mergeCell ref="A28:E28"/>
    <mergeCell ref="A5:A6"/>
    <mergeCell ref="B5:B6"/>
    <mergeCell ref="C5:C6"/>
    <mergeCell ref="D5:D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C5">
      <selection activeCell="C5" sqref="C5:E28"/>
    </sheetView>
  </sheetViews>
  <sheetFormatPr defaultColWidth="9.00390625" defaultRowHeight="16.5" customHeight="1"/>
  <cols>
    <col min="1" max="1" width="6.125" style="57" customWidth="1"/>
    <col min="2" max="2" width="27.00390625" style="5" customWidth="1"/>
    <col min="3" max="3" width="19.75390625" style="5" customWidth="1"/>
    <col min="4" max="4" width="20.125" style="5" customWidth="1"/>
    <col min="5" max="5" width="19.625" style="5" customWidth="1"/>
    <col min="6" max="6" width="13.875" style="5" customWidth="1"/>
    <col min="7" max="7" width="15.875" style="5" customWidth="1"/>
    <col min="8" max="16384" width="9.00390625" style="5" customWidth="1"/>
  </cols>
  <sheetData>
    <row r="1" spans="1:7" s="1" customFormat="1" ht="22.5" customHeight="1">
      <c r="A1" s="211" t="s">
        <v>98</v>
      </c>
      <c r="B1" s="211"/>
      <c r="C1" s="211"/>
      <c r="D1" s="211"/>
      <c r="E1" s="211"/>
      <c r="F1" s="211"/>
      <c r="G1" s="211"/>
    </row>
    <row r="2" s="6" customFormat="1" ht="16.5" customHeight="1">
      <c r="G2" s="7" t="s">
        <v>509</v>
      </c>
    </row>
    <row r="3" s="6" customFormat="1" ht="16.5" customHeight="1"/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202" t="s">
        <v>1</v>
      </c>
      <c r="B5" s="202" t="s">
        <v>510</v>
      </c>
      <c r="C5" s="204" t="s">
        <v>235</v>
      </c>
      <c r="D5" s="204" t="s">
        <v>258</v>
      </c>
      <c r="E5" s="204" t="s">
        <v>236</v>
      </c>
      <c r="F5" s="202" t="s">
        <v>238</v>
      </c>
      <c r="G5" s="202" t="s">
        <v>376</v>
      </c>
    </row>
    <row r="6" spans="1:22" s="4" customFormat="1" ht="16.5" customHeight="1">
      <c r="A6" s="210"/>
      <c r="B6" s="210"/>
      <c r="C6" s="209"/>
      <c r="D6" s="209"/>
      <c r="E6" s="209"/>
      <c r="F6" s="210"/>
      <c r="G6" s="210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7" s="3" customFormat="1" ht="16.5" customHeight="1">
      <c r="A7" s="28"/>
      <c r="B7" s="15"/>
      <c r="C7" s="24"/>
      <c r="D7" s="24"/>
      <c r="E7" s="24"/>
      <c r="F7" s="16" t="e">
        <f>(E7-D7)/D7*100</f>
        <v>#DIV/0!</v>
      </c>
      <c r="G7" s="15"/>
    </row>
    <row r="8" spans="1:7" s="3" customFormat="1" ht="16.5" customHeight="1">
      <c r="A8" s="28"/>
      <c r="B8" s="15"/>
      <c r="C8" s="24"/>
      <c r="D8" s="24"/>
      <c r="E8" s="24"/>
      <c r="F8" s="16"/>
      <c r="G8" s="15"/>
    </row>
    <row r="9" spans="1:7" s="3" customFormat="1" ht="16.5" customHeight="1">
      <c r="A9" s="28"/>
      <c r="B9" s="15"/>
      <c r="C9" s="24"/>
      <c r="D9" s="24"/>
      <c r="E9" s="24"/>
      <c r="F9" s="16"/>
      <c r="G9" s="15"/>
    </row>
    <row r="10" spans="1:7" s="3" customFormat="1" ht="16.5" customHeight="1">
      <c r="A10" s="28"/>
      <c r="B10" s="15"/>
      <c r="C10" s="24"/>
      <c r="D10" s="24"/>
      <c r="E10" s="24"/>
      <c r="F10" s="16"/>
      <c r="G10" s="15"/>
    </row>
    <row r="11" spans="1:7" s="3" customFormat="1" ht="16.5" customHeight="1">
      <c r="A11" s="28"/>
      <c r="B11" s="15"/>
      <c r="C11" s="24"/>
      <c r="D11" s="24"/>
      <c r="E11" s="24"/>
      <c r="F11" s="16"/>
      <c r="G11" s="15"/>
    </row>
    <row r="12" spans="1:7" s="3" customFormat="1" ht="16.5" customHeight="1">
      <c r="A12" s="28"/>
      <c r="B12" s="15"/>
      <c r="C12" s="24"/>
      <c r="D12" s="24"/>
      <c r="E12" s="24"/>
      <c r="F12" s="16"/>
      <c r="G12" s="15"/>
    </row>
    <row r="13" spans="1:7" s="3" customFormat="1" ht="16.5" customHeight="1">
      <c r="A13" s="28"/>
      <c r="B13" s="15"/>
      <c r="C13" s="24"/>
      <c r="D13" s="24"/>
      <c r="E13" s="24"/>
      <c r="F13" s="16"/>
      <c r="G13" s="15"/>
    </row>
    <row r="14" spans="1:7" s="3" customFormat="1" ht="16.5" customHeight="1">
      <c r="A14" s="28"/>
      <c r="B14" s="15"/>
      <c r="C14" s="24"/>
      <c r="D14" s="24"/>
      <c r="E14" s="24"/>
      <c r="F14" s="16"/>
      <c r="G14" s="15"/>
    </row>
    <row r="15" spans="1:7" s="3" customFormat="1" ht="16.5" customHeight="1">
      <c r="A15" s="28"/>
      <c r="B15" s="15"/>
      <c r="C15" s="24"/>
      <c r="D15" s="24"/>
      <c r="E15" s="24"/>
      <c r="F15" s="16"/>
      <c r="G15" s="15"/>
    </row>
    <row r="16" spans="1:7" s="3" customFormat="1" ht="16.5" customHeight="1">
      <c r="A16" s="28"/>
      <c r="B16" s="15"/>
      <c r="C16" s="24"/>
      <c r="D16" s="24"/>
      <c r="E16" s="24"/>
      <c r="F16" s="16"/>
      <c r="G16" s="15"/>
    </row>
    <row r="17" spans="1:7" s="3" customFormat="1" ht="16.5" customHeight="1">
      <c r="A17" s="28"/>
      <c r="B17" s="15"/>
      <c r="C17" s="24"/>
      <c r="D17" s="24"/>
      <c r="E17" s="24"/>
      <c r="F17" s="16"/>
      <c r="G17" s="15"/>
    </row>
    <row r="18" spans="1:7" s="3" customFormat="1" ht="16.5" customHeight="1">
      <c r="A18" s="28"/>
      <c r="B18" s="15"/>
      <c r="C18" s="24"/>
      <c r="D18" s="24"/>
      <c r="E18" s="24"/>
      <c r="F18" s="16"/>
      <c r="G18" s="15"/>
    </row>
    <row r="19" spans="1:7" s="3" customFormat="1" ht="16.5" customHeight="1">
      <c r="A19" s="28"/>
      <c r="B19" s="15"/>
      <c r="C19" s="24"/>
      <c r="D19" s="24"/>
      <c r="E19" s="24"/>
      <c r="F19" s="16"/>
      <c r="G19" s="15"/>
    </row>
    <row r="20" spans="1:7" s="3" customFormat="1" ht="16.5" customHeight="1">
      <c r="A20" s="28"/>
      <c r="B20" s="15"/>
      <c r="C20" s="24"/>
      <c r="D20" s="24"/>
      <c r="E20" s="24"/>
      <c r="F20" s="16"/>
      <c r="G20" s="15"/>
    </row>
    <row r="21" spans="1:7" s="3" customFormat="1" ht="16.5" customHeight="1">
      <c r="A21" s="28"/>
      <c r="B21" s="15"/>
      <c r="C21" s="24"/>
      <c r="D21" s="24"/>
      <c r="E21" s="24"/>
      <c r="F21" s="16"/>
      <c r="G21" s="15"/>
    </row>
    <row r="22" spans="1:7" s="3" customFormat="1" ht="16.5" customHeight="1">
      <c r="A22" s="28"/>
      <c r="B22" s="15"/>
      <c r="C22" s="24"/>
      <c r="D22" s="24"/>
      <c r="E22" s="24"/>
      <c r="F22" s="16"/>
      <c r="G22" s="15"/>
    </row>
    <row r="23" spans="1:7" s="3" customFormat="1" ht="16.5" customHeight="1">
      <c r="A23" s="28"/>
      <c r="B23" s="15"/>
      <c r="C23" s="24"/>
      <c r="D23" s="24"/>
      <c r="E23" s="24"/>
      <c r="F23" s="16"/>
      <c r="G23" s="15"/>
    </row>
    <row r="24" spans="1:7" s="3" customFormat="1" ht="16.5" customHeight="1">
      <c r="A24" s="28"/>
      <c r="B24" s="15"/>
      <c r="C24" s="24"/>
      <c r="D24" s="24"/>
      <c r="E24" s="24"/>
      <c r="F24" s="16"/>
      <c r="G24" s="15"/>
    </row>
    <row r="25" spans="1:7" s="3" customFormat="1" ht="16.5" customHeight="1">
      <c r="A25" s="28"/>
      <c r="B25" s="15"/>
      <c r="C25" s="24"/>
      <c r="D25" s="24"/>
      <c r="E25" s="24"/>
      <c r="F25" s="16"/>
      <c r="G25" s="15"/>
    </row>
    <row r="26" spans="1:7" s="3" customFormat="1" ht="16.5" customHeight="1">
      <c r="A26" s="28"/>
      <c r="B26" s="18"/>
      <c r="C26" s="24"/>
      <c r="D26" s="24"/>
      <c r="E26" s="24"/>
      <c r="F26" s="16"/>
      <c r="G26" s="15"/>
    </row>
    <row r="27" spans="1:7" s="3" customFormat="1" ht="16.5" customHeight="1">
      <c r="A27" s="206" t="s">
        <v>377</v>
      </c>
      <c r="B27" s="213"/>
      <c r="C27" s="24">
        <f>SUM(C7:C26)</f>
        <v>0</v>
      </c>
      <c r="D27" s="16">
        <f>SUM(D7:D26)</f>
        <v>0</v>
      </c>
      <c r="E27" s="16">
        <f>SUM(E7:E26)</f>
        <v>0</v>
      </c>
      <c r="F27" s="16" t="e">
        <f>(E27-D27)/D27*100</f>
        <v>#DIV/0!</v>
      </c>
      <c r="G27" s="15"/>
    </row>
    <row r="28" spans="1:7" s="3" customFormat="1" ht="16.5" customHeight="1">
      <c r="A28" s="206" t="s">
        <v>371</v>
      </c>
      <c r="B28" s="213"/>
      <c r="C28" s="24">
        <f>C27</f>
        <v>0</v>
      </c>
      <c r="D28" s="16">
        <f>D27</f>
        <v>0</v>
      </c>
      <c r="E28" s="16">
        <f>E27</f>
        <v>0</v>
      </c>
      <c r="F28" s="16" t="e">
        <f>(E28-D28)/D28*100</f>
        <v>#DIV/0!</v>
      </c>
      <c r="G28" s="15"/>
    </row>
  </sheetData>
  <sheetProtection/>
  <mergeCells count="10">
    <mergeCell ref="A1:G1"/>
    <mergeCell ref="A27:B27"/>
    <mergeCell ref="A28:B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4">
      <selection activeCell="E21" sqref="E21"/>
    </sheetView>
  </sheetViews>
  <sheetFormatPr defaultColWidth="9.00390625" defaultRowHeight="16.5" customHeight="1"/>
  <cols>
    <col min="1" max="1" width="5.00390625" style="57" customWidth="1"/>
    <col min="2" max="2" width="23.25390625" style="5" customWidth="1"/>
    <col min="3" max="3" width="20.875" style="5" customWidth="1"/>
    <col min="4" max="4" width="24.00390625" style="5" customWidth="1"/>
    <col min="5" max="5" width="22.375" style="5" customWidth="1"/>
    <col min="6" max="6" width="14.625" style="5" customWidth="1"/>
    <col min="7" max="7" width="11.875" style="5" customWidth="1"/>
    <col min="8" max="16384" width="9.00390625" style="5" customWidth="1"/>
  </cols>
  <sheetData>
    <row r="1" spans="1:7" s="1" customFormat="1" ht="21.75" customHeight="1">
      <c r="A1" s="211" t="s">
        <v>101</v>
      </c>
      <c r="B1" s="211"/>
      <c r="C1" s="211"/>
      <c r="D1" s="211"/>
      <c r="E1" s="211"/>
      <c r="F1" s="211"/>
      <c r="G1" s="211"/>
    </row>
    <row r="2" s="6" customFormat="1" ht="16.5" customHeight="1">
      <c r="G2" s="7" t="s">
        <v>511</v>
      </c>
    </row>
    <row r="3" s="6" customFormat="1" ht="16.5" customHeight="1"/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202" t="s">
        <v>331</v>
      </c>
      <c r="B5" s="202" t="s">
        <v>265</v>
      </c>
      <c r="C5" s="204" t="s">
        <v>235</v>
      </c>
      <c r="D5" s="204" t="s">
        <v>258</v>
      </c>
      <c r="E5" s="204" t="s">
        <v>236</v>
      </c>
      <c r="F5" s="202" t="s">
        <v>267</v>
      </c>
      <c r="G5" s="202" t="s">
        <v>238</v>
      </c>
    </row>
    <row r="6" spans="1:22" s="4" customFormat="1" ht="16.5" customHeight="1">
      <c r="A6" s="210"/>
      <c r="B6" s="210"/>
      <c r="C6" s="209"/>
      <c r="D6" s="209"/>
      <c r="E6" s="209"/>
      <c r="F6" s="210"/>
      <c r="G6" s="210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7" s="3" customFormat="1" ht="16.5" customHeight="1">
      <c r="A7" s="104" t="s">
        <v>512</v>
      </c>
      <c r="B7" s="15" t="s">
        <v>513</v>
      </c>
      <c r="C7" s="24">
        <f>'表4-1股票投资 '!H28</f>
        <v>0</v>
      </c>
      <c r="D7" s="24">
        <f>'表4-1股票投资 '!I28</f>
        <v>0</v>
      </c>
      <c r="E7" s="24">
        <f>'表4-1股票投资 '!J28</f>
        <v>0</v>
      </c>
      <c r="F7" s="30">
        <f>E7-D7</f>
        <v>0</v>
      </c>
      <c r="G7" s="31" t="e">
        <f>F7/D7*100</f>
        <v>#DIV/0!</v>
      </c>
    </row>
    <row r="8" spans="1:7" s="3" customFormat="1" ht="16.5" customHeight="1">
      <c r="A8" s="104" t="s">
        <v>514</v>
      </c>
      <c r="B8" s="15" t="s">
        <v>515</v>
      </c>
      <c r="C8" s="24">
        <f>'表4-2债券投资 '!G28</f>
        <v>0</v>
      </c>
      <c r="D8" s="24">
        <f>'表4-2债券投资 '!H28</f>
        <v>0</v>
      </c>
      <c r="E8" s="24">
        <f>'表4-2债券投资 '!I28</f>
        <v>0</v>
      </c>
      <c r="F8" s="30">
        <f>E8-D8</f>
        <v>0</v>
      </c>
      <c r="G8" s="31" t="e">
        <f>F8/D8*100</f>
        <v>#DIV/0!</v>
      </c>
    </row>
    <row r="9" spans="1:7" s="3" customFormat="1" ht="16.5" customHeight="1">
      <c r="A9" s="104" t="s">
        <v>516</v>
      </c>
      <c r="B9" s="15" t="s">
        <v>517</v>
      </c>
      <c r="C9" s="24">
        <f>'表4-3其他投资 '!F28</f>
        <v>0</v>
      </c>
      <c r="D9" s="24">
        <f>'表4-3其他投资 '!G28</f>
        <v>0</v>
      </c>
      <c r="E9" s="24">
        <f>'表4-3其他投资 '!H28</f>
        <v>0</v>
      </c>
      <c r="F9" s="30">
        <f>E9-D9</f>
        <v>0</v>
      </c>
      <c r="G9" s="31" t="e">
        <f>F9/D9*100</f>
        <v>#DIV/0!</v>
      </c>
    </row>
    <row r="10" spans="1:7" s="3" customFormat="1" ht="16.5" customHeight="1">
      <c r="A10" s="28"/>
      <c r="B10" s="15"/>
      <c r="C10" s="24"/>
      <c r="D10" s="24"/>
      <c r="E10" s="24"/>
      <c r="F10" s="30"/>
      <c r="G10" s="31"/>
    </row>
    <row r="11" spans="1:7" s="3" customFormat="1" ht="16.5" customHeight="1">
      <c r="A11" s="28"/>
      <c r="B11" s="15"/>
      <c r="C11" s="24"/>
      <c r="D11" s="24"/>
      <c r="E11" s="24"/>
      <c r="F11" s="30"/>
      <c r="G11" s="31"/>
    </row>
    <row r="12" spans="1:7" s="3" customFormat="1" ht="16.5" customHeight="1">
      <c r="A12" s="28"/>
      <c r="B12" s="15"/>
      <c r="C12" s="24"/>
      <c r="D12" s="24"/>
      <c r="E12" s="24"/>
      <c r="F12" s="30"/>
      <c r="G12" s="31"/>
    </row>
    <row r="13" spans="1:7" s="3" customFormat="1" ht="16.5" customHeight="1">
      <c r="A13" s="28"/>
      <c r="B13" s="15"/>
      <c r="C13" s="24"/>
      <c r="D13" s="24"/>
      <c r="E13" s="24"/>
      <c r="F13" s="30"/>
      <c r="G13" s="31"/>
    </row>
    <row r="14" spans="1:7" s="3" customFormat="1" ht="16.5" customHeight="1">
      <c r="A14" s="28"/>
      <c r="B14" s="15"/>
      <c r="C14" s="24"/>
      <c r="D14" s="24"/>
      <c r="E14" s="24"/>
      <c r="F14" s="30"/>
      <c r="G14" s="31"/>
    </row>
    <row r="15" spans="1:7" s="3" customFormat="1" ht="16.5" customHeight="1">
      <c r="A15" s="28"/>
      <c r="B15" s="15"/>
      <c r="C15" s="24"/>
      <c r="D15" s="24"/>
      <c r="E15" s="24"/>
      <c r="F15" s="30"/>
      <c r="G15" s="31"/>
    </row>
    <row r="16" spans="1:7" s="3" customFormat="1" ht="16.5" customHeight="1">
      <c r="A16" s="28"/>
      <c r="B16" s="15"/>
      <c r="C16" s="24"/>
      <c r="D16" s="24"/>
      <c r="E16" s="24"/>
      <c r="F16" s="30"/>
      <c r="G16" s="31"/>
    </row>
    <row r="17" spans="1:7" s="3" customFormat="1" ht="16.5" customHeight="1">
      <c r="A17" s="28"/>
      <c r="B17" s="15"/>
      <c r="C17" s="24"/>
      <c r="D17" s="24"/>
      <c r="E17" s="24"/>
      <c r="F17" s="30"/>
      <c r="G17" s="31"/>
    </row>
    <row r="18" spans="1:7" s="3" customFormat="1" ht="16.5" customHeight="1">
      <c r="A18" s="28"/>
      <c r="B18" s="15"/>
      <c r="C18" s="24"/>
      <c r="D18" s="24"/>
      <c r="E18" s="24"/>
      <c r="F18" s="30"/>
      <c r="G18" s="31"/>
    </row>
    <row r="19" spans="1:7" s="3" customFormat="1" ht="16.5" customHeight="1">
      <c r="A19" s="28"/>
      <c r="B19" s="15"/>
      <c r="C19" s="24"/>
      <c r="D19" s="24"/>
      <c r="E19" s="24"/>
      <c r="F19" s="30"/>
      <c r="G19" s="31"/>
    </row>
    <row r="20" spans="1:7" s="3" customFormat="1" ht="16.5" customHeight="1">
      <c r="A20" s="28"/>
      <c r="B20" s="15"/>
      <c r="C20" s="24"/>
      <c r="D20" s="24"/>
      <c r="E20" s="24"/>
      <c r="F20" s="30"/>
      <c r="G20" s="31"/>
    </row>
    <row r="21" spans="1:7" s="3" customFormat="1" ht="16.5" customHeight="1">
      <c r="A21" s="28"/>
      <c r="B21" s="15"/>
      <c r="C21" s="24"/>
      <c r="D21" s="24"/>
      <c r="E21" s="24"/>
      <c r="F21" s="30"/>
      <c r="G21" s="31"/>
    </row>
    <row r="22" spans="1:7" s="3" customFormat="1" ht="16.5" customHeight="1">
      <c r="A22" s="28"/>
      <c r="B22" s="15"/>
      <c r="C22" s="24"/>
      <c r="D22" s="24"/>
      <c r="E22" s="24"/>
      <c r="F22" s="30"/>
      <c r="G22" s="31"/>
    </row>
    <row r="23" spans="1:7" s="3" customFormat="1" ht="16.5" customHeight="1">
      <c r="A23" s="28"/>
      <c r="B23" s="15"/>
      <c r="C23" s="24"/>
      <c r="D23" s="24"/>
      <c r="E23" s="24"/>
      <c r="F23" s="30"/>
      <c r="G23" s="31"/>
    </row>
    <row r="24" spans="1:7" s="3" customFormat="1" ht="16.5" customHeight="1">
      <c r="A24" s="28"/>
      <c r="B24" s="15"/>
      <c r="C24" s="24"/>
      <c r="D24" s="24"/>
      <c r="E24" s="24"/>
      <c r="F24" s="30"/>
      <c r="G24" s="31"/>
    </row>
    <row r="25" spans="1:7" s="3" customFormat="1" ht="16.5" customHeight="1">
      <c r="A25" s="28"/>
      <c r="B25" s="15"/>
      <c r="C25" s="24"/>
      <c r="D25" s="24"/>
      <c r="E25" s="24"/>
      <c r="F25" s="30"/>
      <c r="G25" s="31"/>
    </row>
    <row r="26" spans="1:7" s="3" customFormat="1" ht="16.5" customHeight="1">
      <c r="A26" s="28"/>
      <c r="B26" s="55" t="s">
        <v>518</v>
      </c>
      <c r="C26" s="24">
        <f>SUM(C7:C25)</f>
        <v>0</v>
      </c>
      <c r="D26" s="24">
        <f>SUM(D7:D25)</f>
        <v>0</v>
      </c>
      <c r="E26" s="24">
        <f>SUM(E7:E25)</f>
        <v>0</v>
      </c>
      <c r="F26" s="30">
        <f>E26-D26</f>
        <v>0</v>
      </c>
      <c r="G26" s="31" t="e">
        <f>F26/D26*100</f>
        <v>#DIV/0!</v>
      </c>
    </row>
    <row r="27" spans="1:7" s="3" customFormat="1" ht="16.5" customHeight="1">
      <c r="A27" s="112"/>
      <c r="B27" s="88" t="s">
        <v>519</v>
      </c>
      <c r="C27" s="24"/>
      <c r="D27" s="24"/>
      <c r="E27" s="24"/>
      <c r="F27" s="30"/>
      <c r="G27" s="31"/>
    </row>
    <row r="28" spans="1:7" s="3" customFormat="1" ht="16.5" customHeight="1">
      <c r="A28" s="113">
        <v>4</v>
      </c>
      <c r="B28" s="88" t="s">
        <v>520</v>
      </c>
      <c r="C28" s="24">
        <f>C26-C27</f>
        <v>0</v>
      </c>
      <c r="D28" s="24">
        <f>D26-D27</f>
        <v>0</v>
      </c>
      <c r="E28" s="24">
        <f>E26-E27</f>
        <v>0</v>
      </c>
      <c r="F28" s="30">
        <f>E28-D28</f>
        <v>0</v>
      </c>
      <c r="G28" s="31" t="e">
        <f>F28/D28*100</f>
        <v>#DIV/0!</v>
      </c>
    </row>
    <row r="29" s="3" customFormat="1" ht="16.5" customHeight="1">
      <c r="A29" s="6"/>
    </row>
  </sheetData>
  <sheetProtection/>
  <mergeCells count="8">
    <mergeCell ref="A1:G1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D5">
      <selection activeCell="L31" sqref="L31"/>
    </sheetView>
  </sheetViews>
  <sheetFormatPr defaultColWidth="9.00390625" defaultRowHeight="16.5" customHeight="1"/>
  <cols>
    <col min="1" max="1" width="5.00390625" style="57" customWidth="1"/>
    <col min="2" max="2" width="17.50390625" style="5" customWidth="1"/>
    <col min="3" max="3" width="9.125" style="5" customWidth="1"/>
    <col min="4" max="4" width="8.875" style="5" customWidth="1"/>
    <col min="5" max="5" width="9.00390625" style="5" customWidth="1"/>
    <col min="6" max="6" width="8.50390625" style="5" customWidth="1"/>
    <col min="7" max="7" width="9.375" style="5" customWidth="1"/>
    <col min="8" max="8" width="10.875" style="5" customWidth="1"/>
    <col min="9" max="9" width="12.125" style="5" customWidth="1"/>
    <col min="10" max="10" width="11.625" style="5" customWidth="1"/>
    <col min="11" max="11" width="8.50390625" style="5" customWidth="1"/>
    <col min="12" max="12" width="11.50390625" style="5" customWidth="1"/>
    <col min="13" max="16384" width="9.00390625" style="5" customWidth="1"/>
  </cols>
  <sheetData>
    <row r="1" spans="1:12" s="1" customFormat="1" ht="22.5" customHeight="1">
      <c r="A1" s="211" t="s">
        <v>521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="6" customFormat="1" ht="16.5" customHeight="1">
      <c r="L2" s="7" t="s">
        <v>522</v>
      </c>
    </row>
    <row r="3" s="6" customFormat="1" ht="16.5" customHeight="1"/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202" t="s">
        <v>1</v>
      </c>
      <c r="B5" s="202" t="s">
        <v>392</v>
      </c>
      <c r="C5" s="202" t="s">
        <v>523</v>
      </c>
      <c r="D5" s="202" t="s">
        <v>394</v>
      </c>
      <c r="E5" s="202" t="s">
        <v>395</v>
      </c>
      <c r="F5" s="202" t="s">
        <v>396</v>
      </c>
      <c r="G5" s="202" t="s">
        <v>524</v>
      </c>
      <c r="H5" s="204" t="s">
        <v>235</v>
      </c>
      <c r="I5" s="204" t="s">
        <v>258</v>
      </c>
      <c r="J5" s="204" t="s">
        <v>236</v>
      </c>
      <c r="K5" s="204" t="s">
        <v>238</v>
      </c>
      <c r="L5" s="202" t="s">
        <v>376</v>
      </c>
    </row>
    <row r="6" spans="1:22" s="4" customFormat="1" ht="16.5" customHeight="1">
      <c r="A6" s="210"/>
      <c r="B6" s="210"/>
      <c r="C6" s="210"/>
      <c r="D6" s="210"/>
      <c r="E6" s="210"/>
      <c r="F6" s="210"/>
      <c r="G6" s="210"/>
      <c r="H6" s="209"/>
      <c r="I6" s="209"/>
      <c r="J6" s="209"/>
      <c r="K6" s="209"/>
      <c r="L6" s="210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2" s="3" customFormat="1" ht="16.5" customHeight="1">
      <c r="A7" s="28"/>
      <c r="B7" s="15"/>
      <c r="C7" s="15"/>
      <c r="D7" s="15"/>
      <c r="E7" s="15"/>
      <c r="F7" s="15"/>
      <c r="G7" s="15"/>
      <c r="H7" s="24"/>
      <c r="I7" s="24"/>
      <c r="J7" s="24"/>
      <c r="K7" s="111" t="e">
        <f>(J7-I7)/I7*100</f>
        <v>#DIV/0!</v>
      </c>
      <c r="L7" s="15"/>
    </row>
    <row r="8" spans="1:12" s="3" customFormat="1" ht="16.5" customHeight="1">
      <c r="A8" s="28"/>
      <c r="B8" s="15"/>
      <c r="C8" s="15"/>
      <c r="D8" s="15"/>
      <c r="E8" s="15"/>
      <c r="F8" s="15"/>
      <c r="G8" s="15"/>
      <c r="H8" s="24"/>
      <c r="I8" s="24"/>
      <c r="J8" s="24"/>
      <c r="K8" s="16"/>
      <c r="L8" s="15"/>
    </row>
    <row r="9" spans="1:12" s="3" customFormat="1" ht="16.5" customHeight="1">
      <c r="A9" s="28"/>
      <c r="B9" s="15"/>
      <c r="C9" s="15"/>
      <c r="D9" s="15"/>
      <c r="E9" s="15"/>
      <c r="F9" s="15"/>
      <c r="G9" s="15"/>
      <c r="H9" s="24"/>
      <c r="I9" s="24"/>
      <c r="J9" s="24"/>
      <c r="K9" s="16"/>
      <c r="L9" s="15"/>
    </row>
    <row r="10" spans="1:12" s="3" customFormat="1" ht="16.5" customHeight="1">
      <c r="A10" s="28"/>
      <c r="B10" s="15"/>
      <c r="C10" s="15"/>
      <c r="D10" s="15"/>
      <c r="E10" s="15"/>
      <c r="F10" s="15"/>
      <c r="G10" s="15"/>
      <c r="H10" s="24"/>
      <c r="I10" s="24"/>
      <c r="J10" s="24"/>
      <c r="K10" s="16"/>
      <c r="L10" s="15"/>
    </row>
    <row r="11" spans="1:12" s="3" customFormat="1" ht="16.5" customHeight="1">
      <c r="A11" s="28"/>
      <c r="B11" s="15"/>
      <c r="C11" s="15"/>
      <c r="D11" s="15"/>
      <c r="E11" s="15"/>
      <c r="F11" s="15"/>
      <c r="G11" s="15"/>
      <c r="H11" s="24"/>
      <c r="I11" s="24"/>
      <c r="J11" s="24"/>
      <c r="K11" s="16"/>
      <c r="L11" s="15"/>
    </row>
    <row r="12" spans="1:12" s="3" customFormat="1" ht="16.5" customHeight="1">
      <c r="A12" s="28"/>
      <c r="B12" s="15"/>
      <c r="C12" s="15"/>
      <c r="D12" s="15"/>
      <c r="E12" s="15"/>
      <c r="F12" s="15"/>
      <c r="G12" s="15"/>
      <c r="H12" s="24"/>
      <c r="I12" s="24"/>
      <c r="J12" s="24"/>
      <c r="K12" s="16"/>
      <c r="L12" s="15"/>
    </row>
    <row r="13" spans="1:12" s="3" customFormat="1" ht="16.5" customHeight="1">
      <c r="A13" s="28"/>
      <c r="B13" s="15"/>
      <c r="C13" s="15"/>
      <c r="D13" s="15"/>
      <c r="E13" s="15"/>
      <c r="F13" s="15"/>
      <c r="G13" s="15"/>
      <c r="H13" s="24"/>
      <c r="I13" s="24"/>
      <c r="J13" s="24"/>
      <c r="K13" s="16"/>
      <c r="L13" s="15"/>
    </row>
    <row r="14" spans="1:12" s="3" customFormat="1" ht="16.5" customHeight="1">
      <c r="A14" s="28"/>
      <c r="B14" s="15"/>
      <c r="C14" s="15"/>
      <c r="D14" s="15"/>
      <c r="E14" s="15"/>
      <c r="F14" s="15"/>
      <c r="G14" s="15"/>
      <c r="H14" s="24"/>
      <c r="I14" s="24"/>
      <c r="J14" s="24"/>
      <c r="K14" s="16"/>
      <c r="L14" s="15"/>
    </row>
    <row r="15" spans="1:12" s="3" customFormat="1" ht="16.5" customHeight="1">
      <c r="A15" s="28"/>
      <c r="B15" s="15"/>
      <c r="C15" s="15"/>
      <c r="D15" s="15"/>
      <c r="E15" s="15"/>
      <c r="F15" s="15"/>
      <c r="G15" s="15"/>
      <c r="H15" s="24"/>
      <c r="I15" s="24"/>
      <c r="J15" s="24"/>
      <c r="K15" s="16"/>
      <c r="L15" s="15"/>
    </row>
    <row r="16" spans="1:12" s="3" customFormat="1" ht="16.5" customHeight="1">
      <c r="A16" s="28"/>
      <c r="B16" s="15"/>
      <c r="C16" s="15"/>
      <c r="D16" s="15"/>
      <c r="E16" s="15"/>
      <c r="F16" s="15"/>
      <c r="G16" s="15"/>
      <c r="H16" s="24"/>
      <c r="I16" s="24"/>
      <c r="J16" s="24"/>
      <c r="K16" s="16"/>
      <c r="L16" s="15"/>
    </row>
    <row r="17" spans="1:12" s="3" customFormat="1" ht="16.5" customHeight="1">
      <c r="A17" s="28"/>
      <c r="B17" s="15"/>
      <c r="C17" s="15"/>
      <c r="D17" s="15"/>
      <c r="E17" s="15"/>
      <c r="F17" s="15"/>
      <c r="G17" s="15"/>
      <c r="H17" s="24"/>
      <c r="I17" s="24"/>
      <c r="J17" s="24"/>
      <c r="K17" s="16"/>
      <c r="L17" s="15"/>
    </row>
    <row r="18" spans="1:12" s="3" customFormat="1" ht="16.5" customHeight="1">
      <c r="A18" s="28"/>
      <c r="B18" s="15"/>
      <c r="C18" s="15"/>
      <c r="D18" s="15"/>
      <c r="E18" s="15"/>
      <c r="F18" s="15"/>
      <c r="G18" s="15"/>
      <c r="H18" s="24"/>
      <c r="I18" s="24"/>
      <c r="J18" s="24"/>
      <c r="K18" s="16"/>
      <c r="L18" s="15"/>
    </row>
    <row r="19" spans="1:12" s="3" customFormat="1" ht="16.5" customHeight="1">
      <c r="A19" s="28"/>
      <c r="B19" s="15"/>
      <c r="C19" s="15"/>
      <c r="D19" s="15"/>
      <c r="E19" s="15"/>
      <c r="F19" s="15"/>
      <c r="G19" s="15"/>
      <c r="H19" s="24"/>
      <c r="I19" s="24"/>
      <c r="J19" s="24"/>
      <c r="K19" s="16"/>
      <c r="L19" s="15"/>
    </row>
    <row r="20" spans="1:12" s="3" customFormat="1" ht="16.5" customHeight="1">
      <c r="A20" s="28"/>
      <c r="B20" s="15"/>
      <c r="C20" s="15"/>
      <c r="D20" s="15"/>
      <c r="E20" s="15"/>
      <c r="F20" s="15"/>
      <c r="G20" s="15"/>
      <c r="H20" s="24"/>
      <c r="I20" s="24"/>
      <c r="J20" s="24"/>
      <c r="K20" s="16"/>
      <c r="L20" s="15"/>
    </row>
    <row r="21" spans="1:12" s="3" customFormat="1" ht="16.5" customHeight="1">
      <c r="A21" s="28"/>
      <c r="B21" s="15"/>
      <c r="C21" s="15"/>
      <c r="D21" s="15"/>
      <c r="E21" s="15"/>
      <c r="F21" s="15"/>
      <c r="G21" s="15"/>
      <c r="H21" s="24"/>
      <c r="I21" s="24"/>
      <c r="J21" s="24"/>
      <c r="K21" s="16"/>
      <c r="L21" s="15"/>
    </row>
    <row r="22" spans="1:12" s="3" customFormat="1" ht="16.5" customHeight="1">
      <c r="A22" s="28"/>
      <c r="B22" s="15"/>
      <c r="C22" s="15"/>
      <c r="D22" s="15"/>
      <c r="E22" s="15"/>
      <c r="F22" s="15"/>
      <c r="G22" s="15"/>
      <c r="H22" s="24"/>
      <c r="I22" s="24"/>
      <c r="J22" s="24"/>
      <c r="K22" s="16"/>
      <c r="L22" s="15"/>
    </row>
    <row r="23" spans="1:12" s="3" customFormat="1" ht="16.5" customHeight="1">
      <c r="A23" s="28"/>
      <c r="B23" s="15"/>
      <c r="C23" s="15"/>
      <c r="D23" s="15"/>
      <c r="E23" s="15"/>
      <c r="F23" s="15"/>
      <c r="G23" s="15"/>
      <c r="H23" s="24"/>
      <c r="I23" s="24"/>
      <c r="J23" s="24"/>
      <c r="K23" s="16"/>
      <c r="L23" s="15"/>
    </row>
    <row r="24" spans="1:12" s="3" customFormat="1" ht="16.5" customHeight="1">
      <c r="A24" s="28"/>
      <c r="B24" s="15"/>
      <c r="C24" s="15"/>
      <c r="D24" s="15"/>
      <c r="E24" s="15"/>
      <c r="F24" s="15"/>
      <c r="G24" s="15"/>
      <c r="H24" s="24"/>
      <c r="I24" s="24"/>
      <c r="J24" s="24"/>
      <c r="K24" s="16"/>
      <c r="L24" s="15"/>
    </row>
    <row r="25" spans="1:12" s="3" customFormat="1" ht="16.5" customHeight="1">
      <c r="A25" s="28"/>
      <c r="B25" s="15"/>
      <c r="C25" s="15"/>
      <c r="D25" s="15"/>
      <c r="E25" s="15"/>
      <c r="F25" s="15"/>
      <c r="G25" s="15"/>
      <c r="H25" s="24"/>
      <c r="I25" s="24"/>
      <c r="J25" s="24"/>
      <c r="K25" s="16"/>
      <c r="L25" s="15"/>
    </row>
    <row r="26" spans="1:12" s="3" customFormat="1" ht="16.5" customHeight="1">
      <c r="A26" s="28"/>
      <c r="B26" s="18"/>
      <c r="C26" s="15"/>
      <c r="D26" s="15"/>
      <c r="E26" s="15"/>
      <c r="F26" s="15"/>
      <c r="G26" s="15"/>
      <c r="H26" s="24"/>
      <c r="I26" s="24"/>
      <c r="J26" s="24"/>
      <c r="K26" s="16"/>
      <c r="L26" s="15"/>
    </row>
    <row r="27" spans="1:12" s="3" customFormat="1" ht="16.5" customHeight="1">
      <c r="A27" s="206" t="s">
        <v>377</v>
      </c>
      <c r="B27" s="212"/>
      <c r="C27" s="212"/>
      <c r="D27" s="212"/>
      <c r="E27" s="213"/>
      <c r="F27" s="15"/>
      <c r="G27" s="15"/>
      <c r="H27" s="24">
        <f>SUM(H7:H26)</f>
        <v>0</v>
      </c>
      <c r="I27" s="24">
        <f>SUM(I7:I26)</f>
        <v>0</v>
      </c>
      <c r="J27" s="24">
        <f>SUM(J7:J26)</f>
        <v>0</v>
      </c>
      <c r="K27" s="16" t="e">
        <f>(J27-I27)/I27*100</f>
        <v>#DIV/0!</v>
      </c>
      <c r="L27" s="15"/>
    </row>
    <row r="28" spans="1:12" s="3" customFormat="1" ht="16.5" customHeight="1">
      <c r="A28" s="206" t="s">
        <v>371</v>
      </c>
      <c r="B28" s="212"/>
      <c r="C28" s="212"/>
      <c r="D28" s="212"/>
      <c r="E28" s="213"/>
      <c r="F28" s="15"/>
      <c r="G28" s="15"/>
      <c r="H28" s="24">
        <f>H27</f>
        <v>0</v>
      </c>
      <c r="I28" s="24">
        <f>I27</f>
        <v>0</v>
      </c>
      <c r="J28" s="24">
        <f>J27</f>
        <v>0</v>
      </c>
      <c r="K28" s="16" t="e">
        <f>(J28-I28)/I28*100</f>
        <v>#DIV/0!</v>
      </c>
      <c r="L28" s="15"/>
    </row>
  </sheetData>
  <sheetProtection/>
  <mergeCells count="15">
    <mergeCell ref="A27:E27"/>
    <mergeCell ref="A28:E28"/>
    <mergeCell ref="A5:A6"/>
    <mergeCell ref="B5:B6"/>
    <mergeCell ref="C5:C6"/>
    <mergeCell ref="D5:D6"/>
    <mergeCell ref="E5:E6"/>
    <mergeCell ref="H5:H6"/>
    <mergeCell ref="I5:I6"/>
    <mergeCell ref="J5:J6"/>
    <mergeCell ref="K5:K6"/>
    <mergeCell ref="L5:L6"/>
    <mergeCell ref="A1:L1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C4">
      <selection activeCell="G5" sqref="G5:J28"/>
    </sheetView>
  </sheetViews>
  <sheetFormatPr defaultColWidth="9.00390625" defaultRowHeight="16.5" customHeight="1"/>
  <cols>
    <col min="1" max="1" width="4.25390625" style="57" customWidth="1"/>
    <col min="2" max="2" width="20.875" style="110" customWidth="1"/>
    <col min="3" max="3" width="15.375" style="5" customWidth="1"/>
    <col min="4" max="4" width="7.50390625" style="5" customWidth="1"/>
    <col min="5" max="5" width="7.25390625" style="5" customWidth="1"/>
    <col min="6" max="6" width="7.00390625" style="57" customWidth="1"/>
    <col min="7" max="7" width="10.875" style="5" customWidth="1"/>
    <col min="8" max="8" width="12.125" style="5" customWidth="1"/>
    <col min="9" max="9" width="11.625" style="5" customWidth="1"/>
    <col min="10" max="10" width="8.75390625" style="5" customWidth="1"/>
    <col min="11" max="11" width="17.00390625" style="5" customWidth="1"/>
    <col min="12" max="16384" width="9.00390625" style="5" customWidth="1"/>
  </cols>
  <sheetData>
    <row r="1" spans="1:11" s="1" customFormat="1" ht="22.5" customHeight="1">
      <c r="A1" s="211" t="s">
        <v>525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="6" customFormat="1" ht="16.5" customHeight="1">
      <c r="K2" s="7" t="s">
        <v>526</v>
      </c>
    </row>
    <row r="3" s="6" customFormat="1" ht="16.5" customHeight="1"/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8" customFormat="1" ht="16.5" customHeight="1">
      <c r="A5" s="202" t="s">
        <v>1</v>
      </c>
      <c r="B5" s="202" t="s">
        <v>392</v>
      </c>
      <c r="C5" s="202" t="s">
        <v>527</v>
      </c>
      <c r="D5" s="202" t="s">
        <v>401</v>
      </c>
      <c r="E5" s="202" t="s">
        <v>508</v>
      </c>
      <c r="F5" s="202" t="s">
        <v>528</v>
      </c>
      <c r="G5" s="204" t="s">
        <v>235</v>
      </c>
      <c r="H5" s="204" t="s">
        <v>258</v>
      </c>
      <c r="I5" s="204" t="s">
        <v>236</v>
      </c>
      <c r="J5" s="204" t="s">
        <v>238</v>
      </c>
      <c r="K5" s="202" t="s">
        <v>376</v>
      </c>
    </row>
    <row r="6" spans="1:22" s="4" customFormat="1" ht="16.5" customHeight="1">
      <c r="A6" s="210"/>
      <c r="B6" s="210"/>
      <c r="C6" s="210"/>
      <c r="D6" s="210"/>
      <c r="E6" s="210"/>
      <c r="F6" s="210"/>
      <c r="G6" s="209"/>
      <c r="H6" s="209"/>
      <c r="I6" s="209"/>
      <c r="J6" s="209"/>
      <c r="K6" s="210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1" s="3" customFormat="1" ht="16.5" customHeight="1">
      <c r="A7" s="28"/>
      <c r="B7" s="88"/>
      <c r="C7" s="15"/>
      <c r="D7" s="15"/>
      <c r="E7" s="15"/>
      <c r="F7" s="28"/>
      <c r="G7" s="24"/>
      <c r="H7" s="24"/>
      <c r="I7" s="24"/>
      <c r="J7" s="16" t="e">
        <f>(I7-H7)/H7*100</f>
        <v>#DIV/0!</v>
      </c>
      <c r="K7" s="15"/>
    </row>
    <row r="8" spans="1:11" s="3" customFormat="1" ht="16.5" customHeight="1">
      <c r="A8" s="28"/>
      <c r="B8" s="88"/>
      <c r="C8" s="15"/>
      <c r="D8" s="15"/>
      <c r="E8" s="15"/>
      <c r="F8" s="28"/>
      <c r="G8" s="24"/>
      <c r="H8" s="24"/>
      <c r="I8" s="24"/>
      <c r="J8" s="16"/>
      <c r="K8" s="15"/>
    </row>
    <row r="9" spans="1:11" s="3" customFormat="1" ht="16.5" customHeight="1">
      <c r="A9" s="28"/>
      <c r="B9" s="88"/>
      <c r="C9" s="15"/>
      <c r="D9" s="15"/>
      <c r="E9" s="15"/>
      <c r="F9" s="28"/>
      <c r="G9" s="24"/>
      <c r="H9" s="24"/>
      <c r="I9" s="24"/>
      <c r="J9" s="16"/>
      <c r="K9" s="15"/>
    </row>
    <row r="10" spans="1:11" s="3" customFormat="1" ht="16.5" customHeight="1">
      <c r="A10" s="28"/>
      <c r="B10" s="88"/>
      <c r="C10" s="15"/>
      <c r="D10" s="15"/>
      <c r="E10" s="15"/>
      <c r="F10" s="28"/>
      <c r="G10" s="24"/>
      <c r="H10" s="24"/>
      <c r="I10" s="24"/>
      <c r="J10" s="16"/>
      <c r="K10" s="15"/>
    </row>
    <row r="11" spans="1:11" s="3" customFormat="1" ht="16.5" customHeight="1">
      <c r="A11" s="28"/>
      <c r="B11" s="88"/>
      <c r="C11" s="15"/>
      <c r="D11" s="15"/>
      <c r="E11" s="15"/>
      <c r="F11" s="28"/>
      <c r="G11" s="24"/>
      <c r="H11" s="24"/>
      <c r="I11" s="24"/>
      <c r="J11" s="16"/>
      <c r="K11" s="15"/>
    </row>
    <row r="12" spans="1:11" s="3" customFormat="1" ht="16.5" customHeight="1">
      <c r="A12" s="28"/>
      <c r="B12" s="88"/>
      <c r="C12" s="15"/>
      <c r="D12" s="15"/>
      <c r="E12" s="15"/>
      <c r="F12" s="28"/>
      <c r="G12" s="24"/>
      <c r="H12" s="24"/>
      <c r="I12" s="24"/>
      <c r="J12" s="16"/>
      <c r="K12" s="15"/>
    </row>
    <row r="13" spans="1:11" s="3" customFormat="1" ht="16.5" customHeight="1">
      <c r="A13" s="28"/>
      <c r="B13" s="88"/>
      <c r="C13" s="15"/>
      <c r="D13" s="15"/>
      <c r="E13" s="15"/>
      <c r="F13" s="28"/>
      <c r="G13" s="24"/>
      <c r="H13" s="24"/>
      <c r="I13" s="24"/>
      <c r="J13" s="16"/>
      <c r="K13" s="15"/>
    </row>
    <row r="14" spans="1:11" s="3" customFormat="1" ht="16.5" customHeight="1">
      <c r="A14" s="28"/>
      <c r="B14" s="88"/>
      <c r="C14" s="15"/>
      <c r="D14" s="15"/>
      <c r="E14" s="15"/>
      <c r="F14" s="28"/>
      <c r="G14" s="24"/>
      <c r="H14" s="24"/>
      <c r="I14" s="24"/>
      <c r="J14" s="16"/>
      <c r="K14" s="15"/>
    </row>
    <row r="15" spans="1:11" s="3" customFormat="1" ht="16.5" customHeight="1">
      <c r="A15" s="28"/>
      <c r="B15" s="88"/>
      <c r="C15" s="15"/>
      <c r="D15" s="15"/>
      <c r="E15" s="15"/>
      <c r="F15" s="28"/>
      <c r="G15" s="24"/>
      <c r="H15" s="24"/>
      <c r="I15" s="24"/>
      <c r="J15" s="16"/>
      <c r="K15" s="15"/>
    </row>
    <row r="16" spans="1:11" s="3" customFormat="1" ht="16.5" customHeight="1">
      <c r="A16" s="28"/>
      <c r="B16" s="88"/>
      <c r="C16" s="15"/>
      <c r="D16" s="15"/>
      <c r="E16" s="15"/>
      <c r="F16" s="28"/>
      <c r="G16" s="24"/>
      <c r="H16" s="24"/>
      <c r="I16" s="24"/>
      <c r="J16" s="16"/>
      <c r="K16" s="15"/>
    </row>
    <row r="17" spans="1:11" s="3" customFormat="1" ht="16.5" customHeight="1">
      <c r="A17" s="28"/>
      <c r="B17" s="88"/>
      <c r="C17" s="15"/>
      <c r="D17" s="15"/>
      <c r="E17" s="15"/>
      <c r="F17" s="28"/>
      <c r="G17" s="24"/>
      <c r="H17" s="24"/>
      <c r="I17" s="24"/>
      <c r="J17" s="16"/>
      <c r="K17" s="15"/>
    </row>
    <row r="18" spans="1:11" s="3" customFormat="1" ht="16.5" customHeight="1">
      <c r="A18" s="28"/>
      <c r="B18" s="88"/>
      <c r="C18" s="15"/>
      <c r="D18" s="15"/>
      <c r="E18" s="15"/>
      <c r="F18" s="28"/>
      <c r="G18" s="24"/>
      <c r="H18" s="24"/>
      <c r="I18" s="24"/>
      <c r="J18" s="16"/>
      <c r="K18" s="15"/>
    </row>
    <row r="19" spans="1:11" s="3" customFormat="1" ht="16.5" customHeight="1">
      <c r="A19" s="28"/>
      <c r="B19" s="88"/>
      <c r="C19" s="15"/>
      <c r="D19" s="15"/>
      <c r="E19" s="15"/>
      <c r="F19" s="28"/>
      <c r="G19" s="24"/>
      <c r="H19" s="24"/>
      <c r="I19" s="24"/>
      <c r="J19" s="16"/>
      <c r="K19" s="15"/>
    </row>
    <row r="20" spans="1:11" s="3" customFormat="1" ht="16.5" customHeight="1">
      <c r="A20" s="28"/>
      <c r="B20" s="88"/>
      <c r="C20" s="15"/>
      <c r="D20" s="15"/>
      <c r="E20" s="15"/>
      <c r="F20" s="28"/>
      <c r="G20" s="24"/>
      <c r="H20" s="24"/>
      <c r="I20" s="24"/>
      <c r="J20" s="16"/>
      <c r="K20" s="15"/>
    </row>
    <row r="21" spans="1:11" s="3" customFormat="1" ht="16.5" customHeight="1">
      <c r="A21" s="28"/>
      <c r="B21" s="88"/>
      <c r="C21" s="15"/>
      <c r="D21" s="15"/>
      <c r="E21" s="15"/>
      <c r="F21" s="28"/>
      <c r="G21" s="24"/>
      <c r="H21" s="24"/>
      <c r="I21" s="24"/>
      <c r="J21" s="16"/>
      <c r="K21" s="15"/>
    </row>
    <row r="22" spans="1:11" s="3" customFormat="1" ht="16.5" customHeight="1">
      <c r="A22" s="28"/>
      <c r="B22" s="88"/>
      <c r="C22" s="15"/>
      <c r="D22" s="15"/>
      <c r="E22" s="15"/>
      <c r="F22" s="28"/>
      <c r="G22" s="24"/>
      <c r="H22" s="24"/>
      <c r="I22" s="24"/>
      <c r="J22" s="16"/>
      <c r="K22" s="15"/>
    </row>
    <row r="23" spans="1:11" s="3" customFormat="1" ht="16.5" customHeight="1">
      <c r="A23" s="28"/>
      <c r="B23" s="88"/>
      <c r="C23" s="15"/>
      <c r="D23" s="15"/>
      <c r="E23" s="15"/>
      <c r="F23" s="28"/>
      <c r="G23" s="24"/>
      <c r="H23" s="24"/>
      <c r="I23" s="24"/>
      <c r="J23" s="16"/>
      <c r="K23" s="15"/>
    </row>
    <row r="24" spans="1:11" s="3" customFormat="1" ht="16.5" customHeight="1">
      <c r="A24" s="28"/>
      <c r="B24" s="88"/>
      <c r="C24" s="15"/>
      <c r="D24" s="15"/>
      <c r="E24" s="15"/>
      <c r="F24" s="28"/>
      <c r="G24" s="24"/>
      <c r="H24" s="24"/>
      <c r="I24" s="24"/>
      <c r="J24" s="16"/>
      <c r="K24" s="15"/>
    </row>
    <row r="25" spans="1:11" s="3" customFormat="1" ht="16.5" customHeight="1">
      <c r="A25" s="28"/>
      <c r="B25" s="88"/>
      <c r="C25" s="15"/>
      <c r="D25" s="15"/>
      <c r="E25" s="15"/>
      <c r="F25" s="28"/>
      <c r="G25" s="24"/>
      <c r="H25" s="24"/>
      <c r="I25" s="24"/>
      <c r="J25" s="16"/>
      <c r="K25" s="15"/>
    </row>
    <row r="26" spans="1:11" s="3" customFormat="1" ht="16.5" customHeight="1">
      <c r="A26" s="28"/>
      <c r="B26" s="88"/>
      <c r="C26" s="15"/>
      <c r="D26" s="15"/>
      <c r="E26" s="15"/>
      <c r="F26" s="28"/>
      <c r="G26" s="24"/>
      <c r="H26" s="24"/>
      <c r="I26" s="24"/>
      <c r="J26" s="16"/>
      <c r="K26" s="15"/>
    </row>
    <row r="27" spans="1:11" s="3" customFormat="1" ht="16.5" customHeight="1">
      <c r="A27" s="206" t="s">
        <v>377</v>
      </c>
      <c r="B27" s="207"/>
      <c r="C27" s="207"/>
      <c r="D27" s="207"/>
      <c r="E27" s="207"/>
      <c r="F27" s="208"/>
      <c r="G27" s="24">
        <f>SUM(G7:G26)</f>
        <v>0</v>
      </c>
      <c r="H27" s="24">
        <f>SUM(H7:H26)</f>
        <v>0</v>
      </c>
      <c r="I27" s="24">
        <f>SUM(I7:I26)</f>
        <v>0</v>
      </c>
      <c r="J27" s="16" t="e">
        <f>(I27-H27)/H27*100</f>
        <v>#DIV/0!</v>
      </c>
      <c r="K27" s="15"/>
    </row>
    <row r="28" spans="1:11" s="3" customFormat="1" ht="16.5" customHeight="1">
      <c r="A28" s="206" t="s">
        <v>371</v>
      </c>
      <c r="B28" s="207"/>
      <c r="C28" s="207"/>
      <c r="D28" s="207"/>
      <c r="E28" s="207"/>
      <c r="F28" s="208"/>
      <c r="G28" s="24">
        <f>G27</f>
        <v>0</v>
      </c>
      <c r="H28" s="24">
        <f>H27</f>
        <v>0</v>
      </c>
      <c r="I28" s="24">
        <f>I27</f>
        <v>0</v>
      </c>
      <c r="J28" s="16" t="e">
        <f>(I28-H28)/H28*100</f>
        <v>#DIV/0!</v>
      </c>
      <c r="K28" s="15"/>
    </row>
  </sheetData>
  <sheetProtection/>
  <mergeCells count="14">
    <mergeCell ref="A28:F28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A1:K1"/>
    <mergeCell ref="A27:F27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5">
      <selection activeCell="F5" sqref="F5:H28"/>
    </sheetView>
  </sheetViews>
  <sheetFormatPr defaultColWidth="9.00390625" defaultRowHeight="16.5" customHeight="1"/>
  <cols>
    <col min="1" max="1" width="5.00390625" style="57" customWidth="1"/>
    <col min="2" max="2" width="20.75390625" style="5" customWidth="1"/>
    <col min="3" max="3" width="9.50390625" style="5" customWidth="1"/>
    <col min="4" max="4" width="10.50390625" style="5" customWidth="1"/>
    <col min="5" max="5" width="9.00390625" style="5" customWidth="1"/>
    <col min="6" max="6" width="14.625" style="5" customWidth="1"/>
    <col min="7" max="7" width="13.50390625" style="5" customWidth="1"/>
    <col min="8" max="8" width="13.375" style="5" customWidth="1"/>
    <col min="9" max="9" width="11.625" style="5" customWidth="1"/>
    <col min="10" max="10" width="14.75390625" style="5" customWidth="1"/>
    <col min="11" max="16384" width="9.00390625" style="5" customWidth="1"/>
  </cols>
  <sheetData>
    <row r="1" spans="1:10" s="1" customFormat="1" ht="22.5" customHeight="1">
      <c r="A1" s="211" t="s">
        <v>529</v>
      </c>
      <c r="B1" s="211"/>
      <c r="C1" s="211"/>
      <c r="D1" s="211"/>
      <c r="E1" s="211"/>
      <c r="F1" s="211"/>
      <c r="G1" s="211"/>
      <c r="H1" s="211"/>
      <c r="I1" s="211"/>
      <c r="J1" s="211"/>
    </row>
    <row r="2" s="6" customFormat="1" ht="16.5" customHeight="1">
      <c r="J2" s="7" t="s">
        <v>530</v>
      </c>
    </row>
    <row r="3" s="6" customFormat="1" ht="16.5" customHeight="1"/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202" t="s">
        <v>1</v>
      </c>
      <c r="B5" s="202" t="s">
        <v>392</v>
      </c>
      <c r="C5" s="202" t="s">
        <v>394</v>
      </c>
      <c r="D5" s="202" t="s">
        <v>531</v>
      </c>
      <c r="E5" s="202" t="s">
        <v>532</v>
      </c>
      <c r="F5" s="204" t="s">
        <v>235</v>
      </c>
      <c r="G5" s="204" t="s">
        <v>258</v>
      </c>
      <c r="H5" s="204" t="s">
        <v>236</v>
      </c>
      <c r="I5" s="202" t="s">
        <v>238</v>
      </c>
      <c r="J5" s="202" t="s">
        <v>376</v>
      </c>
    </row>
    <row r="6" spans="1:22" s="4" customFormat="1" ht="16.5" customHeight="1">
      <c r="A6" s="210"/>
      <c r="B6" s="210"/>
      <c r="C6" s="210"/>
      <c r="D6" s="210"/>
      <c r="E6" s="210"/>
      <c r="F6" s="209"/>
      <c r="G6" s="209"/>
      <c r="H6" s="209"/>
      <c r="I6" s="210"/>
      <c r="J6" s="210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0" s="3" customFormat="1" ht="16.5" customHeight="1">
      <c r="A7" s="28"/>
      <c r="B7" s="15"/>
      <c r="C7" s="15"/>
      <c r="D7" s="15"/>
      <c r="E7" s="15"/>
      <c r="F7" s="24"/>
      <c r="G7" s="24"/>
      <c r="H7" s="24"/>
      <c r="I7" s="16" t="e">
        <f>(H7-G7)/G7*100</f>
        <v>#DIV/0!</v>
      </c>
      <c r="J7" s="15"/>
    </row>
    <row r="8" spans="1:10" s="3" customFormat="1" ht="16.5" customHeight="1">
      <c r="A8" s="28"/>
      <c r="B8" s="15"/>
      <c r="C8" s="15"/>
      <c r="D8" s="15"/>
      <c r="E8" s="15"/>
      <c r="F8" s="24"/>
      <c r="G8" s="24"/>
      <c r="H8" s="24"/>
      <c r="I8" s="16"/>
      <c r="J8" s="15"/>
    </row>
    <row r="9" spans="1:10" s="3" customFormat="1" ht="16.5" customHeight="1">
      <c r="A9" s="28"/>
      <c r="B9" s="15"/>
      <c r="C9" s="15"/>
      <c r="D9" s="15"/>
      <c r="E9" s="15"/>
      <c r="F9" s="24"/>
      <c r="G9" s="24"/>
      <c r="H9" s="24"/>
      <c r="I9" s="16"/>
      <c r="J9" s="15"/>
    </row>
    <row r="10" spans="1:10" s="3" customFormat="1" ht="16.5" customHeight="1">
      <c r="A10" s="28"/>
      <c r="B10" s="15"/>
      <c r="C10" s="15"/>
      <c r="D10" s="15"/>
      <c r="E10" s="15"/>
      <c r="F10" s="24"/>
      <c r="G10" s="24"/>
      <c r="H10" s="24"/>
      <c r="I10" s="16"/>
      <c r="J10" s="15"/>
    </row>
    <row r="11" spans="1:10" s="3" customFormat="1" ht="16.5" customHeight="1">
      <c r="A11" s="28"/>
      <c r="B11" s="15"/>
      <c r="C11" s="15"/>
      <c r="D11" s="15"/>
      <c r="E11" s="15"/>
      <c r="F11" s="24"/>
      <c r="G11" s="24"/>
      <c r="H11" s="24"/>
      <c r="I11" s="16"/>
      <c r="J11" s="15"/>
    </row>
    <row r="12" spans="1:10" s="3" customFormat="1" ht="16.5" customHeight="1">
      <c r="A12" s="28"/>
      <c r="B12" s="15"/>
      <c r="C12" s="15"/>
      <c r="D12" s="15"/>
      <c r="E12" s="15"/>
      <c r="F12" s="24"/>
      <c r="G12" s="24"/>
      <c r="H12" s="24"/>
      <c r="I12" s="16"/>
      <c r="J12" s="15"/>
    </row>
    <row r="13" spans="1:10" s="3" customFormat="1" ht="16.5" customHeight="1">
      <c r="A13" s="28"/>
      <c r="B13" s="15"/>
      <c r="C13" s="15"/>
      <c r="D13" s="15"/>
      <c r="E13" s="15"/>
      <c r="F13" s="24"/>
      <c r="G13" s="24"/>
      <c r="H13" s="24"/>
      <c r="I13" s="16"/>
      <c r="J13" s="15"/>
    </row>
    <row r="14" spans="1:10" s="3" customFormat="1" ht="16.5" customHeight="1">
      <c r="A14" s="28"/>
      <c r="B14" s="15"/>
      <c r="C14" s="15"/>
      <c r="D14" s="15"/>
      <c r="E14" s="15"/>
      <c r="F14" s="24"/>
      <c r="G14" s="24"/>
      <c r="H14" s="24"/>
      <c r="I14" s="16"/>
      <c r="J14" s="15"/>
    </row>
    <row r="15" spans="1:10" s="3" customFormat="1" ht="16.5" customHeight="1">
      <c r="A15" s="28"/>
      <c r="B15" s="15"/>
      <c r="C15" s="15"/>
      <c r="D15" s="15"/>
      <c r="E15" s="15"/>
      <c r="F15" s="24"/>
      <c r="G15" s="24"/>
      <c r="H15" s="24"/>
      <c r="I15" s="16"/>
      <c r="J15" s="15"/>
    </row>
    <row r="16" spans="1:10" s="3" customFormat="1" ht="16.5" customHeight="1">
      <c r="A16" s="28"/>
      <c r="B16" s="15"/>
      <c r="C16" s="15"/>
      <c r="D16" s="15"/>
      <c r="E16" s="15"/>
      <c r="F16" s="24"/>
      <c r="G16" s="24"/>
      <c r="H16" s="24"/>
      <c r="I16" s="16"/>
      <c r="J16" s="15"/>
    </row>
    <row r="17" spans="1:10" s="3" customFormat="1" ht="16.5" customHeight="1">
      <c r="A17" s="28"/>
      <c r="B17" s="15"/>
      <c r="C17" s="15"/>
      <c r="D17" s="15"/>
      <c r="E17" s="15"/>
      <c r="F17" s="24"/>
      <c r="G17" s="24"/>
      <c r="H17" s="24"/>
      <c r="I17" s="16"/>
      <c r="J17" s="15"/>
    </row>
    <row r="18" spans="1:10" s="3" customFormat="1" ht="16.5" customHeight="1">
      <c r="A18" s="28"/>
      <c r="B18" s="15"/>
      <c r="C18" s="15"/>
      <c r="D18" s="15"/>
      <c r="E18" s="15"/>
      <c r="F18" s="24"/>
      <c r="G18" s="24"/>
      <c r="H18" s="24"/>
      <c r="I18" s="16"/>
      <c r="J18" s="15"/>
    </row>
    <row r="19" spans="1:10" s="3" customFormat="1" ht="16.5" customHeight="1">
      <c r="A19" s="28"/>
      <c r="B19" s="15"/>
      <c r="C19" s="15"/>
      <c r="D19" s="15"/>
      <c r="E19" s="15"/>
      <c r="F19" s="24"/>
      <c r="G19" s="24"/>
      <c r="H19" s="24"/>
      <c r="I19" s="16"/>
      <c r="J19" s="15"/>
    </row>
    <row r="20" spans="1:10" s="3" customFormat="1" ht="16.5" customHeight="1">
      <c r="A20" s="28"/>
      <c r="B20" s="15"/>
      <c r="C20" s="15"/>
      <c r="D20" s="15"/>
      <c r="E20" s="15"/>
      <c r="F20" s="24"/>
      <c r="G20" s="24"/>
      <c r="H20" s="24"/>
      <c r="I20" s="16"/>
      <c r="J20" s="15"/>
    </row>
    <row r="21" spans="1:10" s="3" customFormat="1" ht="16.5" customHeight="1">
      <c r="A21" s="28"/>
      <c r="B21" s="15"/>
      <c r="C21" s="15"/>
      <c r="D21" s="15"/>
      <c r="E21" s="15"/>
      <c r="F21" s="24"/>
      <c r="G21" s="24"/>
      <c r="H21" s="24"/>
      <c r="I21" s="16"/>
      <c r="J21" s="15"/>
    </row>
    <row r="22" spans="1:10" s="3" customFormat="1" ht="16.5" customHeight="1">
      <c r="A22" s="28"/>
      <c r="B22" s="15"/>
      <c r="C22" s="15"/>
      <c r="D22" s="15"/>
      <c r="E22" s="15"/>
      <c r="F22" s="24"/>
      <c r="G22" s="24"/>
      <c r="H22" s="24"/>
      <c r="I22" s="16"/>
      <c r="J22" s="15"/>
    </row>
    <row r="23" spans="1:10" s="3" customFormat="1" ht="16.5" customHeight="1">
      <c r="A23" s="28"/>
      <c r="B23" s="15"/>
      <c r="C23" s="15"/>
      <c r="D23" s="15"/>
      <c r="E23" s="15"/>
      <c r="F23" s="24"/>
      <c r="G23" s="24"/>
      <c r="H23" s="24"/>
      <c r="I23" s="16"/>
      <c r="J23" s="15"/>
    </row>
    <row r="24" spans="1:10" s="3" customFormat="1" ht="16.5" customHeight="1">
      <c r="A24" s="28"/>
      <c r="B24" s="15"/>
      <c r="C24" s="15"/>
      <c r="D24" s="15"/>
      <c r="E24" s="15"/>
      <c r="F24" s="24"/>
      <c r="G24" s="24"/>
      <c r="H24" s="24"/>
      <c r="I24" s="16"/>
      <c r="J24" s="15"/>
    </row>
    <row r="25" spans="1:10" s="3" customFormat="1" ht="16.5" customHeight="1">
      <c r="A25" s="28"/>
      <c r="B25" s="15"/>
      <c r="C25" s="15"/>
      <c r="D25" s="15"/>
      <c r="E25" s="15"/>
      <c r="F25" s="24"/>
      <c r="G25" s="24"/>
      <c r="H25" s="24"/>
      <c r="I25" s="16"/>
      <c r="J25" s="15"/>
    </row>
    <row r="26" spans="1:10" s="3" customFormat="1" ht="16.5" customHeight="1">
      <c r="A26" s="28"/>
      <c r="B26" s="18"/>
      <c r="C26" s="15"/>
      <c r="D26" s="15"/>
      <c r="E26" s="15"/>
      <c r="F26" s="24"/>
      <c r="G26" s="24"/>
      <c r="H26" s="24"/>
      <c r="I26" s="16"/>
      <c r="J26" s="15"/>
    </row>
    <row r="27" spans="1:10" s="3" customFormat="1" ht="16.5" customHeight="1">
      <c r="A27" s="206" t="s">
        <v>377</v>
      </c>
      <c r="B27" s="212"/>
      <c r="C27" s="212"/>
      <c r="D27" s="212"/>
      <c r="E27" s="213"/>
      <c r="F27" s="24">
        <f>SUM(F7:F26)</f>
        <v>0</v>
      </c>
      <c r="G27" s="24">
        <f>SUM(G7:G26)</f>
        <v>0</v>
      </c>
      <c r="H27" s="24">
        <f>SUM(H7:H26)</f>
        <v>0</v>
      </c>
      <c r="I27" s="16" t="e">
        <f>(H27-G27)/G27*100</f>
        <v>#DIV/0!</v>
      </c>
      <c r="J27" s="15"/>
    </row>
    <row r="28" spans="1:10" s="3" customFormat="1" ht="16.5" customHeight="1">
      <c r="A28" s="206" t="s">
        <v>371</v>
      </c>
      <c r="B28" s="212"/>
      <c r="C28" s="212"/>
      <c r="D28" s="212"/>
      <c r="E28" s="213"/>
      <c r="F28" s="24">
        <f>F27</f>
        <v>0</v>
      </c>
      <c r="G28" s="24">
        <f>G27</f>
        <v>0</v>
      </c>
      <c r="H28" s="24">
        <f>H27</f>
        <v>0</v>
      </c>
      <c r="I28" s="16" t="e">
        <f>(H28-G28)/G28*100</f>
        <v>#DIV/0!</v>
      </c>
      <c r="J28" s="15"/>
    </row>
  </sheetData>
  <sheetProtection/>
  <mergeCells count="13">
    <mergeCell ref="E5:E6"/>
    <mergeCell ref="F5:F6"/>
    <mergeCell ref="G5:G6"/>
    <mergeCell ref="H5:H6"/>
    <mergeCell ref="I5:I6"/>
    <mergeCell ref="J5:J6"/>
    <mergeCell ref="A1:J1"/>
    <mergeCell ref="A27:E27"/>
    <mergeCell ref="A28:E28"/>
    <mergeCell ref="A5:A6"/>
    <mergeCell ref="B5:B6"/>
    <mergeCell ref="C5:C6"/>
    <mergeCell ref="D5:D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&amp;"宋体,常规"年  月  日&amp;C&amp;9评估人员：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C5" sqref="C5:J28"/>
    </sheetView>
  </sheetViews>
  <sheetFormatPr defaultColWidth="9.00390625" defaultRowHeight="16.5" customHeight="1"/>
  <cols>
    <col min="1" max="1" width="6.875" style="98" customWidth="1"/>
    <col min="2" max="2" width="23.75390625" style="56" customWidth="1"/>
    <col min="3" max="10" width="9.625" style="56" customWidth="1"/>
    <col min="11" max="11" width="7.75390625" style="56" customWidth="1"/>
    <col min="12" max="12" width="7.375" style="56" customWidth="1"/>
    <col min="13" max="16384" width="9.00390625" style="56" customWidth="1"/>
  </cols>
  <sheetData>
    <row r="1" spans="1:12" s="1" customFormat="1" ht="22.5" customHeight="1">
      <c r="A1" s="99" t="s">
        <v>113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6" customFormat="1" ht="16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109" t="s">
        <v>533</v>
      </c>
    </row>
    <row r="3" spans="1:12" s="6" customFormat="1" ht="16.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s="3" customFormat="1" ht="16.5" customHeight="1">
      <c r="A4" s="100"/>
      <c r="B4" s="8"/>
      <c r="C4" s="9"/>
      <c r="D4" s="9"/>
      <c r="E4" s="9"/>
      <c r="F4" s="9"/>
      <c r="L4" s="10"/>
    </row>
    <row r="5" spans="1:12" s="4" customFormat="1" ht="16.5" customHeight="1">
      <c r="A5" s="101" t="s">
        <v>331</v>
      </c>
      <c r="B5" s="102" t="s">
        <v>265</v>
      </c>
      <c r="C5" s="204" t="s">
        <v>235</v>
      </c>
      <c r="D5" s="205"/>
      <c r="E5" s="204" t="s">
        <v>258</v>
      </c>
      <c r="F5" s="205"/>
      <c r="G5" s="204" t="s">
        <v>236</v>
      </c>
      <c r="H5" s="205"/>
      <c r="I5" s="204" t="s">
        <v>267</v>
      </c>
      <c r="J5" s="205"/>
      <c r="K5" s="216" t="s">
        <v>238</v>
      </c>
      <c r="L5" s="217"/>
    </row>
    <row r="6" spans="1:22" s="4" customFormat="1" ht="16.5" customHeight="1">
      <c r="A6" s="103"/>
      <c r="B6" s="14"/>
      <c r="C6" s="13" t="s">
        <v>534</v>
      </c>
      <c r="D6" s="13" t="s">
        <v>535</v>
      </c>
      <c r="E6" s="13" t="s">
        <v>534</v>
      </c>
      <c r="F6" s="13" t="s">
        <v>535</v>
      </c>
      <c r="G6" s="13" t="s">
        <v>534</v>
      </c>
      <c r="H6" s="13" t="s">
        <v>535</v>
      </c>
      <c r="I6" s="13" t="s">
        <v>534</v>
      </c>
      <c r="J6" s="13" t="s">
        <v>535</v>
      </c>
      <c r="K6" s="72" t="s">
        <v>534</v>
      </c>
      <c r="L6" s="13" t="s">
        <v>535</v>
      </c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2" s="3" customFormat="1" ht="16.5" customHeight="1">
      <c r="A7" s="104" t="s">
        <v>536</v>
      </c>
      <c r="B7" s="15" t="s">
        <v>537</v>
      </c>
      <c r="C7" s="105" t="e">
        <f aca="true" t="shared" si="0" ref="C7:H7">SUM(C8:C10)</f>
        <v>#REF!</v>
      </c>
      <c r="D7" s="105" t="e">
        <f t="shared" si="0"/>
        <v>#REF!</v>
      </c>
      <c r="E7" s="105" t="e">
        <f t="shared" si="0"/>
        <v>#REF!</v>
      </c>
      <c r="F7" s="105" t="e">
        <f t="shared" si="0"/>
        <v>#REF!</v>
      </c>
      <c r="G7" s="105">
        <f t="shared" si="0"/>
        <v>0</v>
      </c>
      <c r="H7" s="53">
        <f t="shared" si="0"/>
        <v>0</v>
      </c>
      <c r="I7" s="53" t="e">
        <f aca="true" t="shared" si="1" ref="I7:J10">G7-E7</f>
        <v>#REF!</v>
      </c>
      <c r="J7" s="53" t="e">
        <f t="shared" si="1"/>
        <v>#REF!</v>
      </c>
      <c r="K7" s="53" t="e">
        <f aca="true" t="shared" si="2" ref="K7:L10">I7/E7*100</f>
        <v>#REF!</v>
      </c>
      <c r="L7" s="53" t="e">
        <f t="shared" si="2"/>
        <v>#REF!</v>
      </c>
    </row>
    <row r="8" spans="1:12" s="3" customFormat="1" ht="16.5" customHeight="1">
      <c r="A8" s="104" t="s">
        <v>538</v>
      </c>
      <c r="B8" s="15" t="s">
        <v>539</v>
      </c>
      <c r="C8" s="105" t="e">
        <f>'表5-1-1建筑物 '!#REF!</f>
        <v>#REF!</v>
      </c>
      <c r="D8" s="105" t="e">
        <f>'表5-1-1建筑物 '!#REF!</f>
        <v>#REF!</v>
      </c>
      <c r="E8" s="105" t="e">
        <f>'表5-1-1建筑物 '!#REF!</f>
        <v>#REF!</v>
      </c>
      <c r="F8" s="105" t="e">
        <f>'表5-1-1建筑物 '!#REF!</f>
        <v>#REF!</v>
      </c>
      <c r="G8" s="105">
        <f>'表5-1-1建筑物 '!G187</f>
        <v>0</v>
      </c>
      <c r="H8" s="53">
        <f>'表5-1-1建筑物 '!$I$187</f>
        <v>0</v>
      </c>
      <c r="I8" s="53" t="e">
        <f t="shared" si="1"/>
        <v>#REF!</v>
      </c>
      <c r="J8" s="53" t="e">
        <f t="shared" si="1"/>
        <v>#REF!</v>
      </c>
      <c r="K8" s="53" t="e">
        <f t="shared" si="2"/>
        <v>#REF!</v>
      </c>
      <c r="L8" s="53" t="e">
        <f t="shared" si="2"/>
        <v>#REF!</v>
      </c>
    </row>
    <row r="9" spans="1:12" s="3" customFormat="1" ht="16.5" customHeight="1">
      <c r="A9" s="104" t="s">
        <v>540</v>
      </c>
      <c r="B9" s="15" t="s">
        <v>541</v>
      </c>
      <c r="C9" s="105">
        <f>'表5-1-2构筑物 '!H28</f>
        <v>0</v>
      </c>
      <c r="D9" s="105">
        <f>'表5-1-2构筑物 '!I28</f>
        <v>0</v>
      </c>
      <c r="E9" s="105">
        <f>'表5-1-2构筑物 '!J28</f>
        <v>0</v>
      </c>
      <c r="F9" s="105">
        <f>'表5-1-2构筑物 '!K28</f>
        <v>0</v>
      </c>
      <c r="G9" s="105">
        <f>'表5-1-2构筑物 '!L28</f>
        <v>0</v>
      </c>
      <c r="H9" s="53">
        <f>'表5-1-2构筑物 '!$N$28</f>
        <v>0</v>
      </c>
      <c r="I9" s="53">
        <f t="shared" si="1"/>
        <v>0</v>
      </c>
      <c r="J9" s="53">
        <f t="shared" si="1"/>
        <v>0</v>
      </c>
      <c r="K9" s="53" t="e">
        <f t="shared" si="2"/>
        <v>#DIV/0!</v>
      </c>
      <c r="L9" s="53" t="e">
        <f t="shared" si="2"/>
        <v>#DIV/0!</v>
      </c>
    </row>
    <row r="10" spans="1:12" s="3" customFormat="1" ht="16.5" customHeight="1">
      <c r="A10" s="104" t="s">
        <v>542</v>
      </c>
      <c r="B10" s="15" t="s">
        <v>543</v>
      </c>
      <c r="C10" s="105">
        <f>'表5-1-3管沟 '!I28</f>
        <v>0</v>
      </c>
      <c r="D10" s="105">
        <f>'表5-1-3管沟 '!J28</f>
        <v>0</v>
      </c>
      <c r="E10" s="105">
        <f>'表5-1-3管沟 '!K28</f>
        <v>0</v>
      </c>
      <c r="F10" s="105">
        <f>'表5-1-3管沟 '!L28</f>
        <v>0</v>
      </c>
      <c r="G10" s="105">
        <f>'表5-1-3管沟 '!M28</f>
        <v>0</v>
      </c>
      <c r="H10" s="53">
        <f>'表5-1-3管沟 '!$O$28</f>
        <v>0</v>
      </c>
      <c r="I10" s="53">
        <f t="shared" si="1"/>
        <v>0</v>
      </c>
      <c r="J10" s="53">
        <f t="shared" si="1"/>
        <v>0</v>
      </c>
      <c r="K10" s="53" t="e">
        <f t="shared" si="2"/>
        <v>#DIV/0!</v>
      </c>
      <c r="L10" s="53" t="e">
        <f t="shared" si="2"/>
        <v>#DIV/0!</v>
      </c>
    </row>
    <row r="11" spans="1:12" s="3" customFormat="1" ht="16.5" customHeight="1">
      <c r="A11" s="104"/>
      <c r="B11" s="15"/>
      <c r="C11" s="105"/>
      <c r="D11" s="105"/>
      <c r="E11" s="105"/>
      <c r="F11" s="105"/>
      <c r="G11" s="105"/>
      <c r="H11" s="53"/>
      <c r="I11" s="53"/>
      <c r="J11" s="53"/>
      <c r="K11" s="53"/>
      <c r="L11" s="53"/>
    </row>
    <row r="12" spans="1:12" s="3" customFormat="1" ht="16.5" customHeight="1">
      <c r="A12" s="104" t="s">
        <v>544</v>
      </c>
      <c r="B12" s="15" t="s">
        <v>545</v>
      </c>
      <c r="C12" s="105">
        <f aca="true" t="shared" si="3" ref="C12:H12">SUM(C13:C15)</f>
        <v>0</v>
      </c>
      <c r="D12" s="105">
        <f t="shared" si="3"/>
        <v>0</v>
      </c>
      <c r="E12" s="105" t="e">
        <f t="shared" si="3"/>
        <v>#REF!</v>
      </c>
      <c r="F12" s="105" t="e">
        <f t="shared" si="3"/>
        <v>#REF!</v>
      </c>
      <c r="G12" s="105">
        <f t="shared" si="3"/>
        <v>0</v>
      </c>
      <c r="H12" s="53">
        <f t="shared" si="3"/>
        <v>0</v>
      </c>
      <c r="I12" s="53" t="e">
        <f aca="true" t="shared" si="4" ref="I12:J15">G12-E12</f>
        <v>#REF!</v>
      </c>
      <c r="J12" s="53" t="e">
        <f t="shared" si="4"/>
        <v>#REF!</v>
      </c>
      <c r="K12" s="53" t="e">
        <f aca="true" t="shared" si="5" ref="K12:L15">I12/E12*100</f>
        <v>#REF!</v>
      </c>
      <c r="L12" s="53" t="e">
        <f t="shared" si="5"/>
        <v>#REF!</v>
      </c>
    </row>
    <row r="13" spans="1:12" s="3" customFormat="1" ht="16.5" customHeight="1">
      <c r="A13" s="104" t="s">
        <v>546</v>
      </c>
      <c r="B13" s="15" t="s">
        <v>547</v>
      </c>
      <c r="C13" s="105">
        <f>'表5-2-1机器设备 '!J28</f>
        <v>0</v>
      </c>
      <c r="D13" s="105">
        <f>'表5-2-1机器设备 '!K28</f>
        <v>0</v>
      </c>
      <c r="E13" s="105" t="e">
        <f>'表5-2-1机器设备 '!#REF!</f>
        <v>#REF!</v>
      </c>
      <c r="F13" s="105" t="e">
        <f>'表5-2-1机器设备 '!#REF!</f>
        <v>#REF!</v>
      </c>
      <c r="G13" s="105">
        <f>'表5-2-1机器设备 '!L28</f>
        <v>0</v>
      </c>
      <c r="H13" s="53">
        <f>'表5-2-1机器设备 '!$N$28</f>
        <v>0</v>
      </c>
      <c r="I13" s="53" t="e">
        <f t="shared" si="4"/>
        <v>#REF!</v>
      </c>
      <c r="J13" s="53" t="e">
        <f t="shared" si="4"/>
        <v>#REF!</v>
      </c>
      <c r="K13" s="53" t="e">
        <f t="shared" si="5"/>
        <v>#REF!</v>
      </c>
      <c r="L13" s="53" t="e">
        <f t="shared" si="5"/>
        <v>#REF!</v>
      </c>
    </row>
    <row r="14" spans="1:12" s="3" customFormat="1" ht="16.5" customHeight="1">
      <c r="A14" s="104" t="s">
        <v>548</v>
      </c>
      <c r="B14" s="15" t="s">
        <v>549</v>
      </c>
      <c r="C14" s="105">
        <f>'表5-2-2车辆 '!I28</f>
        <v>0</v>
      </c>
      <c r="D14" s="105">
        <f>'表5-2-2车辆 '!J28</f>
        <v>0</v>
      </c>
      <c r="E14" s="105" t="e">
        <f>'表5-2-2车辆 '!#REF!</f>
        <v>#REF!</v>
      </c>
      <c r="F14" s="105" t="e">
        <f>'表5-2-2车辆 '!#REF!</f>
        <v>#REF!</v>
      </c>
      <c r="G14" s="105">
        <f>'表5-2-2车辆 '!K28</f>
        <v>0</v>
      </c>
      <c r="H14" s="53">
        <f>'表5-2-2车辆 '!$M$28</f>
        <v>0</v>
      </c>
      <c r="I14" s="53" t="e">
        <f t="shared" si="4"/>
        <v>#REF!</v>
      </c>
      <c r="J14" s="53" t="e">
        <f t="shared" si="4"/>
        <v>#REF!</v>
      </c>
      <c r="K14" s="53" t="e">
        <f t="shared" si="5"/>
        <v>#REF!</v>
      </c>
      <c r="L14" s="53" t="e">
        <f t="shared" si="5"/>
        <v>#REF!</v>
      </c>
    </row>
    <row r="15" spans="1:12" s="3" customFormat="1" ht="16.5" customHeight="1">
      <c r="A15" s="104" t="s">
        <v>550</v>
      </c>
      <c r="B15" s="15" t="s">
        <v>551</v>
      </c>
      <c r="C15" s="105">
        <f>'表5-2-3电子设备 '!I28</f>
        <v>0</v>
      </c>
      <c r="D15" s="105">
        <f>'表5-2-3电子设备 '!J28</f>
        <v>0</v>
      </c>
      <c r="E15" s="105">
        <f>'表5-2-3电子设备 '!K28</f>
        <v>0</v>
      </c>
      <c r="F15" s="105">
        <f>'表5-2-3电子设备 '!L28</f>
        <v>0</v>
      </c>
      <c r="G15" s="105">
        <f>'表5-2-3电子设备 '!M28</f>
        <v>0</v>
      </c>
      <c r="H15" s="53">
        <f>'表5-2-3电子设备 '!$O$28</f>
        <v>0</v>
      </c>
      <c r="I15" s="53">
        <f t="shared" si="4"/>
        <v>0</v>
      </c>
      <c r="J15" s="53">
        <f t="shared" si="4"/>
        <v>0</v>
      </c>
      <c r="K15" s="53" t="e">
        <f t="shared" si="5"/>
        <v>#DIV/0!</v>
      </c>
      <c r="L15" s="53" t="e">
        <f t="shared" si="5"/>
        <v>#DIV/0!</v>
      </c>
    </row>
    <row r="16" spans="1:12" s="3" customFormat="1" ht="16.5" customHeight="1">
      <c r="A16" s="106"/>
      <c r="B16" s="15"/>
      <c r="C16" s="105"/>
      <c r="D16" s="105"/>
      <c r="E16" s="105"/>
      <c r="F16" s="105"/>
      <c r="G16" s="105"/>
      <c r="H16" s="53"/>
      <c r="I16" s="53"/>
      <c r="J16" s="53"/>
      <c r="K16" s="53"/>
      <c r="L16" s="53"/>
    </row>
    <row r="17" spans="1:12" s="3" customFormat="1" ht="16.5" customHeight="1">
      <c r="A17" s="104" t="s">
        <v>552</v>
      </c>
      <c r="B17" s="15" t="s">
        <v>553</v>
      </c>
      <c r="C17" s="105"/>
      <c r="D17" s="105">
        <f>'表5-3工程物资 '!$G$28</f>
        <v>0</v>
      </c>
      <c r="E17" s="105"/>
      <c r="F17" s="105">
        <f>'表5-3工程物资 '!$H$28</f>
        <v>0</v>
      </c>
      <c r="G17" s="105"/>
      <c r="H17" s="53">
        <f>'表5-3工程物资 '!$K$28</f>
        <v>0</v>
      </c>
      <c r="I17" s="53"/>
      <c r="J17" s="53">
        <f>H17-F17</f>
        <v>0</v>
      </c>
      <c r="K17" s="53"/>
      <c r="L17" s="53" t="e">
        <f>J17/F17*100</f>
        <v>#DIV/0!</v>
      </c>
    </row>
    <row r="18" spans="1:12" s="3" customFormat="1" ht="16.5" customHeight="1">
      <c r="A18" s="104"/>
      <c r="B18" s="15"/>
      <c r="C18" s="105"/>
      <c r="D18" s="105"/>
      <c r="E18" s="105"/>
      <c r="F18" s="105"/>
      <c r="G18" s="105"/>
      <c r="H18" s="53"/>
      <c r="I18" s="53"/>
      <c r="J18" s="53"/>
      <c r="K18" s="53"/>
      <c r="L18" s="53"/>
    </row>
    <row r="19" spans="1:12" s="3" customFormat="1" ht="16.5" customHeight="1">
      <c r="A19" s="104" t="s">
        <v>554</v>
      </c>
      <c r="B19" s="15" t="s">
        <v>555</v>
      </c>
      <c r="C19" s="105"/>
      <c r="D19" s="105">
        <f>SUM(D20:D21)</f>
        <v>0</v>
      </c>
      <c r="E19" s="105"/>
      <c r="F19" s="105">
        <f>SUM(F20:F21)</f>
        <v>0</v>
      </c>
      <c r="G19" s="105"/>
      <c r="H19" s="53">
        <f>SUM(H20:H21)</f>
        <v>0</v>
      </c>
      <c r="I19" s="53"/>
      <c r="J19" s="53">
        <f>H19-F19</f>
        <v>0</v>
      </c>
      <c r="K19" s="53"/>
      <c r="L19" s="53" t="e">
        <f>J19/F19*100</f>
        <v>#DIV/0!</v>
      </c>
    </row>
    <row r="20" spans="1:12" s="3" customFormat="1" ht="16.5" customHeight="1">
      <c r="A20" s="104" t="s">
        <v>556</v>
      </c>
      <c r="B20" s="15" t="s">
        <v>557</v>
      </c>
      <c r="C20" s="105"/>
      <c r="D20" s="105">
        <f>'表5-4-1在建土建 '!$G$28</f>
        <v>0</v>
      </c>
      <c r="E20" s="105"/>
      <c r="F20" s="105">
        <f>'表5-4-1在建土建 '!$H$28</f>
        <v>0</v>
      </c>
      <c r="G20" s="105"/>
      <c r="H20" s="53">
        <f>'表5-4-1在建土建 '!$I$28</f>
        <v>0</v>
      </c>
      <c r="I20" s="53"/>
      <c r="J20" s="53">
        <f>H20-F20</f>
        <v>0</v>
      </c>
      <c r="K20" s="53"/>
      <c r="L20" s="53" t="e">
        <f>J20/F20*100</f>
        <v>#DIV/0!</v>
      </c>
    </row>
    <row r="21" spans="1:12" s="3" customFormat="1" ht="16.5" customHeight="1">
      <c r="A21" s="104" t="s">
        <v>558</v>
      </c>
      <c r="B21" s="15" t="s">
        <v>559</v>
      </c>
      <c r="C21" s="105"/>
      <c r="D21" s="105">
        <f>'表5-4-2在建设备 '!$H$28</f>
        <v>0</v>
      </c>
      <c r="E21" s="105"/>
      <c r="F21" s="105">
        <f>'表5-4-2在建设备 '!$I$28</f>
        <v>0</v>
      </c>
      <c r="G21" s="105"/>
      <c r="H21" s="53">
        <f>'表5-4-2在建设备 '!$M$28</f>
        <v>0</v>
      </c>
      <c r="I21" s="53"/>
      <c r="J21" s="53">
        <f>H21-F21</f>
        <v>0</v>
      </c>
      <c r="K21" s="53"/>
      <c r="L21" s="53" t="e">
        <f>J21/F21*100</f>
        <v>#DIV/0!</v>
      </c>
    </row>
    <row r="22" spans="1:12" s="3" customFormat="1" ht="16.5" customHeight="1">
      <c r="A22" s="107"/>
      <c r="B22" s="18"/>
      <c r="C22" s="105"/>
      <c r="D22" s="105"/>
      <c r="E22" s="105"/>
      <c r="F22" s="105"/>
      <c r="G22" s="105"/>
      <c r="H22" s="53"/>
      <c r="I22" s="53"/>
      <c r="J22" s="53"/>
      <c r="K22" s="53"/>
      <c r="L22" s="53"/>
    </row>
    <row r="23" spans="1:12" s="3" customFormat="1" ht="16.5" customHeight="1">
      <c r="A23" s="107" t="s">
        <v>560</v>
      </c>
      <c r="B23" s="18" t="s">
        <v>561</v>
      </c>
      <c r="C23" s="105"/>
      <c r="D23" s="105">
        <f>'表5-5清理 '!$D$28</f>
        <v>0</v>
      </c>
      <c r="E23" s="105"/>
      <c r="F23" s="105">
        <f>'表5-5清理 '!$E$28</f>
        <v>0</v>
      </c>
      <c r="G23" s="105"/>
      <c r="H23" s="53">
        <f>'表5-5清理 '!$F$28</f>
        <v>0</v>
      </c>
      <c r="I23" s="53"/>
      <c r="J23" s="53">
        <f aca="true" t="shared" si="6" ref="J23:J28">H23-F23</f>
        <v>0</v>
      </c>
      <c r="K23" s="53"/>
      <c r="L23" s="53" t="e">
        <f aca="true" t="shared" si="7" ref="L23:L28">J23/F23*100</f>
        <v>#DIV/0!</v>
      </c>
    </row>
    <row r="24" spans="1:12" s="3" customFormat="1" ht="16.5" customHeight="1">
      <c r="A24" s="108"/>
      <c r="B24" s="15"/>
      <c r="C24" s="105"/>
      <c r="D24" s="105"/>
      <c r="E24" s="105"/>
      <c r="F24" s="105"/>
      <c r="G24" s="105"/>
      <c r="H24" s="53"/>
      <c r="I24" s="53"/>
      <c r="J24" s="53"/>
      <c r="K24" s="53"/>
      <c r="L24" s="53"/>
    </row>
    <row r="25" spans="1:12" s="3" customFormat="1" ht="16.5" customHeight="1">
      <c r="A25" s="108" t="s">
        <v>562</v>
      </c>
      <c r="B25" s="15" t="s">
        <v>563</v>
      </c>
      <c r="C25" s="105"/>
      <c r="D25" s="105">
        <f>'表5-6待处固定 '!$D$28</f>
        <v>0</v>
      </c>
      <c r="E25" s="105"/>
      <c r="F25" s="105">
        <f>'表5-6待处固定 '!$E$28</f>
        <v>0</v>
      </c>
      <c r="G25" s="105"/>
      <c r="H25" s="53">
        <f>'表5-6待处固定 '!$F$28</f>
        <v>0</v>
      </c>
      <c r="I25" s="53"/>
      <c r="J25" s="53">
        <f t="shared" si="6"/>
        <v>0</v>
      </c>
      <c r="K25" s="53"/>
      <c r="L25" s="53" t="e">
        <f t="shared" si="7"/>
        <v>#DIV/0!</v>
      </c>
    </row>
    <row r="26" spans="1:12" s="3" customFormat="1" ht="16.5" customHeight="1">
      <c r="A26" s="108"/>
      <c r="B26" s="15"/>
      <c r="C26" s="105"/>
      <c r="D26" s="105"/>
      <c r="E26" s="105"/>
      <c r="F26" s="105"/>
      <c r="G26" s="105"/>
      <c r="H26" s="53"/>
      <c r="I26" s="53"/>
      <c r="J26" s="53"/>
      <c r="K26" s="53"/>
      <c r="L26" s="53"/>
    </row>
    <row r="27" spans="1:12" s="3" customFormat="1" ht="16.5" customHeight="1">
      <c r="A27" s="108"/>
      <c r="B27" s="88"/>
      <c r="C27" s="105"/>
      <c r="D27" s="105"/>
      <c r="E27" s="105"/>
      <c r="F27" s="105"/>
      <c r="G27" s="105"/>
      <c r="H27" s="53"/>
      <c r="I27" s="53"/>
      <c r="J27" s="53"/>
      <c r="K27" s="53"/>
      <c r="L27" s="53"/>
    </row>
    <row r="28" spans="1:12" s="3" customFormat="1" ht="16.5" customHeight="1">
      <c r="A28" s="104">
        <v>5</v>
      </c>
      <c r="B28" s="33" t="s">
        <v>564</v>
      </c>
      <c r="C28" s="105" t="e">
        <f aca="true" t="shared" si="8" ref="C28:H28">C7+C12+C17+C19+C23+C25</f>
        <v>#REF!</v>
      </c>
      <c r="D28" s="105" t="e">
        <f t="shared" si="8"/>
        <v>#REF!</v>
      </c>
      <c r="E28" s="105" t="e">
        <f t="shared" si="8"/>
        <v>#REF!</v>
      </c>
      <c r="F28" s="105" t="e">
        <f t="shared" si="8"/>
        <v>#REF!</v>
      </c>
      <c r="G28" s="105">
        <f t="shared" si="8"/>
        <v>0</v>
      </c>
      <c r="H28" s="105">
        <f t="shared" si="8"/>
        <v>0</v>
      </c>
      <c r="I28" s="53" t="e">
        <f>G28-E28</f>
        <v>#REF!</v>
      </c>
      <c r="J28" s="53" t="e">
        <f t="shared" si="6"/>
        <v>#REF!</v>
      </c>
      <c r="K28" s="53" t="e">
        <f>I28/E28*100</f>
        <v>#REF!</v>
      </c>
      <c r="L28" s="53" t="e">
        <f t="shared" si="7"/>
        <v>#REF!</v>
      </c>
    </row>
  </sheetData>
  <sheetProtection/>
  <mergeCells count="5">
    <mergeCell ref="C5:D5"/>
    <mergeCell ref="E5:F5"/>
    <mergeCell ref="G5:H5"/>
    <mergeCell ref="I5:J5"/>
    <mergeCell ref="K5:L5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&amp;"宋体,常规"年&amp;"Times New Roman,常规"  &amp;"宋体,常规"月&amp;"Times New Roman,常规" &amp;"宋体,常规"日&amp;R&amp;"Times New Roman,常规"&amp;9
&amp;"宋体,常规"共&amp;N页，第&amp;P页
金额单位：人民币元
</oddHeader>
    <oddFooter>&amp;L&amp;9资产占有单位填表人：
填表日期：&amp;"Times New Roman,常规" &amp;"宋体,常规"年&amp;"Times New Roman,常规" &amp;"宋体,常规"月日&amp;C&amp;9评估人员：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showGridLines="0" zoomScalePageLayoutView="0" workbookViewId="0" topLeftCell="A55">
      <selection activeCell="B86" sqref="B86"/>
    </sheetView>
  </sheetViews>
  <sheetFormatPr defaultColWidth="9.00390625" defaultRowHeight="14.25"/>
  <cols>
    <col min="1" max="1" width="5.50390625" style="5" customWidth="1"/>
    <col min="2" max="2" width="27.00390625" style="5" customWidth="1"/>
    <col min="3" max="3" width="15.75390625" style="5" customWidth="1"/>
    <col min="4" max="4" width="15.375" style="5" customWidth="1"/>
    <col min="5" max="5" width="15.625" style="5" customWidth="1"/>
    <col min="6" max="6" width="14.625" style="5" customWidth="1"/>
    <col min="7" max="7" width="14.125" style="5" customWidth="1"/>
    <col min="8" max="8" width="14.625" style="5" customWidth="1"/>
    <col min="9" max="16384" width="9.00390625" style="5" customWidth="1"/>
  </cols>
  <sheetData>
    <row r="1" spans="1:8" s="118" customFormat="1" ht="22.5" customHeight="1">
      <c r="A1" s="35" t="s">
        <v>263</v>
      </c>
      <c r="B1" s="35"/>
      <c r="C1" s="35"/>
      <c r="D1" s="35"/>
      <c r="E1" s="35"/>
      <c r="F1" s="35"/>
      <c r="G1" s="35"/>
      <c r="H1" s="35"/>
    </row>
    <row r="2" spans="1:8" s="3" customFormat="1" ht="16.5" customHeight="1">
      <c r="A2" s="6"/>
      <c r="B2" s="6"/>
      <c r="C2" s="6"/>
      <c r="D2" s="6"/>
      <c r="E2" s="6"/>
      <c r="F2" s="6"/>
      <c r="G2" s="6"/>
      <c r="H2" s="7" t="s">
        <v>264</v>
      </c>
    </row>
    <row r="3" spans="1:8" s="3" customFormat="1" ht="16.5" customHeight="1">
      <c r="A3" s="6"/>
      <c r="B3" s="6"/>
      <c r="C3" s="6"/>
      <c r="D3" s="6"/>
      <c r="E3" s="6"/>
      <c r="F3" s="6"/>
      <c r="G3" s="6"/>
      <c r="H3" s="6"/>
    </row>
    <row r="4" spans="1:8" s="3" customFormat="1" ht="16.5" customHeight="1">
      <c r="A4" s="8"/>
      <c r="B4" s="9"/>
      <c r="C4" s="9"/>
      <c r="D4" s="9"/>
      <c r="E4" s="9"/>
      <c r="F4" s="9"/>
      <c r="H4" s="10"/>
    </row>
    <row r="5" spans="1:8" s="4" customFormat="1" ht="16.5" customHeight="1">
      <c r="A5" s="13" t="s">
        <v>1</v>
      </c>
      <c r="B5" s="13" t="s">
        <v>265</v>
      </c>
      <c r="C5" s="13" t="s">
        <v>235</v>
      </c>
      <c r="D5" s="13" t="s">
        <v>266</v>
      </c>
      <c r="E5" s="13" t="s">
        <v>258</v>
      </c>
      <c r="F5" s="13" t="s">
        <v>236</v>
      </c>
      <c r="G5" s="13" t="s">
        <v>267</v>
      </c>
      <c r="H5" s="13" t="s">
        <v>238</v>
      </c>
    </row>
    <row r="6" spans="1:8" s="3" customFormat="1" ht="16.5" customHeight="1">
      <c r="A6" s="28">
        <v>1</v>
      </c>
      <c r="B6" s="37" t="s">
        <v>268</v>
      </c>
      <c r="C6" s="30">
        <f>SUM(C7:C9,C12:C22)</f>
        <v>0</v>
      </c>
      <c r="D6" s="30">
        <f aca="true" t="shared" si="0" ref="D6:D44">E6-C6</f>
        <v>0</v>
      </c>
      <c r="E6" s="30">
        <f>SUM(E7:E9,E12:E22)</f>
        <v>0</v>
      </c>
      <c r="F6" s="30">
        <f>SUM(F7:F9,F12:F22)</f>
        <v>0</v>
      </c>
      <c r="G6" s="30">
        <f aca="true" t="shared" si="1" ref="G6:G44">F6-E6</f>
        <v>0</v>
      </c>
      <c r="H6" s="30" t="e">
        <f aca="true" t="shared" si="2" ref="H6:H44">G6/E6*100</f>
        <v>#DIV/0!</v>
      </c>
    </row>
    <row r="7" spans="1:8" s="3" customFormat="1" ht="16.5" customHeight="1">
      <c r="A7" s="28">
        <f aca="true" t="shared" si="3" ref="A7:A38">A6+1</f>
        <v>2</v>
      </c>
      <c r="B7" s="15" t="s">
        <v>269</v>
      </c>
      <c r="C7" s="30">
        <f>'表3 '!C7</f>
        <v>0</v>
      </c>
      <c r="D7" s="30">
        <f t="shared" si="0"/>
        <v>0</v>
      </c>
      <c r="E7" s="30">
        <f>'表3 '!D7</f>
        <v>0</v>
      </c>
      <c r="F7" s="30">
        <f>'表3 '!E7</f>
        <v>0</v>
      </c>
      <c r="G7" s="30">
        <f t="shared" si="1"/>
        <v>0</v>
      </c>
      <c r="H7" s="30" t="e">
        <f t="shared" si="2"/>
        <v>#DIV/0!</v>
      </c>
    </row>
    <row r="8" spans="1:8" s="3" customFormat="1" ht="16.5" customHeight="1">
      <c r="A8" s="28">
        <f t="shared" si="3"/>
        <v>3</v>
      </c>
      <c r="B8" s="88" t="s">
        <v>270</v>
      </c>
      <c r="C8" s="30">
        <f>'表3 '!C8</f>
        <v>0</v>
      </c>
      <c r="D8" s="30">
        <f t="shared" si="0"/>
        <v>0</v>
      </c>
      <c r="E8" s="30">
        <f>'表3 '!D8</f>
        <v>0</v>
      </c>
      <c r="F8" s="30">
        <f>'表3 '!E8</f>
        <v>0</v>
      </c>
      <c r="G8" s="30">
        <f t="shared" si="1"/>
        <v>0</v>
      </c>
      <c r="H8" s="30" t="e">
        <f t="shared" si="2"/>
        <v>#DIV/0!</v>
      </c>
    </row>
    <row r="9" spans="1:8" s="3" customFormat="1" ht="16.5" customHeight="1">
      <c r="A9" s="28">
        <f t="shared" si="3"/>
        <v>4</v>
      </c>
      <c r="B9" s="15" t="s">
        <v>271</v>
      </c>
      <c r="C9" s="30">
        <f>'表3 '!C9</f>
        <v>0</v>
      </c>
      <c r="D9" s="30">
        <f t="shared" si="0"/>
        <v>0</v>
      </c>
      <c r="E9" s="30">
        <f>'表3 '!D9</f>
        <v>0</v>
      </c>
      <c r="F9" s="30">
        <f>'表3 '!E9</f>
        <v>0</v>
      </c>
      <c r="G9" s="30">
        <f t="shared" si="1"/>
        <v>0</v>
      </c>
      <c r="H9" s="30" t="e">
        <f t="shared" si="2"/>
        <v>#DIV/0!</v>
      </c>
    </row>
    <row r="10" spans="1:8" s="3" customFormat="1" ht="16.5" customHeight="1">
      <c r="A10" s="28">
        <f t="shared" si="3"/>
        <v>5</v>
      </c>
      <c r="B10" s="15" t="s">
        <v>272</v>
      </c>
      <c r="C10" s="30">
        <f>'表3 '!C10</f>
        <v>0</v>
      </c>
      <c r="D10" s="30">
        <f t="shared" si="0"/>
        <v>0</v>
      </c>
      <c r="E10" s="30">
        <f>'表3 '!D10</f>
        <v>0</v>
      </c>
      <c r="F10" s="30">
        <f>'表3 '!E10</f>
        <v>0</v>
      </c>
      <c r="G10" s="30">
        <f t="shared" si="1"/>
        <v>0</v>
      </c>
      <c r="H10" s="30" t="e">
        <f t="shared" si="2"/>
        <v>#DIV/0!</v>
      </c>
    </row>
    <row r="11" spans="1:8" s="3" customFormat="1" ht="16.5" customHeight="1">
      <c r="A11" s="28">
        <f t="shared" si="3"/>
        <v>6</v>
      </c>
      <c r="B11" s="15" t="s">
        <v>273</v>
      </c>
      <c r="C11" s="30">
        <f>'表3 '!C11</f>
        <v>0</v>
      </c>
      <c r="D11" s="30">
        <f t="shared" si="0"/>
        <v>0</v>
      </c>
      <c r="E11" s="30">
        <f>'表3 '!D11</f>
        <v>0</v>
      </c>
      <c r="F11" s="30">
        <f>'表3 '!E11</f>
        <v>0</v>
      </c>
      <c r="G11" s="30">
        <f t="shared" si="1"/>
        <v>0</v>
      </c>
      <c r="H11" s="30" t="e">
        <f t="shared" si="2"/>
        <v>#DIV/0!</v>
      </c>
    </row>
    <row r="12" spans="1:8" s="3" customFormat="1" ht="16.5" customHeight="1">
      <c r="A12" s="28">
        <f t="shared" si="3"/>
        <v>7</v>
      </c>
      <c r="B12" s="15" t="s">
        <v>274</v>
      </c>
      <c r="C12" s="30">
        <f>'表3 '!C12</f>
        <v>0</v>
      </c>
      <c r="D12" s="30">
        <f t="shared" si="0"/>
        <v>0</v>
      </c>
      <c r="E12" s="30">
        <f>'表3 '!D12</f>
        <v>0</v>
      </c>
      <c r="F12" s="30">
        <f>'表3 '!E12</f>
        <v>0</v>
      </c>
      <c r="G12" s="30">
        <f t="shared" si="1"/>
        <v>0</v>
      </c>
      <c r="H12" s="30" t="e">
        <f t="shared" si="2"/>
        <v>#DIV/0!</v>
      </c>
    </row>
    <row r="13" spans="1:8" s="3" customFormat="1" ht="16.5" customHeight="1">
      <c r="A13" s="28">
        <f t="shared" si="3"/>
        <v>8</v>
      </c>
      <c r="B13" s="15" t="s">
        <v>275</v>
      </c>
      <c r="C13" s="30">
        <f>'表3 '!C13</f>
        <v>0</v>
      </c>
      <c r="D13" s="30">
        <f t="shared" si="0"/>
        <v>0</v>
      </c>
      <c r="E13" s="30">
        <f>'表3 '!D13</f>
        <v>0</v>
      </c>
      <c r="F13" s="30">
        <f>'表3 '!E13</f>
        <v>0</v>
      </c>
      <c r="G13" s="30">
        <f t="shared" si="1"/>
        <v>0</v>
      </c>
      <c r="H13" s="30" t="e">
        <f t="shared" si="2"/>
        <v>#DIV/0!</v>
      </c>
    </row>
    <row r="14" spans="1:8" s="3" customFormat="1" ht="16.5" customHeight="1">
      <c r="A14" s="28">
        <f t="shared" si="3"/>
        <v>9</v>
      </c>
      <c r="B14" s="15" t="s">
        <v>276</v>
      </c>
      <c r="C14" s="30">
        <f>'表3 '!C14</f>
        <v>0</v>
      </c>
      <c r="D14" s="30">
        <f t="shared" si="0"/>
        <v>0</v>
      </c>
      <c r="E14" s="30">
        <f>'表3 '!D14</f>
        <v>0</v>
      </c>
      <c r="F14" s="30">
        <f>'表3 '!E14</f>
        <v>0</v>
      </c>
      <c r="G14" s="30">
        <f t="shared" si="1"/>
        <v>0</v>
      </c>
      <c r="H14" s="30" t="e">
        <f t="shared" si="2"/>
        <v>#DIV/0!</v>
      </c>
    </row>
    <row r="15" spans="1:8" s="3" customFormat="1" ht="16.5" customHeight="1">
      <c r="A15" s="28">
        <f t="shared" si="3"/>
        <v>10</v>
      </c>
      <c r="B15" s="15" t="s">
        <v>277</v>
      </c>
      <c r="C15" s="30">
        <f>'表3 '!C15</f>
        <v>0</v>
      </c>
      <c r="D15" s="30">
        <f t="shared" si="0"/>
        <v>0</v>
      </c>
      <c r="E15" s="30">
        <f>'表3 '!D15</f>
        <v>0</v>
      </c>
      <c r="F15" s="30">
        <f>'表3 '!E15</f>
        <v>0</v>
      </c>
      <c r="G15" s="30">
        <f t="shared" si="1"/>
        <v>0</v>
      </c>
      <c r="H15" s="30" t="e">
        <f t="shared" si="2"/>
        <v>#DIV/0!</v>
      </c>
    </row>
    <row r="16" spans="1:8" s="3" customFormat="1" ht="16.5" customHeight="1">
      <c r="A16" s="28">
        <f t="shared" si="3"/>
        <v>11</v>
      </c>
      <c r="B16" s="15" t="s">
        <v>278</v>
      </c>
      <c r="C16" s="30">
        <f>'表3 '!C16</f>
        <v>0</v>
      </c>
      <c r="D16" s="30">
        <f t="shared" si="0"/>
        <v>0</v>
      </c>
      <c r="E16" s="30">
        <f>'表3 '!D16</f>
        <v>0</v>
      </c>
      <c r="F16" s="30">
        <f>'表3 '!E16</f>
        <v>0</v>
      </c>
      <c r="G16" s="30">
        <f t="shared" si="1"/>
        <v>0</v>
      </c>
      <c r="H16" s="30" t="e">
        <f t="shared" si="2"/>
        <v>#DIV/0!</v>
      </c>
    </row>
    <row r="17" spans="1:8" s="3" customFormat="1" ht="16.5" customHeight="1">
      <c r="A17" s="28">
        <f t="shared" si="3"/>
        <v>12</v>
      </c>
      <c r="B17" s="15" t="s">
        <v>279</v>
      </c>
      <c r="C17" s="30">
        <f>'表3 '!C17</f>
        <v>0</v>
      </c>
      <c r="D17" s="30">
        <f t="shared" si="0"/>
        <v>0</v>
      </c>
      <c r="E17" s="30">
        <f>'表3 '!D17</f>
        <v>0</v>
      </c>
      <c r="F17" s="30">
        <f>'表3 '!E17</f>
        <v>0</v>
      </c>
      <c r="G17" s="30">
        <f t="shared" si="1"/>
        <v>0</v>
      </c>
      <c r="H17" s="30" t="e">
        <f t="shared" si="2"/>
        <v>#DIV/0!</v>
      </c>
    </row>
    <row r="18" spans="1:8" s="3" customFormat="1" ht="16.5" customHeight="1">
      <c r="A18" s="28">
        <f t="shared" si="3"/>
        <v>13</v>
      </c>
      <c r="B18" s="15" t="s">
        <v>280</v>
      </c>
      <c r="C18" s="30">
        <f>'表3 '!C18</f>
        <v>0</v>
      </c>
      <c r="D18" s="30">
        <f t="shared" si="0"/>
        <v>0</v>
      </c>
      <c r="E18" s="30">
        <f>'表3 '!D18</f>
        <v>0</v>
      </c>
      <c r="F18" s="30">
        <f>'表3 '!E18</f>
        <v>0</v>
      </c>
      <c r="G18" s="30">
        <f t="shared" si="1"/>
        <v>0</v>
      </c>
      <c r="H18" s="30" t="e">
        <f t="shared" si="2"/>
        <v>#DIV/0!</v>
      </c>
    </row>
    <row r="19" spans="1:8" s="3" customFormat="1" ht="16.5" customHeight="1">
      <c r="A19" s="28">
        <f t="shared" si="3"/>
        <v>14</v>
      </c>
      <c r="B19" s="15" t="s">
        <v>281</v>
      </c>
      <c r="C19" s="30">
        <f>'表3 '!C19</f>
        <v>0</v>
      </c>
      <c r="D19" s="30">
        <f t="shared" si="0"/>
        <v>0</v>
      </c>
      <c r="E19" s="30">
        <f>'表3 '!D19</f>
        <v>0</v>
      </c>
      <c r="F19" s="30">
        <f>'表3 '!E19</f>
        <v>0</v>
      </c>
      <c r="G19" s="30">
        <f t="shared" si="1"/>
        <v>0</v>
      </c>
      <c r="H19" s="30" t="e">
        <f t="shared" si="2"/>
        <v>#DIV/0!</v>
      </c>
    </row>
    <row r="20" spans="1:8" s="3" customFormat="1" ht="16.5" customHeight="1">
      <c r="A20" s="28">
        <f t="shared" si="3"/>
        <v>15</v>
      </c>
      <c r="B20" s="15" t="s">
        <v>282</v>
      </c>
      <c r="C20" s="30">
        <f>'表3 '!C20</f>
        <v>0</v>
      </c>
      <c r="D20" s="30">
        <f t="shared" si="0"/>
        <v>0</v>
      </c>
      <c r="E20" s="30">
        <f>'表3 '!D20</f>
        <v>0</v>
      </c>
      <c r="F20" s="30">
        <f>'表3 '!E20</f>
        <v>0</v>
      </c>
      <c r="G20" s="30">
        <f t="shared" si="1"/>
        <v>0</v>
      </c>
      <c r="H20" s="30" t="e">
        <f t="shared" si="2"/>
        <v>#DIV/0!</v>
      </c>
    </row>
    <row r="21" spans="1:8" s="3" customFormat="1" ht="16.5" customHeight="1">
      <c r="A21" s="28">
        <f t="shared" si="3"/>
        <v>16</v>
      </c>
      <c r="B21" s="15" t="s">
        <v>283</v>
      </c>
      <c r="C21" s="30">
        <f>'表3 '!C21</f>
        <v>0</v>
      </c>
      <c r="D21" s="30">
        <f t="shared" si="0"/>
        <v>0</v>
      </c>
      <c r="E21" s="30">
        <f>'表3 '!D21</f>
        <v>0</v>
      </c>
      <c r="F21" s="30">
        <f>'表3 '!E21</f>
        <v>0</v>
      </c>
      <c r="G21" s="30">
        <f t="shared" si="1"/>
        <v>0</v>
      </c>
      <c r="H21" s="30" t="e">
        <f t="shared" si="2"/>
        <v>#DIV/0!</v>
      </c>
    </row>
    <row r="22" spans="1:8" s="3" customFormat="1" ht="16.5" customHeight="1">
      <c r="A22" s="28">
        <f t="shared" si="3"/>
        <v>17</v>
      </c>
      <c r="B22" s="15" t="s">
        <v>284</v>
      </c>
      <c r="C22" s="30">
        <f>'表3 '!C22</f>
        <v>0</v>
      </c>
      <c r="D22" s="30">
        <f t="shared" si="0"/>
        <v>0</v>
      </c>
      <c r="E22" s="30">
        <f>'表3 '!D22</f>
        <v>0</v>
      </c>
      <c r="F22" s="30">
        <f>'表3 '!E22</f>
        <v>0</v>
      </c>
      <c r="G22" s="30">
        <f t="shared" si="1"/>
        <v>0</v>
      </c>
      <c r="H22" s="30" t="e">
        <f t="shared" si="2"/>
        <v>#DIV/0!</v>
      </c>
    </row>
    <row r="23" spans="1:8" s="3" customFormat="1" ht="16.5" customHeight="1">
      <c r="A23" s="28">
        <f t="shared" si="3"/>
        <v>18</v>
      </c>
      <c r="B23" s="37" t="s">
        <v>285</v>
      </c>
      <c r="C23" s="30">
        <f>'表4长投汇总 '!$C$28</f>
        <v>0</v>
      </c>
      <c r="D23" s="30">
        <f t="shared" si="0"/>
        <v>0</v>
      </c>
      <c r="E23" s="30">
        <f>'表4长投汇总 '!D28</f>
        <v>0</v>
      </c>
      <c r="F23" s="30">
        <f>'表4长投汇总 '!E28</f>
        <v>0</v>
      </c>
      <c r="G23" s="30">
        <f t="shared" si="1"/>
        <v>0</v>
      </c>
      <c r="H23" s="30" t="e">
        <f t="shared" si="2"/>
        <v>#DIV/0!</v>
      </c>
    </row>
    <row r="24" spans="1:8" s="3" customFormat="1" ht="16.5" customHeight="1">
      <c r="A24" s="28">
        <f t="shared" si="3"/>
        <v>19</v>
      </c>
      <c r="B24" s="37" t="s">
        <v>286</v>
      </c>
      <c r="C24" s="30" t="e">
        <f>C29+C32+C33+C34+C35</f>
        <v>#REF!</v>
      </c>
      <c r="D24" s="30" t="e">
        <f t="shared" si="0"/>
        <v>#REF!</v>
      </c>
      <c r="E24" s="30" t="e">
        <f>E29+E32+E33+E34+E35</f>
        <v>#REF!</v>
      </c>
      <c r="F24" s="30">
        <f>F29+F32+F33+F34+F35</f>
        <v>0</v>
      </c>
      <c r="G24" s="30" t="e">
        <f t="shared" si="1"/>
        <v>#REF!</v>
      </c>
      <c r="H24" s="30" t="e">
        <f t="shared" si="2"/>
        <v>#REF!</v>
      </c>
    </row>
    <row r="25" spans="1:8" s="3" customFormat="1" ht="16.5" customHeight="1">
      <c r="A25" s="28">
        <f t="shared" si="3"/>
        <v>20</v>
      </c>
      <c r="B25" s="15" t="s">
        <v>287</v>
      </c>
      <c r="C25" s="30" t="e">
        <f>SUM(C26:C27)</f>
        <v>#REF!</v>
      </c>
      <c r="D25" s="30" t="e">
        <f t="shared" si="0"/>
        <v>#REF!</v>
      </c>
      <c r="E25" s="30" t="e">
        <f>SUM(E26:E27)</f>
        <v>#REF!</v>
      </c>
      <c r="F25" s="30">
        <f>SUM(F26:F27)</f>
        <v>0</v>
      </c>
      <c r="G25" s="30" t="e">
        <f t="shared" si="1"/>
        <v>#REF!</v>
      </c>
      <c r="H25" s="30" t="e">
        <f t="shared" si="2"/>
        <v>#REF!</v>
      </c>
    </row>
    <row r="26" spans="1:8" s="3" customFormat="1" ht="16.5" customHeight="1">
      <c r="A26" s="28">
        <f t="shared" si="3"/>
        <v>21</v>
      </c>
      <c r="B26" s="15" t="s">
        <v>288</v>
      </c>
      <c r="C26" s="30">
        <f>'表5固定汇总 '!$C$12</f>
        <v>0</v>
      </c>
      <c r="D26" s="30" t="e">
        <f t="shared" si="0"/>
        <v>#REF!</v>
      </c>
      <c r="E26" s="30" t="e">
        <f>'表5固定汇总 '!$E$12</f>
        <v>#REF!</v>
      </c>
      <c r="F26" s="30">
        <f>'表5固定汇总 '!$G$12</f>
        <v>0</v>
      </c>
      <c r="G26" s="30" t="e">
        <f t="shared" si="1"/>
        <v>#REF!</v>
      </c>
      <c r="H26" s="30" t="e">
        <f t="shared" si="2"/>
        <v>#REF!</v>
      </c>
    </row>
    <row r="27" spans="1:8" s="3" customFormat="1" ht="16.5" customHeight="1">
      <c r="A27" s="28">
        <f t="shared" si="3"/>
        <v>22</v>
      </c>
      <c r="B27" s="15" t="s">
        <v>289</v>
      </c>
      <c r="C27" s="30" t="e">
        <f>'表5固定汇总 '!$C$7</f>
        <v>#REF!</v>
      </c>
      <c r="D27" s="30" t="e">
        <f t="shared" si="0"/>
        <v>#REF!</v>
      </c>
      <c r="E27" s="30" t="e">
        <f>'表5固定汇总 '!$E$7</f>
        <v>#REF!</v>
      </c>
      <c r="F27" s="30">
        <f>'表5固定汇总 '!$G$7</f>
        <v>0</v>
      </c>
      <c r="G27" s="30" t="e">
        <f t="shared" si="1"/>
        <v>#REF!</v>
      </c>
      <c r="H27" s="30" t="e">
        <f t="shared" si="2"/>
        <v>#REF!</v>
      </c>
    </row>
    <row r="28" spans="1:8" s="3" customFormat="1" ht="16.5" customHeight="1">
      <c r="A28" s="28">
        <f t="shared" si="3"/>
        <v>23</v>
      </c>
      <c r="B28" s="15" t="s">
        <v>290</v>
      </c>
      <c r="C28" s="30" t="e">
        <f>C25-C29</f>
        <v>#REF!</v>
      </c>
      <c r="D28" s="30" t="e">
        <f t="shared" si="0"/>
        <v>#REF!</v>
      </c>
      <c r="E28" s="30" t="e">
        <f>E25-E29</f>
        <v>#REF!</v>
      </c>
      <c r="F28" s="30">
        <f>F25-F29</f>
        <v>0</v>
      </c>
      <c r="G28" s="30" t="e">
        <f t="shared" si="1"/>
        <v>#REF!</v>
      </c>
      <c r="H28" s="30" t="e">
        <f t="shared" si="2"/>
        <v>#REF!</v>
      </c>
    </row>
    <row r="29" spans="1:8" s="3" customFormat="1" ht="16.5" customHeight="1">
      <c r="A29" s="28">
        <f t="shared" si="3"/>
        <v>24</v>
      </c>
      <c r="B29" s="15" t="s">
        <v>291</v>
      </c>
      <c r="C29" s="30" t="e">
        <f>SUM(C30:C31)</f>
        <v>#REF!</v>
      </c>
      <c r="D29" s="30" t="e">
        <f t="shared" si="0"/>
        <v>#REF!</v>
      </c>
      <c r="E29" s="30" t="e">
        <f>SUM(E30:E31)</f>
        <v>#REF!</v>
      </c>
      <c r="F29" s="30">
        <f>SUM(F30:F31)</f>
        <v>0</v>
      </c>
      <c r="G29" s="30" t="e">
        <f t="shared" si="1"/>
        <v>#REF!</v>
      </c>
      <c r="H29" s="30" t="e">
        <f t="shared" si="2"/>
        <v>#REF!</v>
      </c>
    </row>
    <row r="30" spans="1:8" s="3" customFormat="1" ht="16.5" customHeight="1">
      <c r="A30" s="28">
        <f t="shared" si="3"/>
        <v>25</v>
      </c>
      <c r="B30" s="15" t="s">
        <v>288</v>
      </c>
      <c r="C30" s="30">
        <f>'表5固定汇总 '!$D$12</f>
        <v>0</v>
      </c>
      <c r="D30" s="30" t="e">
        <f t="shared" si="0"/>
        <v>#REF!</v>
      </c>
      <c r="E30" s="30" t="e">
        <f>'表5固定汇总 '!$F$12</f>
        <v>#REF!</v>
      </c>
      <c r="F30" s="30">
        <f>'表5固定汇总 '!$H$12</f>
        <v>0</v>
      </c>
      <c r="G30" s="30" t="e">
        <f t="shared" si="1"/>
        <v>#REF!</v>
      </c>
      <c r="H30" s="30" t="e">
        <f t="shared" si="2"/>
        <v>#REF!</v>
      </c>
    </row>
    <row r="31" spans="1:8" s="3" customFormat="1" ht="16.5" customHeight="1">
      <c r="A31" s="28">
        <f t="shared" si="3"/>
        <v>26</v>
      </c>
      <c r="B31" s="15" t="s">
        <v>289</v>
      </c>
      <c r="C31" s="30" t="e">
        <f>'表5固定汇总 '!$D$7</f>
        <v>#REF!</v>
      </c>
      <c r="D31" s="30" t="e">
        <f t="shared" si="0"/>
        <v>#REF!</v>
      </c>
      <c r="E31" s="30" t="e">
        <f>'表5固定汇总 '!$F$7</f>
        <v>#REF!</v>
      </c>
      <c r="F31" s="30">
        <f>'表5固定汇总 '!$H$7</f>
        <v>0</v>
      </c>
      <c r="G31" s="30" t="e">
        <f t="shared" si="1"/>
        <v>#REF!</v>
      </c>
      <c r="H31" s="30" t="e">
        <f t="shared" si="2"/>
        <v>#REF!</v>
      </c>
    </row>
    <row r="32" spans="1:8" s="3" customFormat="1" ht="16.5" customHeight="1">
      <c r="A32" s="28">
        <f t="shared" si="3"/>
        <v>27</v>
      </c>
      <c r="B32" s="15" t="s">
        <v>292</v>
      </c>
      <c r="C32" s="30">
        <f>'表5固定汇总 '!$D$17</f>
        <v>0</v>
      </c>
      <c r="D32" s="30">
        <f t="shared" si="0"/>
        <v>0</v>
      </c>
      <c r="E32" s="30">
        <f>'表5固定汇总 '!$F$17</f>
        <v>0</v>
      </c>
      <c r="F32" s="30">
        <f>'表5固定汇总 '!$H$17</f>
        <v>0</v>
      </c>
      <c r="G32" s="30">
        <f t="shared" si="1"/>
        <v>0</v>
      </c>
      <c r="H32" s="30" t="e">
        <f t="shared" si="2"/>
        <v>#DIV/0!</v>
      </c>
    </row>
    <row r="33" spans="1:8" s="3" customFormat="1" ht="16.5" customHeight="1">
      <c r="A33" s="28">
        <f t="shared" si="3"/>
        <v>28</v>
      </c>
      <c r="B33" s="15" t="s">
        <v>293</v>
      </c>
      <c r="C33" s="30">
        <f>'表5固定汇总 '!$D$19</f>
        <v>0</v>
      </c>
      <c r="D33" s="30">
        <f t="shared" si="0"/>
        <v>0</v>
      </c>
      <c r="E33" s="30">
        <f>'表5固定汇总 '!$F$19</f>
        <v>0</v>
      </c>
      <c r="F33" s="30">
        <f>'表5固定汇总 '!$H$19</f>
        <v>0</v>
      </c>
      <c r="G33" s="30">
        <f t="shared" si="1"/>
        <v>0</v>
      </c>
      <c r="H33" s="30" t="e">
        <f t="shared" si="2"/>
        <v>#DIV/0!</v>
      </c>
    </row>
    <row r="34" spans="1:8" s="3" customFormat="1" ht="16.5" customHeight="1">
      <c r="A34" s="28">
        <f t="shared" si="3"/>
        <v>29</v>
      </c>
      <c r="B34" s="15" t="s">
        <v>294</v>
      </c>
      <c r="C34" s="30">
        <f>'表5固定汇总 '!$D$23</f>
        <v>0</v>
      </c>
      <c r="D34" s="30">
        <f t="shared" si="0"/>
        <v>0</v>
      </c>
      <c r="E34" s="30">
        <f>'表5固定汇总 '!$F$23</f>
        <v>0</v>
      </c>
      <c r="F34" s="30">
        <f>'表5固定汇总 '!$H$23</f>
        <v>0</v>
      </c>
      <c r="G34" s="30">
        <f t="shared" si="1"/>
        <v>0</v>
      </c>
      <c r="H34" s="30" t="e">
        <f t="shared" si="2"/>
        <v>#DIV/0!</v>
      </c>
    </row>
    <row r="35" spans="1:8" s="3" customFormat="1" ht="16.5" customHeight="1">
      <c r="A35" s="28">
        <f t="shared" si="3"/>
        <v>30</v>
      </c>
      <c r="B35" s="15" t="s">
        <v>295</v>
      </c>
      <c r="C35" s="30">
        <f>'表5固定汇总 '!$D$25</f>
        <v>0</v>
      </c>
      <c r="D35" s="30">
        <f t="shared" si="0"/>
        <v>0</v>
      </c>
      <c r="E35" s="30">
        <f>'表5固定汇总 '!$F$25</f>
        <v>0</v>
      </c>
      <c r="F35" s="30">
        <f>'表5固定汇总 '!$H$25</f>
        <v>0</v>
      </c>
      <c r="G35" s="30">
        <f t="shared" si="1"/>
        <v>0</v>
      </c>
      <c r="H35" s="30" t="e">
        <f t="shared" si="2"/>
        <v>#DIV/0!</v>
      </c>
    </row>
    <row r="36" spans="1:8" s="3" customFormat="1" ht="16.5" customHeight="1">
      <c r="A36" s="28">
        <f t="shared" si="3"/>
        <v>31</v>
      </c>
      <c r="B36" s="37" t="s">
        <v>296</v>
      </c>
      <c r="C36" s="30">
        <f>SUM(C37:C38)</f>
        <v>0</v>
      </c>
      <c r="D36" s="30">
        <f t="shared" si="0"/>
        <v>0</v>
      </c>
      <c r="E36" s="30">
        <f>SUM(E37:E38)</f>
        <v>0</v>
      </c>
      <c r="F36" s="30">
        <f>SUM(F37:F38)</f>
        <v>0</v>
      </c>
      <c r="G36" s="30">
        <f t="shared" si="1"/>
        <v>0</v>
      </c>
      <c r="H36" s="30" t="e">
        <f t="shared" si="2"/>
        <v>#DIV/0!</v>
      </c>
    </row>
    <row r="37" spans="1:8" s="3" customFormat="1" ht="16.5" customHeight="1">
      <c r="A37" s="28">
        <f t="shared" si="3"/>
        <v>32</v>
      </c>
      <c r="B37" s="15" t="s">
        <v>297</v>
      </c>
      <c r="C37" s="30">
        <f>'表6-1土地 '!$J$28</f>
        <v>0</v>
      </c>
      <c r="D37" s="30">
        <f t="shared" si="0"/>
        <v>0</v>
      </c>
      <c r="E37" s="30">
        <f>'表6-1土地 '!K28</f>
        <v>0</v>
      </c>
      <c r="F37" s="30">
        <f>'表6-1土地 '!L28</f>
        <v>0</v>
      </c>
      <c r="G37" s="30">
        <f t="shared" si="1"/>
        <v>0</v>
      </c>
      <c r="H37" s="30" t="e">
        <f t="shared" si="2"/>
        <v>#DIV/0!</v>
      </c>
    </row>
    <row r="38" spans="1:8" s="3" customFormat="1" ht="16.5" customHeight="1">
      <c r="A38" s="28">
        <f t="shared" si="3"/>
        <v>33</v>
      </c>
      <c r="B38" s="15" t="s">
        <v>298</v>
      </c>
      <c r="C38" s="30">
        <f>'表6-2无形 '!$F$28</f>
        <v>0</v>
      </c>
      <c r="D38" s="30">
        <f t="shared" si="0"/>
        <v>0</v>
      </c>
      <c r="E38" s="30">
        <f>'表6-2无形 '!$G$28</f>
        <v>0</v>
      </c>
      <c r="F38" s="30">
        <f>'表6-2无形 '!$I$28</f>
        <v>0</v>
      </c>
      <c r="G38" s="30">
        <f t="shared" si="1"/>
        <v>0</v>
      </c>
      <c r="H38" s="30" t="e">
        <f t="shared" si="2"/>
        <v>#DIV/0!</v>
      </c>
    </row>
    <row r="39" spans="1:8" s="3" customFormat="1" ht="16.5" customHeight="1">
      <c r="A39" s="28">
        <f aca="true" t="shared" si="4" ref="A39:A71">A38+1</f>
        <v>34</v>
      </c>
      <c r="B39" s="37" t="s">
        <v>299</v>
      </c>
      <c r="C39" s="30">
        <f>SUM(C40:C41)</f>
        <v>0</v>
      </c>
      <c r="D39" s="30">
        <f t="shared" si="0"/>
        <v>0</v>
      </c>
      <c r="E39" s="30">
        <f>SUM(E40:E41)</f>
        <v>0</v>
      </c>
      <c r="F39" s="30">
        <f>SUM(F40:F41)</f>
        <v>0</v>
      </c>
      <c r="G39" s="30">
        <f t="shared" si="1"/>
        <v>0</v>
      </c>
      <c r="H39" s="30" t="e">
        <f t="shared" si="2"/>
        <v>#DIV/0!</v>
      </c>
    </row>
    <row r="40" spans="1:8" s="3" customFormat="1" ht="16.5" customHeight="1">
      <c r="A40" s="28">
        <f t="shared" si="4"/>
        <v>35</v>
      </c>
      <c r="B40" s="15" t="s">
        <v>300</v>
      </c>
      <c r="C40" s="30">
        <f>'表7-1开办费 '!$F$28</f>
        <v>0</v>
      </c>
      <c r="D40" s="30">
        <f t="shared" si="0"/>
        <v>0</v>
      </c>
      <c r="E40" s="30">
        <f>'表7-1开办费 '!$G$28</f>
        <v>0</v>
      </c>
      <c r="F40" s="30">
        <f>'表7-1开办费 '!$I$28</f>
        <v>0</v>
      </c>
      <c r="G40" s="30">
        <f t="shared" si="1"/>
        <v>0</v>
      </c>
      <c r="H40" s="30" t="e">
        <f t="shared" si="2"/>
        <v>#DIV/0!</v>
      </c>
    </row>
    <row r="41" spans="1:8" s="3" customFormat="1" ht="16.5" customHeight="1">
      <c r="A41" s="28">
        <f t="shared" si="4"/>
        <v>36</v>
      </c>
      <c r="B41" s="15" t="s">
        <v>301</v>
      </c>
      <c r="C41" s="30">
        <f>'表7-2长期待摊 '!$F$28</f>
        <v>0</v>
      </c>
      <c r="D41" s="30">
        <f t="shared" si="0"/>
        <v>0</v>
      </c>
      <c r="E41" s="30">
        <f>'表7-2长期待摊 '!$G$28</f>
        <v>0</v>
      </c>
      <c r="F41" s="30">
        <f>'表7-2长期待摊 '!$I$28</f>
        <v>0</v>
      </c>
      <c r="G41" s="30">
        <f t="shared" si="1"/>
        <v>0</v>
      </c>
      <c r="H41" s="30" t="e">
        <f t="shared" si="2"/>
        <v>#DIV/0!</v>
      </c>
    </row>
    <row r="42" spans="1:8" s="3" customFormat="1" ht="16.5" customHeight="1">
      <c r="A42" s="28">
        <f t="shared" si="4"/>
        <v>37</v>
      </c>
      <c r="B42" s="37" t="s">
        <v>302</v>
      </c>
      <c r="C42" s="30">
        <f>'表8-1其他长期 '!$D$28</f>
        <v>0</v>
      </c>
      <c r="D42" s="30">
        <f t="shared" si="0"/>
        <v>0</v>
      </c>
      <c r="E42" s="30">
        <f>'表8-1其他长期 '!E28</f>
        <v>0</v>
      </c>
      <c r="F42" s="30">
        <f>'表8-1其他长期 '!F28</f>
        <v>0</v>
      </c>
      <c r="G42" s="30">
        <f t="shared" si="1"/>
        <v>0</v>
      </c>
      <c r="H42" s="30" t="e">
        <f t="shared" si="2"/>
        <v>#DIV/0!</v>
      </c>
    </row>
    <row r="43" spans="1:8" s="3" customFormat="1" ht="16.5" customHeight="1">
      <c r="A43" s="28">
        <f t="shared" si="4"/>
        <v>38</v>
      </c>
      <c r="B43" s="37" t="s">
        <v>303</v>
      </c>
      <c r="C43" s="30">
        <f>'表8-2递延税款 '!$D$28</f>
        <v>0</v>
      </c>
      <c r="D43" s="30">
        <f t="shared" si="0"/>
        <v>0</v>
      </c>
      <c r="E43" s="30">
        <f>'表8-2递延税款 '!E28</f>
        <v>0</v>
      </c>
      <c r="F43" s="30">
        <f>'表8-2递延税款 '!F28</f>
        <v>0</v>
      </c>
      <c r="G43" s="30">
        <f t="shared" si="1"/>
        <v>0</v>
      </c>
      <c r="H43" s="30" t="e">
        <f t="shared" si="2"/>
        <v>#DIV/0!</v>
      </c>
    </row>
    <row r="44" spans="1:8" s="3" customFormat="1" ht="16.5" customHeight="1">
      <c r="A44" s="28">
        <f t="shared" si="4"/>
        <v>39</v>
      </c>
      <c r="B44" s="37" t="s">
        <v>304</v>
      </c>
      <c r="C44" s="30" t="e">
        <f>C6+C23+C24+C36+C39+C42+C43</f>
        <v>#REF!</v>
      </c>
      <c r="D44" s="30" t="e">
        <f t="shared" si="0"/>
        <v>#REF!</v>
      </c>
      <c r="E44" s="30" t="e">
        <f>E6+E23+E24+E36+E39+E42+E43</f>
        <v>#REF!</v>
      </c>
      <c r="F44" s="30">
        <f>F6+F23+F24+F36+F39+F42+F43</f>
        <v>0</v>
      </c>
      <c r="G44" s="30" t="e">
        <f t="shared" si="1"/>
        <v>#REF!</v>
      </c>
      <c r="H44" s="30" t="e">
        <f t="shared" si="2"/>
        <v>#REF!</v>
      </c>
    </row>
    <row r="45" spans="1:8" s="3" customFormat="1" ht="16.5" customHeight="1">
      <c r="A45" s="28">
        <f t="shared" si="4"/>
        <v>40</v>
      </c>
      <c r="B45" s="37"/>
      <c r="C45" s="30"/>
      <c r="D45" s="30"/>
      <c r="E45" s="30"/>
      <c r="F45" s="30"/>
      <c r="G45" s="30"/>
      <c r="H45" s="30"/>
    </row>
    <row r="46" spans="1:8" s="3" customFormat="1" ht="16.5" customHeight="1">
      <c r="A46" s="28">
        <f t="shared" si="4"/>
        <v>41</v>
      </c>
      <c r="B46" s="37" t="s">
        <v>305</v>
      </c>
      <c r="C46" s="114">
        <f>SUM(C47:C60)</f>
        <v>0</v>
      </c>
      <c r="D46" s="30">
        <f aca="true" t="shared" si="5" ref="D46:D60">E46-C46</f>
        <v>0</v>
      </c>
      <c r="E46" s="30">
        <f>SUM(E47:E60)</f>
        <v>0</v>
      </c>
      <c r="F46" s="30">
        <f>SUM(F47:F60)</f>
        <v>0</v>
      </c>
      <c r="G46" s="30">
        <f aca="true" t="shared" si="6" ref="G46:G60">F46-E46</f>
        <v>0</v>
      </c>
      <c r="H46" s="30" t="e">
        <f aca="true" t="shared" si="7" ref="H46:H60">G46/E46*100</f>
        <v>#DIV/0!</v>
      </c>
    </row>
    <row r="47" spans="1:8" s="3" customFormat="1" ht="16.5" customHeight="1">
      <c r="A47" s="28">
        <f t="shared" si="4"/>
        <v>42</v>
      </c>
      <c r="B47" s="15" t="s">
        <v>306</v>
      </c>
      <c r="C47" s="30">
        <f>'表9流动负债汇总 '!C7</f>
        <v>0</v>
      </c>
      <c r="D47" s="30">
        <f t="shared" si="5"/>
        <v>0</v>
      </c>
      <c r="E47" s="30">
        <f>'表9流动负债汇总 '!D7</f>
        <v>0</v>
      </c>
      <c r="F47" s="30">
        <f>'表9流动负债汇总 '!E7</f>
        <v>0</v>
      </c>
      <c r="G47" s="30">
        <f t="shared" si="6"/>
        <v>0</v>
      </c>
      <c r="H47" s="30" t="e">
        <f t="shared" si="7"/>
        <v>#DIV/0!</v>
      </c>
    </row>
    <row r="48" spans="1:8" s="3" customFormat="1" ht="16.5" customHeight="1">
      <c r="A48" s="28">
        <f t="shared" si="4"/>
        <v>43</v>
      </c>
      <c r="B48" s="88" t="s">
        <v>307</v>
      </c>
      <c r="C48" s="30">
        <f>'表9流动负债汇总 '!C8</f>
        <v>0</v>
      </c>
      <c r="D48" s="30">
        <f t="shared" si="5"/>
        <v>0</v>
      </c>
      <c r="E48" s="30">
        <f>'表9流动负债汇总 '!D8</f>
        <v>0</v>
      </c>
      <c r="F48" s="30">
        <f>'表9流动负债汇总 '!E8</f>
        <v>0</v>
      </c>
      <c r="G48" s="30">
        <f t="shared" si="6"/>
        <v>0</v>
      </c>
      <c r="H48" s="30" t="e">
        <f t="shared" si="7"/>
        <v>#DIV/0!</v>
      </c>
    </row>
    <row r="49" spans="1:8" s="3" customFormat="1" ht="16.5" customHeight="1">
      <c r="A49" s="28">
        <f t="shared" si="4"/>
        <v>44</v>
      </c>
      <c r="B49" s="15" t="s">
        <v>308</v>
      </c>
      <c r="C49" s="30">
        <f>'表9流动负债汇总 '!C9</f>
        <v>0</v>
      </c>
      <c r="D49" s="30">
        <f t="shared" si="5"/>
        <v>0</v>
      </c>
      <c r="E49" s="30">
        <f>'表9流动负债汇总 '!D9</f>
        <v>0</v>
      </c>
      <c r="F49" s="30">
        <f>'表9流动负债汇总 '!E9</f>
        <v>0</v>
      </c>
      <c r="G49" s="30">
        <f t="shared" si="6"/>
        <v>0</v>
      </c>
      <c r="H49" s="30" t="e">
        <f t="shared" si="7"/>
        <v>#DIV/0!</v>
      </c>
    </row>
    <row r="50" spans="1:8" s="3" customFormat="1" ht="16.5" customHeight="1">
      <c r="A50" s="28">
        <f t="shared" si="4"/>
        <v>45</v>
      </c>
      <c r="B50" s="15" t="s">
        <v>309</v>
      </c>
      <c r="C50" s="30">
        <f>'表9流动负债汇总 '!C10</f>
        <v>0</v>
      </c>
      <c r="D50" s="30">
        <f t="shared" si="5"/>
        <v>0</v>
      </c>
      <c r="E50" s="30">
        <f>'表9流动负债汇总 '!D10</f>
        <v>0</v>
      </c>
      <c r="F50" s="30">
        <f>'表9流动负债汇总 '!E10</f>
        <v>0</v>
      </c>
      <c r="G50" s="30">
        <f t="shared" si="6"/>
        <v>0</v>
      </c>
      <c r="H50" s="30" t="e">
        <f t="shared" si="7"/>
        <v>#DIV/0!</v>
      </c>
    </row>
    <row r="51" spans="1:8" s="3" customFormat="1" ht="16.5" customHeight="1">
      <c r="A51" s="28">
        <f t="shared" si="4"/>
        <v>46</v>
      </c>
      <c r="B51" s="15" t="s">
        <v>310</v>
      </c>
      <c r="C51" s="30">
        <f>'表9流动负债汇总 '!C11</f>
        <v>0</v>
      </c>
      <c r="D51" s="30">
        <f t="shared" si="5"/>
        <v>0</v>
      </c>
      <c r="E51" s="30">
        <f>'表9流动负债汇总 '!D11</f>
        <v>0</v>
      </c>
      <c r="F51" s="30">
        <f>'表9流动负债汇总 '!E11</f>
        <v>0</v>
      </c>
      <c r="G51" s="30">
        <f t="shared" si="6"/>
        <v>0</v>
      </c>
      <c r="H51" s="30" t="e">
        <f t="shared" si="7"/>
        <v>#DIV/0!</v>
      </c>
    </row>
    <row r="52" spans="1:8" s="3" customFormat="1" ht="16.5" customHeight="1">
      <c r="A52" s="28">
        <f t="shared" si="4"/>
        <v>47</v>
      </c>
      <c r="B52" s="15" t="s">
        <v>311</v>
      </c>
      <c r="C52" s="30">
        <f>'表9流动负债汇总 '!C12</f>
        <v>0</v>
      </c>
      <c r="D52" s="30">
        <f t="shared" si="5"/>
        <v>0</v>
      </c>
      <c r="E52" s="30">
        <f>'表9流动负债汇总 '!D12</f>
        <v>0</v>
      </c>
      <c r="F52" s="30">
        <f>'表9流动负债汇总 '!E12</f>
        <v>0</v>
      </c>
      <c r="G52" s="30">
        <f t="shared" si="6"/>
        <v>0</v>
      </c>
      <c r="H52" s="30" t="e">
        <f t="shared" si="7"/>
        <v>#DIV/0!</v>
      </c>
    </row>
    <row r="53" spans="1:8" s="3" customFormat="1" ht="16.5" customHeight="1">
      <c r="A53" s="28">
        <f t="shared" si="4"/>
        <v>48</v>
      </c>
      <c r="B53" s="15" t="s">
        <v>312</v>
      </c>
      <c r="C53" s="30">
        <f>'表9流动负债汇总 '!C13</f>
        <v>0</v>
      </c>
      <c r="D53" s="30">
        <f t="shared" si="5"/>
        <v>0</v>
      </c>
      <c r="E53" s="30">
        <f>'表9流动负债汇总 '!D13</f>
        <v>0</v>
      </c>
      <c r="F53" s="30">
        <f>'表9流动负债汇总 '!E13</f>
        <v>0</v>
      </c>
      <c r="G53" s="30">
        <f t="shared" si="6"/>
        <v>0</v>
      </c>
      <c r="H53" s="30" t="e">
        <f t="shared" si="7"/>
        <v>#DIV/0!</v>
      </c>
    </row>
    <row r="54" spans="1:8" s="3" customFormat="1" ht="16.5" customHeight="1">
      <c r="A54" s="28">
        <f t="shared" si="4"/>
        <v>49</v>
      </c>
      <c r="B54" s="15" t="s">
        <v>313</v>
      </c>
      <c r="C54" s="30">
        <f>'表9流动负债汇总 '!C14</f>
        <v>0</v>
      </c>
      <c r="D54" s="30">
        <f t="shared" si="5"/>
        <v>0</v>
      </c>
      <c r="E54" s="30">
        <f>'表9流动负债汇总 '!D14</f>
        <v>0</v>
      </c>
      <c r="F54" s="30">
        <f>'表9流动负债汇总 '!E14</f>
        <v>0</v>
      </c>
      <c r="G54" s="30">
        <f t="shared" si="6"/>
        <v>0</v>
      </c>
      <c r="H54" s="30" t="e">
        <f t="shared" si="7"/>
        <v>#DIV/0!</v>
      </c>
    </row>
    <row r="55" spans="1:8" s="3" customFormat="1" ht="16.5" customHeight="1">
      <c r="A55" s="28">
        <f t="shared" si="4"/>
        <v>50</v>
      </c>
      <c r="B55" s="15" t="s">
        <v>314</v>
      </c>
      <c r="C55" s="30">
        <f>'表9流动负债汇总 '!C15</f>
        <v>0</v>
      </c>
      <c r="D55" s="30">
        <f t="shared" si="5"/>
        <v>0</v>
      </c>
      <c r="E55" s="30">
        <f>'表9流动负债汇总 '!D15</f>
        <v>0</v>
      </c>
      <c r="F55" s="30">
        <f>'表9流动负债汇总 '!E15</f>
        <v>0</v>
      </c>
      <c r="G55" s="30">
        <f t="shared" si="6"/>
        <v>0</v>
      </c>
      <c r="H55" s="30" t="e">
        <f t="shared" si="7"/>
        <v>#DIV/0!</v>
      </c>
    </row>
    <row r="56" spans="1:8" s="3" customFormat="1" ht="16.5" customHeight="1">
      <c r="A56" s="28">
        <f t="shared" si="4"/>
        <v>51</v>
      </c>
      <c r="B56" s="15" t="s">
        <v>315</v>
      </c>
      <c r="C56" s="30">
        <f>'表9流动负债汇总 '!C16</f>
        <v>0</v>
      </c>
      <c r="D56" s="30">
        <f t="shared" si="5"/>
        <v>0</v>
      </c>
      <c r="E56" s="30">
        <f>'表9流动负债汇总 '!D16</f>
        <v>0</v>
      </c>
      <c r="F56" s="30">
        <f>'表9流动负债汇总 '!E16</f>
        <v>0</v>
      </c>
      <c r="G56" s="30">
        <f t="shared" si="6"/>
        <v>0</v>
      </c>
      <c r="H56" s="30" t="e">
        <f t="shared" si="7"/>
        <v>#DIV/0!</v>
      </c>
    </row>
    <row r="57" spans="1:8" s="3" customFormat="1" ht="16.5" customHeight="1">
      <c r="A57" s="28">
        <f t="shared" si="4"/>
        <v>52</v>
      </c>
      <c r="B57" s="15" t="s">
        <v>316</v>
      </c>
      <c r="C57" s="30">
        <f>'表9流动负债汇总 '!C17</f>
        <v>0</v>
      </c>
      <c r="D57" s="30">
        <f t="shared" si="5"/>
        <v>0</v>
      </c>
      <c r="E57" s="30">
        <f>'表9流动负债汇总 '!D17</f>
        <v>0</v>
      </c>
      <c r="F57" s="30">
        <f>'表9流动负债汇总 '!E17</f>
        <v>0</v>
      </c>
      <c r="G57" s="30">
        <f t="shared" si="6"/>
        <v>0</v>
      </c>
      <c r="H57" s="30" t="e">
        <f t="shared" si="7"/>
        <v>#DIV/0!</v>
      </c>
    </row>
    <row r="58" spans="1:8" s="3" customFormat="1" ht="16.5" customHeight="1">
      <c r="A58" s="28">
        <f t="shared" si="4"/>
        <v>53</v>
      </c>
      <c r="B58" s="15" t="s">
        <v>317</v>
      </c>
      <c r="C58" s="30">
        <f>'表9流动负债汇总 '!C18</f>
        <v>0</v>
      </c>
      <c r="D58" s="30">
        <f t="shared" si="5"/>
        <v>0</v>
      </c>
      <c r="E58" s="30">
        <f>'表9流动负债汇总 '!D18</f>
        <v>0</v>
      </c>
      <c r="F58" s="30">
        <f>'表9流动负债汇总 '!E18</f>
        <v>0</v>
      </c>
      <c r="G58" s="30">
        <f t="shared" si="6"/>
        <v>0</v>
      </c>
      <c r="H58" s="30" t="e">
        <f t="shared" si="7"/>
        <v>#DIV/0!</v>
      </c>
    </row>
    <row r="59" spans="1:8" s="3" customFormat="1" ht="16.5" customHeight="1">
      <c r="A59" s="28">
        <f t="shared" si="4"/>
        <v>54</v>
      </c>
      <c r="B59" s="15" t="s">
        <v>318</v>
      </c>
      <c r="C59" s="30">
        <f>'表9流动负债汇总 '!C19</f>
        <v>0</v>
      </c>
      <c r="D59" s="30">
        <f t="shared" si="5"/>
        <v>0</v>
      </c>
      <c r="E59" s="30">
        <f>'表9流动负债汇总 '!D19</f>
        <v>0</v>
      </c>
      <c r="F59" s="30">
        <f>'表9流动负债汇总 '!E19</f>
        <v>0</v>
      </c>
      <c r="G59" s="30">
        <f t="shared" si="6"/>
        <v>0</v>
      </c>
      <c r="H59" s="30" t="e">
        <f t="shared" si="7"/>
        <v>#DIV/0!</v>
      </c>
    </row>
    <row r="60" spans="1:8" s="3" customFormat="1" ht="16.5" customHeight="1">
      <c r="A60" s="28">
        <f t="shared" si="4"/>
        <v>55</v>
      </c>
      <c r="B60" s="15" t="s">
        <v>319</v>
      </c>
      <c r="C60" s="30">
        <f>'表9流动负债汇总 '!C20</f>
        <v>0</v>
      </c>
      <c r="D60" s="30">
        <f t="shared" si="5"/>
        <v>0</v>
      </c>
      <c r="E60" s="30">
        <f>'表9流动负债汇总 '!D20</f>
        <v>0</v>
      </c>
      <c r="F60" s="30">
        <f>'表9流动负债汇总 '!E20</f>
        <v>0</v>
      </c>
      <c r="G60" s="30">
        <f t="shared" si="6"/>
        <v>0</v>
      </c>
      <c r="H60" s="30" t="e">
        <f t="shared" si="7"/>
        <v>#DIV/0!</v>
      </c>
    </row>
    <row r="61" spans="1:8" s="3" customFormat="1" ht="16.5" customHeight="1">
      <c r="A61" s="28">
        <f t="shared" si="4"/>
        <v>56</v>
      </c>
      <c r="B61" s="15"/>
      <c r="C61" s="30"/>
      <c r="D61" s="30"/>
      <c r="E61" s="30"/>
      <c r="F61" s="30"/>
      <c r="G61" s="30"/>
      <c r="H61" s="30"/>
    </row>
    <row r="62" spans="1:8" s="3" customFormat="1" ht="16.5" customHeight="1">
      <c r="A62" s="28">
        <f t="shared" si="4"/>
        <v>57</v>
      </c>
      <c r="B62" s="37" t="s">
        <v>320</v>
      </c>
      <c r="C62" s="30">
        <f>SUM(C63:C68)</f>
        <v>0</v>
      </c>
      <c r="D62" s="30">
        <f aca="true" t="shared" si="8" ref="D62:D69">E62-C62</f>
        <v>0</v>
      </c>
      <c r="E62" s="30">
        <f>SUM(E63:E68)</f>
        <v>0</v>
      </c>
      <c r="F62" s="30">
        <f>SUM(F63:F68)</f>
        <v>0</v>
      </c>
      <c r="G62" s="30">
        <f aca="true" t="shared" si="9" ref="G62:G69">F62-E62</f>
        <v>0</v>
      </c>
      <c r="H62" s="30" t="e">
        <f aca="true" t="shared" si="10" ref="H62:H69">G62/E62*100</f>
        <v>#DIV/0!</v>
      </c>
    </row>
    <row r="63" spans="1:8" s="3" customFormat="1" ht="16.5" customHeight="1">
      <c r="A63" s="28">
        <f t="shared" si="4"/>
        <v>58</v>
      </c>
      <c r="B63" s="15" t="s">
        <v>321</v>
      </c>
      <c r="C63" s="30">
        <f>'表10长负汇总 '!C7</f>
        <v>0</v>
      </c>
      <c r="D63" s="30">
        <f t="shared" si="8"/>
        <v>0</v>
      </c>
      <c r="E63" s="30">
        <f>'表10长负汇总 '!D7</f>
        <v>0</v>
      </c>
      <c r="F63" s="30">
        <f>'表10长负汇总 '!E7</f>
        <v>0</v>
      </c>
      <c r="G63" s="30">
        <f t="shared" si="9"/>
        <v>0</v>
      </c>
      <c r="H63" s="30" t="e">
        <f t="shared" si="10"/>
        <v>#DIV/0!</v>
      </c>
    </row>
    <row r="64" spans="1:8" s="3" customFormat="1" ht="16.5" customHeight="1">
      <c r="A64" s="28">
        <f t="shared" si="4"/>
        <v>59</v>
      </c>
      <c r="B64" s="15" t="s">
        <v>322</v>
      </c>
      <c r="C64" s="30">
        <f>'表10长负汇总 '!C8</f>
        <v>0</v>
      </c>
      <c r="D64" s="30">
        <f t="shared" si="8"/>
        <v>0</v>
      </c>
      <c r="E64" s="30">
        <f>'表10长负汇总 '!D8</f>
        <v>0</v>
      </c>
      <c r="F64" s="30">
        <f>'表10长负汇总 '!E8</f>
        <v>0</v>
      </c>
      <c r="G64" s="30">
        <f t="shared" si="9"/>
        <v>0</v>
      </c>
      <c r="H64" s="30" t="e">
        <f t="shared" si="10"/>
        <v>#DIV/0!</v>
      </c>
    </row>
    <row r="65" spans="1:8" s="3" customFormat="1" ht="16.5" customHeight="1">
      <c r="A65" s="28">
        <f t="shared" si="4"/>
        <v>60</v>
      </c>
      <c r="B65" s="15" t="s">
        <v>323</v>
      </c>
      <c r="C65" s="30">
        <f>'表10长负汇总 '!C9</f>
        <v>0</v>
      </c>
      <c r="D65" s="30">
        <f t="shared" si="8"/>
        <v>0</v>
      </c>
      <c r="E65" s="30">
        <f>'表10长负汇总 '!D9</f>
        <v>0</v>
      </c>
      <c r="F65" s="30">
        <f>'表10长负汇总 '!E9</f>
        <v>0</v>
      </c>
      <c r="G65" s="30">
        <f t="shared" si="9"/>
        <v>0</v>
      </c>
      <c r="H65" s="30" t="e">
        <f t="shared" si="10"/>
        <v>#DIV/0!</v>
      </c>
    </row>
    <row r="66" spans="1:8" s="3" customFormat="1" ht="16.5" customHeight="1">
      <c r="A66" s="28">
        <f t="shared" si="4"/>
        <v>61</v>
      </c>
      <c r="B66" s="15" t="s">
        <v>324</v>
      </c>
      <c r="C66" s="30">
        <f>'表10长负汇总 '!C10</f>
        <v>0</v>
      </c>
      <c r="D66" s="30">
        <f t="shared" si="8"/>
        <v>0</v>
      </c>
      <c r="E66" s="30">
        <f>'表10长负汇总 '!D10</f>
        <v>0</v>
      </c>
      <c r="F66" s="30">
        <f>'表10长负汇总 '!E10</f>
        <v>0</v>
      </c>
      <c r="G66" s="30">
        <f t="shared" si="9"/>
        <v>0</v>
      </c>
      <c r="H66" s="30" t="e">
        <f t="shared" si="10"/>
        <v>#DIV/0!</v>
      </c>
    </row>
    <row r="67" spans="1:8" s="3" customFormat="1" ht="16.5" customHeight="1">
      <c r="A67" s="28">
        <f t="shared" si="4"/>
        <v>62</v>
      </c>
      <c r="B67" s="15" t="s">
        <v>325</v>
      </c>
      <c r="C67" s="30">
        <f>'表10长负汇总 '!C11</f>
        <v>0</v>
      </c>
      <c r="D67" s="30">
        <f t="shared" si="8"/>
        <v>0</v>
      </c>
      <c r="E67" s="30">
        <f>'表10长负汇总 '!D11</f>
        <v>0</v>
      </c>
      <c r="F67" s="30">
        <f>'表10长负汇总 '!E11</f>
        <v>0</v>
      </c>
      <c r="G67" s="30">
        <f t="shared" si="9"/>
        <v>0</v>
      </c>
      <c r="H67" s="30" t="e">
        <f t="shared" si="10"/>
        <v>#DIV/0!</v>
      </c>
    </row>
    <row r="68" spans="1:8" s="3" customFormat="1" ht="16.5" customHeight="1">
      <c r="A68" s="28">
        <f t="shared" si="4"/>
        <v>63</v>
      </c>
      <c r="B68" s="15" t="s">
        <v>326</v>
      </c>
      <c r="C68" s="30">
        <f>'表10长负汇总 '!C12</f>
        <v>0</v>
      </c>
      <c r="D68" s="30">
        <f t="shared" si="8"/>
        <v>0</v>
      </c>
      <c r="E68" s="30">
        <f>'表10长负汇总 '!D12</f>
        <v>0</v>
      </c>
      <c r="F68" s="30">
        <f>'表10长负汇总 '!E12</f>
        <v>0</v>
      </c>
      <c r="G68" s="30">
        <f t="shared" si="9"/>
        <v>0</v>
      </c>
      <c r="H68" s="30" t="e">
        <f t="shared" si="10"/>
        <v>#DIV/0!</v>
      </c>
    </row>
    <row r="69" spans="1:8" s="3" customFormat="1" ht="16.5" customHeight="1">
      <c r="A69" s="28">
        <f t="shared" si="4"/>
        <v>64</v>
      </c>
      <c r="B69" s="37" t="s">
        <v>327</v>
      </c>
      <c r="C69" s="30">
        <f>C46+C62</f>
        <v>0</v>
      </c>
      <c r="D69" s="30">
        <f t="shared" si="8"/>
        <v>0</v>
      </c>
      <c r="E69" s="30">
        <f>E46+E62</f>
        <v>0</v>
      </c>
      <c r="F69" s="30">
        <f>F46+F62</f>
        <v>0</v>
      </c>
      <c r="G69" s="30">
        <f t="shared" si="9"/>
        <v>0</v>
      </c>
      <c r="H69" s="30" t="e">
        <f t="shared" si="10"/>
        <v>#DIV/0!</v>
      </c>
    </row>
    <row r="70" spans="1:8" s="3" customFormat="1" ht="16.5" customHeight="1">
      <c r="A70" s="28">
        <f t="shared" si="4"/>
        <v>65</v>
      </c>
      <c r="B70" s="15"/>
      <c r="C70" s="30"/>
      <c r="D70" s="30"/>
      <c r="E70" s="30"/>
      <c r="F70" s="30"/>
      <c r="G70" s="30"/>
      <c r="H70" s="30"/>
    </row>
    <row r="71" spans="1:8" s="3" customFormat="1" ht="16.5" customHeight="1">
      <c r="A71" s="28">
        <f t="shared" si="4"/>
        <v>66</v>
      </c>
      <c r="B71" s="37" t="s">
        <v>328</v>
      </c>
      <c r="C71" s="30" t="e">
        <f>C44-C69</f>
        <v>#REF!</v>
      </c>
      <c r="D71" s="30" t="e">
        <f>E71-C71</f>
        <v>#REF!</v>
      </c>
      <c r="E71" s="30" t="e">
        <f>E44-E69</f>
        <v>#REF!</v>
      </c>
      <c r="F71" s="30">
        <f>F44-F69</f>
        <v>0</v>
      </c>
      <c r="G71" s="30" t="e">
        <f>F71-E71</f>
        <v>#REF!</v>
      </c>
      <c r="H71" s="30" t="e">
        <f>G71/E71*100</f>
        <v>#REF!</v>
      </c>
    </row>
    <row r="72" s="3" customFormat="1" ht="16.5" customHeight="1"/>
    <row r="73" s="3" customFormat="1" ht="16.5" customHeight="1"/>
  </sheetData>
  <sheetProtection/>
  <printOptions horizontalCentered="1" verticalCentered="1"/>
  <pageMargins left="0.2" right="0.23999999999999996" top="0.73" bottom="0.93" header="1.18" footer="0.71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&amp;L&amp;9评估机构：&amp;C&amp;9签字注册资产评估师：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C00000"/>
  </sheetPr>
  <dimension ref="A1:IM190"/>
  <sheetViews>
    <sheetView showGridLines="0" tabSelected="1" zoomScalePageLayoutView="0" workbookViewId="0" topLeftCell="A1">
      <selection activeCell="L13" sqref="L13"/>
    </sheetView>
  </sheetViews>
  <sheetFormatPr defaultColWidth="9.00390625" defaultRowHeight="16.5" customHeight="1"/>
  <cols>
    <col min="1" max="1" width="5.50390625" style="283" customWidth="1"/>
    <col min="2" max="2" width="31.125" style="272" customWidth="1"/>
    <col min="3" max="3" width="36.25390625" style="272" customWidth="1"/>
    <col min="4" max="4" width="9.625" style="272" customWidth="1"/>
    <col min="5" max="5" width="7.625" style="272" customWidth="1"/>
    <col min="6" max="6" width="9.50390625" style="272" customWidth="1"/>
    <col min="7" max="7" width="6.75390625" style="284" customWidth="1"/>
    <col min="8" max="8" width="5.875" style="284" customWidth="1"/>
    <col min="9" max="9" width="17.75390625" style="284" customWidth="1"/>
    <col min="10" max="10" width="9.625" style="272" customWidth="1"/>
    <col min="11" max="11" width="4.375" style="285" customWidth="1"/>
    <col min="12" max="12" width="10.50390625" style="272" bestFit="1" customWidth="1"/>
    <col min="13" max="13" width="10.125" style="272" bestFit="1" customWidth="1"/>
    <col min="14" max="14" width="9.125" style="272" bestFit="1" customWidth="1"/>
    <col min="15" max="247" width="9.00390625" style="272" customWidth="1"/>
    <col min="248" max="16384" width="9.00390625" style="286" customWidth="1"/>
  </cols>
  <sheetData>
    <row r="1" spans="1:11" s="230" customFormat="1" ht="27" customHeight="1">
      <c r="A1" s="228" t="s">
        <v>565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0:11" s="231" customFormat="1" ht="12" customHeight="1">
      <c r="J2" s="232" t="s">
        <v>566</v>
      </c>
      <c r="K2" s="233"/>
    </row>
    <row r="3" s="231" customFormat="1" ht="9.75" customHeight="1">
      <c r="K3" s="233"/>
    </row>
    <row r="4" spans="1:11" s="237" customFormat="1" ht="12" customHeight="1">
      <c r="A4" s="234"/>
      <c r="B4" s="234"/>
      <c r="C4" s="235"/>
      <c r="D4" s="235"/>
      <c r="E4" s="235"/>
      <c r="F4" s="235"/>
      <c r="G4" s="236"/>
      <c r="J4" s="236"/>
      <c r="K4" s="238"/>
    </row>
    <row r="5" spans="1:14" s="231" customFormat="1" ht="18" customHeight="1">
      <c r="A5" s="239" t="s">
        <v>1</v>
      </c>
      <c r="B5" s="240" t="s">
        <v>567</v>
      </c>
      <c r="C5" s="239" t="s">
        <v>568</v>
      </c>
      <c r="D5" s="239" t="s">
        <v>569</v>
      </c>
      <c r="E5" s="240" t="s">
        <v>570</v>
      </c>
      <c r="F5" s="240" t="s">
        <v>571</v>
      </c>
      <c r="G5" s="241"/>
      <c r="H5" s="242" t="s">
        <v>236</v>
      </c>
      <c r="I5" s="243"/>
      <c r="J5" s="240" t="s">
        <v>572</v>
      </c>
      <c r="K5" s="244" t="s">
        <v>376</v>
      </c>
      <c r="L5" s="245"/>
      <c r="M5" s="245"/>
      <c r="N5" s="245"/>
    </row>
    <row r="6" spans="1:13" s="231" customFormat="1" ht="18" customHeight="1">
      <c r="A6" s="246"/>
      <c r="B6" s="247"/>
      <c r="C6" s="248"/>
      <c r="D6" s="246"/>
      <c r="E6" s="249"/>
      <c r="F6" s="249"/>
      <c r="G6" s="250" t="s">
        <v>534</v>
      </c>
      <c r="H6" s="250" t="s">
        <v>491</v>
      </c>
      <c r="I6" s="250" t="s">
        <v>535</v>
      </c>
      <c r="J6" s="249"/>
      <c r="K6" s="251"/>
      <c r="L6" s="252"/>
      <c r="M6" s="252"/>
    </row>
    <row r="7" spans="1:14" s="263" customFormat="1" ht="18" customHeight="1">
      <c r="A7" s="253">
        <v>1</v>
      </c>
      <c r="B7" s="254" t="s">
        <v>1112</v>
      </c>
      <c r="C7" s="254" t="s">
        <v>573</v>
      </c>
      <c r="D7" s="255" t="s">
        <v>574</v>
      </c>
      <c r="E7" s="256" t="s">
        <v>575</v>
      </c>
      <c r="F7" s="257">
        <v>20.72</v>
      </c>
      <c r="G7" s="258"/>
      <c r="H7" s="258"/>
      <c r="I7" s="258">
        <f>F7*J7</f>
        <v>80808</v>
      </c>
      <c r="J7" s="259">
        <v>3900</v>
      </c>
      <c r="K7" s="260" t="s">
        <v>576</v>
      </c>
      <c r="L7" s="261"/>
      <c r="M7" s="262"/>
      <c r="N7" s="262"/>
    </row>
    <row r="8" spans="1:14" s="263" customFormat="1" ht="18" customHeight="1">
      <c r="A8" s="253">
        <v>2</v>
      </c>
      <c r="B8" s="264" t="s">
        <v>1113</v>
      </c>
      <c r="C8" s="254" t="s">
        <v>577</v>
      </c>
      <c r="D8" s="255" t="s">
        <v>574</v>
      </c>
      <c r="E8" s="256" t="s">
        <v>575</v>
      </c>
      <c r="F8" s="257">
        <v>20.72</v>
      </c>
      <c r="G8" s="258"/>
      <c r="H8" s="258"/>
      <c r="I8" s="258">
        <f>F8*J8</f>
        <v>80808</v>
      </c>
      <c r="J8" s="259">
        <v>3900</v>
      </c>
      <c r="K8" s="260" t="s">
        <v>576</v>
      </c>
      <c r="L8" s="262"/>
      <c r="M8" s="262"/>
      <c r="N8" s="262"/>
    </row>
    <row r="9" spans="1:14" s="237" customFormat="1" ht="18" customHeight="1">
      <c r="A9" s="253">
        <v>3</v>
      </c>
      <c r="B9" s="264" t="s">
        <v>1114</v>
      </c>
      <c r="C9" s="254" t="s">
        <v>578</v>
      </c>
      <c r="D9" s="255" t="s">
        <v>574</v>
      </c>
      <c r="E9" s="256" t="s">
        <v>575</v>
      </c>
      <c r="F9" s="265">
        <v>20.72</v>
      </c>
      <c r="G9" s="266"/>
      <c r="H9" s="266"/>
      <c r="I9" s="258">
        <f>F9*J9</f>
        <v>80808</v>
      </c>
      <c r="J9" s="259">
        <v>3900</v>
      </c>
      <c r="K9" s="260" t="s">
        <v>576</v>
      </c>
      <c r="L9" s="267"/>
      <c r="M9" s="267"/>
      <c r="N9" s="267"/>
    </row>
    <row r="10" spans="1:246" s="237" customFormat="1" ht="18" customHeight="1">
      <c r="A10" s="253">
        <v>4</v>
      </c>
      <c r="B10" s="264" t="s">
        <v>1116</v>
      </c>
      <c r="C10" s="264" t="s">
        <v>1115</v>
      </c>
      <c r="D10" s="255" t="s">
        <v>574</v>
      </c>
      <c r="E10" s="256" t="s">
        <v>575</v>
      </c>
      <c r="F10" s="268">
        <v>21.05</v>
      </c>
      <c r="G10" s="269"/>
      <c r="H10" s="270"/>
      <c r="I10" s="258">
        <f>F10*J10</f>
        <v>82095</v>
      </c>
      <c r="J10" s="259">
        <v>3900</v>
      </c>
      <c r="K10" s="260" t="s">
        <v>576</v>
      </c>
      <c r="L10" s="271"/>
      <c r="M10" s="271"/>
      <c r="N10" s="271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  <c r="GP10" s="272"/>
      <c r="GQ10" s="272"/>
      <c r="GR10" s="272"/>
      <c r="GS10" s="272"/>
      <c r="GT10" s="272"/>
      <c r="GU10" s="272"/>
      <c r="GV10" s="272"/>
      <c r="GW10" s="272"/>
      <c r="GX10" s="272"/>
      <c r="GY10" s="272"/>
      <c r="GZ10" s="272"/>
      <c r="HA10" s="272"/>
      <c r="HB10" s="272"/>
      <c r="HC10" s="272"/>
      <c r="HD10" s="272"/>
      <c r="HE10" s="272"/>
      <c r="HF10" s="272"/>
      <c r="HG10" s="272"/>
      <c r="HH10" s="272"/>
      <c r="HI10" s="272"/>
      <c r="HJ10" s="272"/>
      <c r="HK10" s="272"/>
      <c r="HL10" s="272"/>
      <c r="HM10" s="272"/>
      <c r="HN10" s="272"/>
      <c r="HO10" s="272"/>
      <c r="HP10" s="272"/>
      <c r="HQ10" s="272"/>
      <c r="HR10" s="272"/>
      <c r="HS10" s="272"/>
      <c r="HT10" s="272"/>
      <c r="HU10" s="272"/>
      <c r="HV10" s="272"/>
      <c r="HW10" s="272"/>
      <c r="HX10" s="272"/>
      <c r="HY10" s="272"/>
      <c r="HZ10" s="272"/>
      <c r="IA10" s="272"/>
      <c r="IB10" s="272"/>
      <c r="IC10" s="272"/>
      <c r="ID10" s="272"/>
      <c r="IE10" s="272"/>
      <c r="IF10" s="272"/>
      <c r="IG10" s="272"/>
      <c r="IH10" s="272"/>
      <c r="II10" s="272"/>
      <c r="IJ10" s="272"/>
      <c r="IK10" s="272"/>
      <c r="IL10" s="272"/>
    </row>
    <row r="11" spans="1:246" s="237" customFormat="1" ht="18" customHeight="1">
      <c r="A11" s="253">
        <v>5</v>
      </c>
      <c r="B11" s="264" t="s">
        <v>1117</v>
      </c>
      <c r="C11" s="254" t="s">
        <v>579</v>
      </c>
      <c r="D11" s="255" t="s">
        <v>574</v>
      </c>
      <c r="E11" s="256" t="s">
        <v>575</v>
      </c>
      <c r="F11" s="268">
        <v>8.36</v>
      </c>
      <c r="G11" s="269"/>
      <c r="H11" s="269"/>
      <c r="I11" s="258">
        <f>F11*J11</f>
        <v>18392</v>
      </c>
      <c r="J11" s="259">
        <v>2200</v>
      </c>
      <c r="K11" s="273" t="s">
        <v>576</v>
      </c>
      <c r="L11" s="271"/>
      <c r="M11" s="271"/>
      <c r="N11" s="271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  <c r="GP11" s="272"/>
      <c r="GQ11" s="272"/>
      <c r="GR11" s="272"/>
      <c r="GS11" s="272"/>
      <c r="GT11" s="272"/>
      <c r="GU11" s="272"/>
      <c r="GV11" s="272"/>
      <c r="GW11" s="272"/>
      <c r="GX11" s="272"/>
      <c r="GY11" s="272"/>
      <c r="GZ11" s="272"/>
      <c r="HA11" s="272"/>
      <c r="HB11" s="272"/>
      <c r="HC11" s="272"/>
      <c r="HD11" s="272"/>
      <c r="HE11" s="272"/>
      <c r="HF11" s="272"/>
      <c r="HG11" s="272"/>
      <c r="HH11" s="272"/>
      <c r="HI11" s="272"/>
      <c r="HJ11" s="272"/>
      <c r="HK11" s="272"/>
      <c r="HL11" s="272"/>
      <c r="HM11" s="272"/>
      <c r="HN11" s="272"/>
      <c r="HO11" s="272"/>
      <c r="HP11" s="272"/>
      <c r="HQ11" s="272"/>
      <c r="HR11" s="272"/>
      <c r="HS11" s="272"/>
      <c r="HT11" s="272"/>
      <c r="HU11" s="272"/>
      <c r="HV11" s="272"/>
      <c r="HW11" s="272"/>
      <c r="HX11" s="272"/>
      <c r="HY11" s="272"/>
      <c r="HZ11" s="272"/>
      <c r="IA11" s="272"/>
      <c r="IB11" s="272"/>
      <c r="IC11" s="272"/>
      <c r="ID11" s="272"/>
      <c r="IE11" s="272"/>
      <c r="IF11" s="272"/>
      <c r="IG11" s="272"/>
      <c r="IH11" s="272"/>
      <c r="II11" s="272"/>
      <c r="IJ11" s="272"/>
      <c r="IK11" s="272"/>
      <c r="IL11" s="272"/>
    </row>
    <row r="12" spans="1:246" s="237" customFormat="1" ht="18" customHeight="1">
      <c r="A12" s="253">
        <v>6</v>
      </c>
      <c r="B12" s="264" t="s">
        <v>1118</v>
      </c>
      <c r="C12" s="264" t="s">
        <v>1119</v>
      </c>
      <c r="D12" s="255" t="s">
        <v>574</v>
      </c>
      <c r="E12" s="256" t="s">
        <v>575</v>
      </c>
      <c r="F12" s="268">
        <v>342.32</v>
      </c>
      <c r="G12" s="269"/>
      <c r="H12" s="269"/>
      <c r="I12" s="258">
        <f>F12*J12</f>
        <v>1711600</v>
      </c>
      <c r="J12" s="259">
        <v>5000</v>
      </c>
      <c r="K12" s="273" t="s">
        <v>580</v>
      </c>
      <c r="L12" s="271"/>
      <c r="M12" s="271"/>
      <c r="N12" s="271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  <c r="GP12" s="272"/>
      <c r="GQ12" s="272"/>
      <c r="GR12" s="272"/>
      <c r="GS12" s="272"/>
      <c r="GT12" s="272"/>
      <c r="GU12" s="272"/>
      <c r="GV12" s="272"/>
      <c r="GW12" s="272"/>
      <c r="GX12" s="272"/>
      <c r="GY12" s="272"/>
      <c r="GZ12" s="272"/>
      <c r="HA12" s="272"/>
      <c r="HB12" s="272"/>
      <c r="HC12" s="272"/>
      <c r="HD12" s="272"/>
      <c r="HE12" s="272"/>
      <c r="HF12" s="272"/>
      <c r="HG12" s="272"/>
      <c r="HH12" s="272"/>
      <c r="HI12" s="272"/>
      <c r="HJ12" s="272"/>
      <c r="HK12" s="272"/>
      <c r="HL12" s="272"/>
      <c r="HM12" s="272"/>
      <c r="HN12" s="272"/>
      <c r="HO12" s="272"/>
      <c r="HP12" s="272"/>
      <c r="HQ12" s="272"/>
      <c r="HR12" s="272"/>
      <c r="HS12" s="272"/>
      <c r="HT12" s="272"/>
      <c r="HU12" s="272"/>
      <c r="HV12" s="272"/>
      <c r="HW12" s="272"/>
      <c r="HX12" s="272"/>
      <c r="HY12" s="272"/>
      <c r="HZ12" s="272"/>
      <c r="IA12" s="272"/>
      <c r="IB12" s="272"/>
      <c r="IC12" s="272"/>
      <c r="ID12" s="272"/>
      <c r="IE12" s="272"/>
      <c r="IF12" s="272"/>
      <c r="IG12" s="272"/>
      <c r="IH12" s="272"/>
      <c r="II12" s="272"/>
      <c r="IJ12" s="272"/>
      <c r="IK12" s="272"/>
      <c r="IL12" s="272"/>
    </row>
    <row r="13" spans="1:246" s="237" customFormat="1" ht="18" customHeight="1">
      <c r="A13" s="253">
        <v>7</v>
      </c>
      <c r="B13" s="264" t="s">
        <v>1121</v>
      </c>
      <c r="C13" s="264" t="s">
        <v>1120</v>
      </c>
      <c r="D13" s="255" t="s">
        <v>574</v>
      </c>
      <c r="E13" s="256" t="s">
        <v>575</v>
      </c>
      <c r="F13" s="268">
        <v>169.27</v>
      </c>
      <c r="G13" s="269"/>
      <c r="H13" s="269"/>
      <c r="I13" s="258">
        <f>F13*J13</f>
        <v>846350</v>
      </c>
      <c r="J13" s="274">
        <v>5000</v>
      </c>
      <c r="K13" s="273" t="s">
        <v>580</v>
      </c>
      <c r="L13" s="267"/>
      <c r="M13" s="271"/>
      <c r="N13" s="271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  <c r="GP13" s="272"/>
      <c r="GQ13" s="272"/>
      <c r="GR13" s="272"/>
      <c r="GS13" s="272"/>
      <c r="GT13" s="272"/>
      <c r="GU13" s="272"/>
      <c r="GV13" s="272"/>
      <c r="GW13" s="272"/>
      <c r="GX13" s="272"/>
      <c r="GY13" s="272"/>
      <c r="GZ13" s="272"/>
      <c r="HA13" s="272"/>
      <c r="HB13" s="272"/>
      <c r="HC13" s="272"/>
      <c r="HD13" s="272"/>
      <c r="HE13" s="272"/>
      <c r="HF13" s="272"/>
      <c r="HG13" s="272"/>
      <c r="HH13" s="272"/>
      <c r="HI13" s="272"/>
      <c r="HJ13" s="272"/>
      <c r="HK13" s="272"/>
      <c r="HL13" s="272"/>
      <c r="HM13" s="272"/>
      <c r="HN13" s="272"/>
      <c r="HO13" s="272"/>
      <c r="HP13" s="272"/>
      <c r="HQ13" s="272"/>
      <c r="HR13" s="272"/>
      <c r="HS13" s="272"/>
      <c r="HT13" s="272"/>
      <c r="HU13" s="272"/>
      <c r="HV13" s="272"/>
      <c r="HW13" s="272"/>
      <c r="HX13" s="272"/>
      <c r="HY13" s="272"/>
      <c r="HZ13" s="272"/>
      <c r="IA13" s="272"/>
      <c r="IB13" s="272"/>
      <c r="IC13" s="272"/>
      <c r="ID13" s="272"/>
      <c r="IE13" s="272"/>
      <c r="IF13" s="272"/>
      <c r="IG13" s="272"/>
      <c r="IH13" s="272"/>
      <c r="II13" s="272"/>
      <c r="IJ13" s="272"/>
      <c r="IK13" s="272"/>
      <c r="IL13" s="272"/>
    </row>
    <row r="14" spans="1:246" s="237" customFormat="1" ht="18" customHeight="1">
      <c r="A14" s="253">
        <v>8</v>
      </c>
      <c r="B14" s="264" t="s">
        <v>1123</v>
      </c>
      <c r="C14" s="264" t="s">
        <v>1122</v>
      </c>
      <c r="D14" s="255" t="s">
        <v>574</v>
      </c>
      <c r="E14" s="256" t="s">
        <v>575</v>
      </c>
      <c r="F14" s="268">
        <v>195.4</v>
      </c>
      <c r="G14" s="269"/>
      <c r="H14" s="269"/>
      <c r="I14" s="258">
        <f>F14*J14</f>
        <v>977000</v>
      </c>
      <c r="J14" s="274">
        <v>5000</v>
      </c>
      <c r="K14" s="273" t="s">
        <v>580</v>
      </c>
      <c r="L14" s="267"/>
      <c r="M14" s="271"/>
      <c r="N14" s="271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  <c r="GP14" s="272"/>
      <c r="GQ14" s="272"/>
      <c r="GR14" s="272"/>
      <c r="GS14" s="272"/>
      <c r="GT14" s="272"/>
      <c r="GU14" s="272"/>
      <c r="GV14" s="272"/>
      <c r="GW14" s="272"/>
      <c r="GX14" s="272"/>
      <c r="GY14" s="272"/>
      <c r="GZ14" s="272"/>
      <c r="HA14" s="272"/>
      <c r="HB14" s="272"/>
      <c r="HC14" s="272"/>
      <c r="HD14" s="272"/>
      <c r="HE14" s="272"/>
      <c r="HF14" s="272"/>
      <c r="HG14" s="272"/>
      <c r="HH14" s="272"/>
      <c r="HI14" s="272"/>
      <c r="HJ14" s="272"/>
      <c r="HK14" s="272"/>
      <c r="HL14" s="272"/>
      <c r="HM14" s="272"/>
      <c r="HN14" s="272"/>
      <c r="HO14" s="272"/>
      <c r="HP14" s="272"/>
      <c r="HQ14" s="272"/>
      <c r="HR14" s="272"/>
      <c r="HS14" s="272"/>
      <c r="HT14" s="272"/>
      <c r="HU14" s="272"/>
      <c r="HV14" s="272"/>
      <c r="HW14" s="272"/>
      <c r="HX14" s="272"/>
      <c r="HY14" s="272"/>
      <c r="HZ14" s="272"/>
      <c r="IA14" s="272"/>
      <c r="IB14" s="272"/>
      <c r="IC14" s="272"/>
      <c r="ID14" s="272"/>
      <c r="IE14" s="272"/>
      <c r="IF14" s="272"/>
      <c r="IG14" s="272"/>
      <c r="IH14" s="272"/>
      <c r="II14" s="272"/>
      <c r="IJ14" s="272"/>
      <c r="IK14" s="272"/>
      <c r="IL14" s="272"/>
    </row>
    <row r="15" spans="1:246" s="237" customFormat="1" ht="18" customHeight="1">
      <c r="A15" s="253">
        <v>9</v>
      </c>
      <c r="B15" s="264" t="s">
        <v>1125</v>
      </c>
      <c r="C15" s="264" t="s">
        <v>1124</v>
      </c>
      <c r="D15" s="255" t="s">
        <v>574</v>
      </c>
      <c r="E15" s="256" t="s">
        <v>575</v>
      </c>
      <c r="F15" s="268">
        <v>169.27</v>
      </c>
      <c r="G15" s="269"/>
      <c r="H15" s="269"/>
      <c r="I15" s="258">
        <f>F15*J15</f>
        <v>846350</v>
      </c>
      <c r="J15" s="274">
        <v>5000</v>
      </c>
      <c r="K15" s="273" t="s">
        <v>580</v>
      </c>
      <c r="L15" s="267"/>
      <c r="M15" s="271"/>
      <c r="N15" s="271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  <c r="GP15" s="272"/>
      <c r="GQ15" s="272"/>
      <c r="GR15" s="272"/>
      <c r="GS15" s="272"/>
      <c r="GT15" s="272"/>
      <c r="GU15" s="272"/>
      <c r="GV15" s="272"/>
      <c r="GW15" s="272"/>
      <c r="GX15" s="272"/>
      <c r="GY15" s="272"/>
      <c r="GZ15" s="272"/>
      <c r="HA15" s="272"/>
      <c r="HB15" s="272"/>
      <c r="HC15" s="272"/>
      <c r="HD15" s="272"/>
      <c r="HE15" s="272"/>
      <c r="HF15" s="272"/>
      <c r="HG15" s="272"/>
      <c r="HH15" s="272"/>
      <c r="HI15" s="272"/>
      <c r="HJ15" s="272"/>
      <c r="HK15" s="272"/>
      <c r="HL15" s="272"/>
      <c r="HM15" s="272"/>
      <c r="HN15" s="272"/>
      <c r="HO15" s="272"/>
      <c r="HP15" s="272"/>
      <c r="HQ15" s="272"/>
      <c r="HR15" s="272"/>
      <c r="HS15" s="272"/>
      <c r="HT15" s="272"/>
      <c r="HU15" s="272"/>
      <c r="HV15" s="272"/>
      <c r="HW15" s="272"/>
      <c r="HX15" s="272"/>
      <c r="HY15" s="272"/>
      <c r="HZ15" s="272"/>
      <c r="IA15" s="272"/>
      <c r="IB15" s="272"/>
      <c r="IC15" s="272"/>
      <c r="ID15" s="272"/>
      <c r="IE15" s="272"/>
      <c r="IF15" s="272"/>
      <c r="IG15" s="272"/>
      <c r="IH15" s="272"/>
      <c r="II15" s="272"/>
      <c r="IJ15" s="272"/>
      <c r="IK15" s="272"/>
      <c r="IL15" s="272"/>
    </row>
    <row r="16" spans="1:246" s="237" customFormat="1" ht="18" customHeight="1">
      <c r="A16" s="253">
        <v>10</v>
      </c>
      <c r="B16" s="264" t="s">
        <v>1127</v>
      </c>
      <c r="C16" s="264" t="s">
        <v>1126</v>
      </c>
      <c r="D16" s="255" t="s">
        <v>574</v>
      </c>
      <c r="E16" s="256" t="s">
        <v>575</v>
      </c>
      <c r="F16" s="268">
        <v>169.27</v>
      </c>
      <c r="G16" s="269"/>
      <c r="H16" s="269"/>
      <c r="I16" s="258">
        <f>F16*J16</f>
        <v>846350</v>
      </c>
      <c r="J16" s="274">
        <v>5000</v>
      </c>
      <c r="K16" s="273" t="s">
        <v>580</v>
      </c>
      <c r="L16" s="267"/>
      <c r="M16" s="271"/>
      <c r="N16" s="271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  <c r="GP16" s="272"/>
      <c r="GQ16" s="272"/>
      <c r="GR16" s="272"/>
      <c r="GS16" s="272"/>
      <c r="GT16" s="272"/>
      <c r="GU16" s="272"/>
      <c r="GV16" s="272"/>
      <c r="GW16" s="272"/>
      <c r="GX16" s="272"/>
      <c r="GY16" s="272"/>
      <c r="GZ16" s="272"/>
      <c r="HA16" s="272"/>
      <c r="HB16" s="272"/>
      <c r="HC16" s="272"/>
      <c r="HD16" s="272"/>
      <c r="HE16" s="272"/>
      <c r="HF16" s="272"/>
      <c r="HG16" s="272"/>
      <c r="HH16" s="272"/>
      <c r="HI16" s="272"/>
      <c r="HJ16" s="272"/>
      <c r="HK16" s="272"/>
      <c r="HL16" s="272"/>
      <c r="HM16" s="272"/>
      <c r="HN16" s="272"/>
      <c r="HO16" s="272"/>
      <c r="HP16" s="272"/>
      <c r="HQ16" s="272"/>
      <c r="HR16" s="272"/>
      <c r="HS16" s="272"/>
      <c r="HT16" s="272"/>
      <c r="HU16" s="272"/>
      <c r="HV16" s="272"/>
      <c r="HW16" s="272"/>
      <c r="HX16" s="272"/>
      <c r="HY16" s="272"/>
      <c r="HZ16" s="272"/>
      <c r="IA16" s="272"/>
      <c r="IB16" s="272"/>
      <c r="IC16" s="272"/>
      <c r="ID16" s="272"/>
      <c r="IE16" s="272"/>
      <c r="IF16" s="272"/>
      <c r="IG16" s="272"/>
      <c r="IH16" s="272"/>
      <c r="II16" s="272"/>
      <c r="IJ16" s="272"/>
      <c r="IK16" s="272"/>
      <c r="IL16" s="272"/>
    </row>
    <row r="17" spans="1:246" s="237" customFormat="1" ht="18" customHeight="1">
      <c r="A17" s="253">
        <v>11</v>
      </c>
      <c r="B17" s="264" t="s">
        <v>1129</v>
      </c>
      <c r="C17" s="264" t="s">
        <v>1128</v>
      </c>
      <c r="D17" s="255" t="s">
        <v>574</v>
      </c>
      <c r="E17" s="256" t="s">
        <v>575</v>
      </c>
      <c r="F17" s="268">
        <v>188.97</v>
      </c>
      <c r="G17" s="269"/>
      <c r="H17" s="269"/>
      <c r="I17" s="258">
        <f>F17*J17</f>
        <v>944850</v>
      </c>
      <c r="J17" s="274">
        <v>5000</v>
      </c>
      <c r="K17" s="273" t="s">
        <v>580</v>
      </c>
      <c r="L17" s="267"/>
      <c r="M17" s="271"/>
      <c r="N17" s="271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  <c r="GP17" s="272"/>
      <c r="GQ17" s="272"/>
      <c r="GR17" s="272"/>
      <c r="GS17" s="272"/>
      <c r="GT17" s="272"/>
      <c r="GU17" s="272"/>
      <c r="GV17" s="272"/>
      <c r="GW17" s="272"/>
      <c r="GX17" s="272"/>
      <c r="GY17" s="272"/>
      <c r="GZ17" s="272"/>
      <c r="HA17" s="272"/>
      <c r="HB17" s="272"/>
      <c r="HC17" s="272"/>
      <c r="HD17" s="272"/>
      <c r="HE17" s="272"/>
      <c r="HF17" s="272"/>
      <c r="HG17" s="272"/>
      <c r="HH17" s="272"/>
      <c r="HI17" s="272"/>
      <c r="HJ17" s="272"/>
      <c r="HK17" s="272"/>
      <c r="HL17" s="272"/>
      <c r="HM17" s="272"/>
      <c r="HN17" s="272"/>
      <c r="HO17" s="272"/>
      <c r="HP17" s="272"/>
      <c r="HQ17" s="272"/>
      <c r="HR17" s="272"/>
      <c r="HS17" s="272"/>
      <c r="HT17" s="272"/>
      <c r="HU17" s="272"/>
      <c r="HV17" s="272"/>
      <c r="HW17" s="272"/>
      <c r="HX17" s="272"/>
      <c r="HY17" s="272"/>
      <c r="HZ17" s="272"/>
      <c r="IA17" s="272"/>
      <c r="IB17" s="272"/>
      <c r="IC17" s="272"/>
      <c r="ID17" s="272"/>
      <c r="IE17" s="272"/>
      <c r="IF17" s="272"/>
      <c r="IG17" s="272"/>
      <c r="IH17" s="272"/>
      <c r="II17" s="272"/>
      <c r="IJ17" s="272"/>
      <c r="IK17" s="272"/>
      <c r="IL17" s="272"/>
    </row>
    <row r="18" spans="1:246" s="237" customFormat="1" ht="18" customHeight="1">
      <c r="A18" s="253">
        <v>12</v>
      </c>
      <c r="B18" s="254" t="s">
        <v>581</v>
      </c>
      <c r="C18" s="254" t="s">
        <v>582</v>
      </c>
      <c r="D18" s="255" t="s">
        <v>574</v>
      </c>
      <c r="E18" s="256" t="s">
        <v>583</v>
      </c>
      <c r="F18" s="268">
        <v>67.84</v>
      </c>
      <c r="G18" s="269"/>
      <c r="H18" s="269"/>
      <c r="I18" s="258">
        <f>F18*J18</f>
        <v>169600</v>
      </c>
      <c r="J18" s="274">
        <v>2500</v>
      </c>
      <c r="K18" s="273" t="s">
        <v>584</v>
      </c>
      <c r="L18" s="271"/>
      <c r="M18" s="271"/>
      <c r="N18" s="271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  <c r="GP18" s="272"/>
      <c r="GQ18" s="272"/>
      <c r="GR18" s="272"/>
      <c r="GS18" s="272"/>
      <c r="GT18" s="272"/>
      <c r="GU18" s="272"/>
      <c r="GV18" s="272"/>
      <c r="GW18" s="272"/>
      <c r="GX18" s="272"/>
      <c r="GY18" s="272"/>
      <c r="GZ18" s="272"/>
      <c r="HA18" s="272"/>
      <c r="HB18" s="272"/>
      <c r="HC18" s="272"/>
      <c r="HD18" s="272"/>
      <c r="HE18" s="272"/>
      <c r="HF18" s="272"/>
      <c r="HG18" s="272"/>
      <c r="HH18" s="272"/>
      <c r="HI18" s="272"/>
      <c r="HJ18" s="272"/>
      <c r="HK18" s="272"/>
      <c r="HL18" s="272"/>
      <c r="HM18" s="272"/>
      <c r="HN18" s="272"/>
      <c r="HO18" s="272"/>
      <c r="HP18" s="272"/>
      <c r="HQ18" s="272"/>
      <c r="HR18" s="272"/>
      <c r="HS18" s="272"/>
      <c r="HT18" s="272"/>
      <c r="HU18" s="272"/>
      <c r="HV18" s="272"/>
      <c r="HW18" s="272"/>
      <c r="HX18" s="272"/>
      <c r="HY18" s="272"/>
      <c r="HZ18" s="272"/>
      <c r="IA18" s="272"/>
      <c r="IB18" s="272"/>
      <c r="IC18" s="272"/>
      <c r="ID18" s="272"/>
      <c r="IE18" s="272"/>
      <c r="IF18" s="272"/>
      <c r="IG18" s="272"/>
      <c r="IH18" s="272"/>
      <c r="II18" s="272"/>
      <c r="IJ18" s="272"/>
      <c r="IK18" s="272"/>
      <c r="IL18" s="272"/>
    </row>
    <row r="19" spans="1:246" s="237" customFormat="1" ht="18" customHeight="1">
      <c r="A19" s="253">
        <v>13</v>
      </c>
      <c r="B19" s="254" t="s">
        <v>585</v>
      </c>
      <c r="C19" s="254" t="s">
        <v>586</v>
      </c>
      <c r="D19" s="255" t="s">
        <v>574</v>
      </c>
      <c r="E19" s="256" t="s">
        <v>575</v>
      </c>
      <c r="F19" s="268">
        <v>42.88</v>
      </c>
      <c r="G19" s="269"/>
      <c r="H19" s="269"/>
      <c r="I19" s="258">
        <f>F19*J19</f>
        <v>150080</v>
      </c>
      <c r="J19" s="274">
        <v>3500</v>
      </c>
      <c r="K19" s="273" t="s">
        <v>587</v>
      </c>
      <c r="L19" s="267"/>
      <c r="M19" s="271"/>
      <c r="N19" s="271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  <c r="GP19" s="272"/>
      <c r="GQ19" s="272"/>
      <c r="GR19" s="272"/>
      <c r="GS19" s="272"/>
      <c r="GT19" s="272"/>
      <c r="GU19" s="272"/>
      <c r="GV19" s="272"/>
      <c r="GW19" s="272"/>
      <c r="GX19" s="272"/>
      <c r="GY19" s="272"/>
      <c r="GZ19" s="272"/>
      <c r="HA19" s="272"/>
      <c r="HB19" s="272"/>
      <c r="HC19" s="272"/>
      <c r="HD19" s="272"/>
      <c r="HE19" s="272"/>
      <c r="HF19" s="272"/>
      <c r="HG19" s="272"/>
      <c r="HH19" s="272"/>
      <c r="HI19" s="272"/>
      <c r="HJ19" s="272"/>
      <c r="HK19" s="272"/>
      <c r="HL19" s="272"/>
      <c r="HM19" s="272"/>
      <c r="HN19" s="272"/>
      <c r="HO19" s="272"/>
      <c r="HP19" s="272"/>
      <c r="HQ19" s="272"/>
      <c r="HR19" s="272"/>
      <c r="HS19" s="272"/>
      <c r="HT19" s="272"/>
      <c r="HU19" s="272"/>
      <c r="HV19" s="272"/>
      <c r="HW19" s="272"/>
      <c r="HX19" s="272"/>
      <c r="HY19" s="272"/>
      <c r="HZ19" s="272"/>
      <c r="IA19" s="272"/>
      <c r="IB19" s="272"/>
      <c r="IC19" s="272"/>
      <c r="ID19" s="272"/>
      <c r="IE19" s="272"/>
      <c r="IF19" s="272"/>
      <c r="IG19" s="272"/>
      <c r="IH19" s="272"/>
      <c r="II19" s="272"/>
      <c r="IJ19" s="272"/>
      <c r="IK19" s="272"/>
      <c r="IL19" s="272"/>
    </row>
    <row r="20" spans="1:246" s="237" customFormat="1" ht="18" customHeight="1">
      <c r="A20" s="253">
        <v>14</v>
      </c>
      <c r="B20" s="254" t="s">
        <v>588</v>
      </c>
      <c r="C20" s="254" t="s">
        <v>589</v>
      </c>
      <c r="D20" s="255" t="s">
        <v>574</v>
      </c>
      <c r="E20" s="256" t="s">
        <v>575</v>
      </c>
      <c r="F20" s="268">
        <v>58.39</v>
      </c>
      <c r="G20" s="269"/>
      <c r="H20" s="269"/>
      <c r="I20" s="258">
        <f>F20*J20</f>
        <v>204365</v>
      </c>
      <c r="J20" s="274">
        <v>3500</v>
      </c>
      <c r="K20" s="273" t="s">
        <v>587</v>
      </c>
      <c r="L20" s="267"/>
      <c r="M20" s="271"/>
      <c r="N20" s="271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  <c r="GP20" s="272"/>
      <c r="GQ20" s="272"/>
      <c r="GR20" s="272"/>
      <c r="GS20" s="272"/>
      <c r="GT20" s="272"/>
      <c r="GU20" s="272"/>
      <c r="GV20" s="272"/>
      <c r="GW20" s="272"/>
      <c r="GX20" s="272"/>
      <c r="GY20" s="272"/>
      <c r="GZ20" s="272"/>
      <c r="HA20" s="272"/>
      <c r="HB20" s="272"/>
      <c r="HC20" s="272"/>
      <c r="HD20" s="272"/>
      <c r="HE20" s="272"/>
      <c r="HF20" s="272"/>
      <c r="HG20" s="272"/>
      <c r="HH20" s="272"/>
      <c r="HI20" s="272"/>
      <c r="HJ20" s="272"/>
      <c r="HK20" s="272"/>
      <c r="HL20" s="272"/>
      <c r="HM20" s="272"/>
      <c r="HN20" s="272"/>
      <c r="HO20" s="272"/>
      <c r="HP20" s="272"/>
      <c r="HQ20" s="272"/>
      <c r="HR20" s="272"/>
      <c r="HS20" s="272"/>
      <c r="HT20" s="272"/>
      <c r="HU20" s="272"/>
      <c r="HV20" s="272"/>
      <c r="HW20" s="272"/>
      <c r="HX20" s="272"/>
      <c r="HY20" s="272"/>
      <c r="HZ20" s="272"/>
      <c r="IA20" s="272"/>
      <c r="IB20" s="272"/>
      <c r="IC20" s="272"/>
      <c r="ID20" s="272"/>
      <c r="IE20" s="272"/>
      <c r="IF20" s="272"/>
      <c r="IG20" s="272"/>
      <c r="IH20" s="272"/>
      <c r="II20" s="272"/>
      <c r="IJ20" s="272"/>
      <c r="IK20" s="272"/>
      <c r="IL20" s="272"/>
    </row>
    <row r="21" spans="1:246" s="237" customFormat="1" ht="18" customHeight="1">
      <c r="A21" s="253">
        <v>15</v>
      </c>
      <c r="B21" s="275" t="s">
        <v>590</v>
      </c>
      <c r="C21" s="254" t="s">
        <v>591</v>
      </c>
      <c r="D21" s="255" t="s">
        <v>592</v>
      </c>
      <c r="E21" s="256" t="s">
        <v>593</v>
      </c>
      <c r="F21" s="268">
        <v>23.74</v>
      </c>
      <c r="G21" s="269"/>
      <c r="H21" s="269"/>
      <c r="I21" s="258">
        <f>F21*J21</f>
        <v>90212</v>
      </c>
      <c r="J21" s="274">
        <v>3800</v>
      </c>
      <c r="K21" s="273" t="s">
        <v>594</v>
      </c>
      <c r="L21" s="271"/>
      <c r="M21" s="271"/>
      <c r="N21" s="271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  <c r="GP21" s="272"/>
      <c r="GQ21" s="272"/>
      <c r="GR21" s="272"/>
      <c r="GS21" s="272"/>
      <c r="GT21" s="272"/>
      <c r="GU21" s="272"/>
      <c r="GV21" s="272"/>
      <c r="GW21" s="272"/>
      <c r="GX21" s="272"/>
      <c r="GY21" s="272"/>
      <c r="GZ21" s="272"/>
      <c r="HA21" s="272"/>
      <c r="HB21" s="272"/>
      <c r="HC21" s="272"/>
      <c r="HD21" s="272"/>
      <c r="HE21" s="272"/>
      <c r="HF21" s="272"/>
      <c r="HG21" s="272"/>
      <c r="HH21" s="272"/>
      <c r="HI21" s="272"/>
      <c r="HJ21" s="272"/>
      <c r="HK21" s="272"/>
      <c r="HL21" s="272"/>
      <c r="HM21" s="272"/>
      <c r="HN21" s="272"/>
      <c r="HO21" s="272"/>
      <c r="HP21" s="272"/>
      <c r="HQ21" s="272"/>
      <c r="HR21" s="272"/>
      <c r="HS21" s="272"/>
      <c r="HT21" s="272"/>
      <c r="HU21" s="272"/>
      <c r="HV21" s="272"/>
      <c r="HW21" s="272"/>
      <c r="HX21" s="272"/>
      <c r="HY21" s="272"/>
      <c r="HZ21" s="272"/>
      <c r="IA21" s="272"/>
      <c r="IB21" s="272"/>
      <c r="IC21" s="272"/>
      <c r="ID21" s="272"/>
      <c r="IE21" s="272"/>
      <c r="IF21" s="272"/>
      <c r="IG21" s="272"/>
      <c r="IH21" s="272"/>
      <c r="II21" s="272"/>
      <c r="IJ21" s="272"/>
      <c r="IK21" s="272"/>
      <c r="IL21" s="272"/>
    </row>
    <row r="22" spans="1:246" s="237" customFormat="1" ht="18" customHeight="1">
      <c r="A22" s="253">
        <v>16</v>
      </c>
      <c r="B22" s="275" t="s">
        <v>595</v>
      </c>
      <c r="C22" s="254" t="s">
        <v>596</v>
      </c>
      <c r="D22" s="255" t="s">
        <v>574</v>
      </c>
      <c r="E22" s="256" t="s">
        <v>575</v>
      </c>
      <c r="F22" s="268">
        <v>209.74</v>
      </c>
      <c r="G22" s="269"/>
      <c r="H22" s="269"/>
      <c r="I22" s="258">
        <f>F22*J22</f>
        <v>1048700</v>
      </c>
      <c r="J22" s="274">
        <v>5000</v>
      </c>
      <c r="K22" s="273" t="s">
        <v>580</v>
      </c>
      <c r="L22" s="267"/>
      <c r="M22" s="271"/>
      <c r="N22" s="271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  <c r="GN22" s="272"/>
      <c r="GO22" s="272"/>
      <c r="GP22" s="272"/>
      <c r="GQ22" s="272"/>
      <c r="GR22" s="272"/>
      <c r="GS22" s="272"/>
      <c r="GT22" s="272"/>
      <c r="GU22" s="272"/>
      <c r="GV22" s="272"/>
      <c r="GW22" s="272"/>
      <c r="GX22" s="272"/>
      <c r="GY22" s="272"/>
      <c r="GZ22" s="272"/>
      <c r="HA22" s="272"/>
      <c r="HB22" s="272"/>
      <c r="HC22" s="272"/>
      <c r="HD22" s="272"/>
      <c r="HE22" s="272"/>
      <c r="HF22" s="272"/>
      <c r="HG22" s="272"/>
      <c r="HH22" s="272"/>
      <c r="HI22" s="272"/>
      <c r="HJ22" s="272"/>
      <c r="HK22" s="272"/>
      <c r="HL22" s="272"/>
      <c r="HM22" s="272"/>
      <c r="HN22" s="272"/>
      <c r="HO22" s="272"/>
      <c r="HP22" s="272"/>
      <c r="HQ22" s="272"/>
      <c r="HR22" s="272"/>
      <c r="HS22" s="272"/>
      <c r="HT22" s="272"/>
      <c r="HU22" s="272"/>
      <c r="HV22" s="272"/>
      <c r="HW22" s="272"/>
      <c r="HX22" s="272"/>
      <c r="HY22" s="272"/>
      <c r="HZ22" s="272"/>
      <c r="IA22" s="272"/>
      <c r="IB22" s="272"/>
      <c r="IC22" s="272"/>
      <c r="ID22" s="272"/>
      <c r="IE22" s="272"/>
      <c r="IF22" s="272"/>
      <c r="IG22" s="272"/>
      <c r="IH22" s="272"/>
      <c r="II22" s="272"/>
      <c r="IJ22" s="272"/>
      <c r="IK22" s="272"/>
      <c r="IL22" s="272"/>
    </row>
    <row r="23" spans="1:246" s="237" customFormat="1" ht="18" customHeight="1">
      <c r="A23" s="253">
        <v>17</v>
      </c>
      <c r="B23" s="254" t="s">
        <v>597</v>
      </c>
      <c r="C23" s="254" t="s">
        <v>598</v>
      </c>
      <c r="D23" s="255" t="s">
        <v>574</v>
      </c>
      <c r="E23" s="256" t="s">
        <v>575</v>
      </c>
      <c r="F23" s="268">
        <v>209.74</v>
      </c>
      <c r="G23" s="269"/>
      <c r="H23" s="269"/>
      <c r="I23" s="258">
        <f>F23*J23</f>
        <v>943830</v>
      </c>
      <c r="J23" s="274">
        <v>4500</v>
      </c>
      <c r="K23" s="273" t="s">
        <v>580</v>
      </c>
      <c r="L23" s="267"/>
      <c r="M23" s="271"/>
      <c r="N23" s="271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  <c r="GP23" s="272"/>
      <c r="GQ23" s="272"/>
      <c r="GR23" s="272"/>
      <c r="GS23" s="272"/>
      <c r="GT23" s="272"/>
      <c r="GU23" s="272"/>
      <c r="GV23" s="272"/>
      <c r="GW23" s="272"/>
      <c r="GX23" s="272"/>
      <c r="GY23" s="272"/>
      <c r="GZ23" s="272"/>
      <c r="HA23" s="272"/>
      <c r="HB23" s="272"/>
      <c r="HC23" s="272"/>
      <c r="HD23" s="272"/>
      <c r="HE23" s="272"/>
      <c r="HF23" s="272"/>
      <c r="HG23" s="272"/>
      <c r="HH23" s="272"/>
      <c r="HI23" s="272"/>
      <c r="HJ23" s="272"/>
      <c r="HK23" s="272"/>
      <c r="HL23" s="272"/>
      <c r="HM23" s="272"/>
      <c r="HN23" s="272"/>
      <c r="HO23" s="272"/>
      <c r="HP23" s="272"/>
      <c r="HQ23" s="272"/>
      <c r="HR23" s="272"/>
      <c r="HS23" s="272"/>
      <c r="HT23" s="272"/>
      <c r="HU23" s="272"/>
      <c r="HV23" s="272"/>
      <c r="HW23" s="272"/>
      <c r="HX23" s="272"/>
      <c r="HY23" s="272"/>
      <c r="HZ23" s="272"/>
      <c r="IA23" s="272"/>
      <c r="IB23" s="272"/>
      <c r="IC23" s="272"/>
      <c r="ID23" s="272"/>
      <c r="IE23" s="272"/>
      <c r="IF23" s="272"/>
      <c r="IG23" s="272"/>
      <c r="IH23" s="272"/>
      <c r="II23" s="272"/>
      <c r="IJ23" s="272"/>
      <c r="IK23" s="272"/>
      <c r="IL23" s="272"/>
    </row>
    <row r="24" spans="1:246" s="237" customFormat="1" ht="18" customHeight="1">
      <c r="A24" s="253">
        <v>18</v>
      </c>
      <c r="B24" s="254" t="s">
        <v>599</v>
      </c>
      <c r="C24" s="254" t="s">
        <v>600</v>
      </c>
      <c r="D24" s="255" t="s">
        <v>574</v>
      </c>
      <c r="E24" s="256" t="s">
        <v>575</v>
      </c>
      <c r="F24" s="268">
        <v>144</v>
      </c>
      <c r="G24" s="269"/>
      <c r="H24" s="269"/>
      <c r="I24" s="258">
        <f>F24*J24</f>
        <v>936000</v>
      </c>
      <c r="J24" s="274">
        <v>6500</v>
      </c>
      <c r="K24" s="273" t="s">
        <v>601</v>
      </c>
      <c r="L24" s="271"/>
      <c r="M24" s="271"/>
      <c r="N24" s="271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  <c r="GP24" s="272"/>
      <c r="GQ24" s="272"/>
      <c r="GR24" s="272"/>
      <c r="GS24" s="272"/>
      <c r="GT24" s="272"/>
      <c r="GU24" s="272"/>
      <c r="GV24" s="272"/>
      <c r="GW24" s="272"/>
      <c r="GX24" s="272"/>
      <c r="GY24" s="272"/>
      <c r="GZ24" s="272"/>
      <c r="HA24" s="272"/>
      <c r="HB24" s="272"/>
      <c r="HC24" s="272"/>
      <c r="HD24" s="272"/>
      <c r="HE24" s="272"/>
      <c r="HF24" s="272"/>
      <c r="HG24" s="272"/>
      <c r="HH24" s="272"/>
      <c r="HI24" s="272"/>
      <c r="HJ24" s="272"/>
      <c r="HK24" s="272"/>
      <c r="HL24" s="272"/>
      <c r="HM24" s="272"/>
      <c r="HN24" s="272"/>
      <c r="HO24" s="272"/>
      <c r="HP24" s="272"/>
      <c r="HQ24" s="272"/>
      <c r="HR24" s="272"/>
      <c r="HS24" s="272"/>
      <c r="HT24" s="272"/>
      <c r="HU24" s="272"/>
      <c r="HV24" s="272"/>
      <c r="HW24" s="272"/>
      <c r="HX24" s="272"/>
      <c r="HY24" s="272"/>
      <c r="HZ24" s="272"/>
      <c r="IA24" s="272"/>
      <c r="IB24" s="272"/>
      <c r="IC24" s="272"/>
      <c r="ID24" s="272"/>
      <c r="IE24" s="272"/>
      <c r="IF24" s="272"/>
      <c r="IG24" s="272"/>
      <c r="IH24" s="272"/>
      <c r="II24" s="272"/>
      <c r="IJ24" s="272"/>
      <c r="IK24" s="272"/>
      <c r="IL24" s="272"/>
    </row>
    <row r="25" spans="1:247" s="237" customFormat="1" ht="18" customHeight="1">
      <c r="A25" s="253">
        <v>19</v>
      </c>
      <c r="B25" s="254" t="s">
        <v>602</v>
      </c>
      <c r="C25" s="254" t="s">
        <v>603</v>
      </c>
      <c r="D25" s="255" t="s">
        <v>574</v>
      </c>
      <c r="E25" s="256" t="s">
        <v>575</v>
      </c>
      <c r="F25" s="268">
        <v>244.76</v>
      </c>
      <c r="G25" s="269"/>
      <c r="H25" s="269"/>
      <c r="I25" s="258">
        <f>F25*J25</f>
        <v>1835700</v>
      </c>
      <c r="J25" s="274">
        <v>7500</v>
      </c>
      <c r="K25" s="273" t="s">
        <v>580</v>
      </c>
      <c r="L25" s="271"/>
      <c r="M25" s="271"/>
      <c r="N25" s="271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2"/>
      <c r="GO25" s="272"/>
      <c r="GP25" s="272"/>
      <c r="GQ25" s="272"/>
      <c r="GR25" s="272"/>
      <c r="GS25" s="272"/>
      <c r="GT25" s="272"/>
      <c r="GU25" s="272"/>
      <c r="GV25" s="272"/>
      <c r="GW25" s="272"/>
      <c r="GX25" s="272"/>
      <c r="GY25" s="272"/>
      <c r="GZ25" s="272"/>
      <c r="HA25" s="272"/>
      <c r="HB25" s="272"/>
      <c r="HC25" s="272"/>
      <c r="HD25" s="272"/>
      <c r="HE25" s="272"/>
      <c r="HF25" s="272"/>
      <c r="HG25" s="272"/>
      <c r="HH25" s="272"/>
      <c r="HI25" s="272"/>
      <c r="HJ25" s="272"/>
      <c r="HK25" s="272"/>
      <c r="HL25" s="272"/>
      <c r="HM25" s="272"/>
      <c r="HN25" s="272"/>
      <c r="HO25" s="272"/>
      <c r="HP25" s="272"/>
      <c r="HQ25" s="272"/>
      <c r="HR25" s="272"/>
      <c r="HS25" s="272"/>
      <c r="HT25" s="272"/>
      <c r="HU25" s="272"/>
      <c r="HV25" s="272"/>
      <c r="HW25" s="272"/>
      <c r="HX25" s="272"/>
      <c r="HY25" s="272"/>
      <c r="HZ25" s="272"/>
      <c r="IA25" s="272"/>
      <c r="IB25" s="272"/>
      <c r="IC25" s="272"/>
      <c r="ID25" s="272"/>
      <c r="IE25" s="272"/>
      <c r="IF25" s="272"/>
      <c r="IG25" s="272"/>
      <c r="IH25" s="272"/>
      <c r="II25" s="272"/>
      <c r="IJ25" s="272"/>
      <c r="IK25" s="272"/>
      <c r="IL25" s="272"/>
      <c r="IM25" s="272"/>
    </row>
    <row r="26" spans="1:247" s="237" customFormat="1" ht="18" customHeight="1">
      <c r="A26" s="253">
        <v>20</v>
      </c>
      <c r="B26" s="254" t="s">
        <v>604</v>
      </c>
      <c r="C26" s="254" t="s">
        <v>605</v>
      </c>
      <c r="D26" s="255" t="s">
        <v>574</v>
      </c>
      <c r="E26" s="256" t="s">
        <v>575</v>
      </c>
      <c r="F26" s="268">
        <v>257.54</v>
      </c>
      <c r="G26" s="269"/>
      <c r="H26" s="269"/>
      <c r="I26" s="258">
        <f>F26*J26</f>
        <v>1158930</v>
      </c>
      <c r="J26" s="274">
        <v>4500</v>
      </c>
      <c r="K26" s="273" t="s">
        <v>580</v>
      </c>
      <c r="L26" s="267"/>
      <c r="M26" s="271"/>
      <c r="N26" s="271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2"/>
      <c r="GO26" s="272"/>
      <c r="GP26" s="272"/>
      <c r="GQ26" s="272"/>
      <c r="GR26" s="272"/>
      <c r="GS26" s="272"/>
      <c r="GT26" s="272"/>
      <c r="GU26" s="272"/>
      <c r="GV26" s="272"/>
      <c r="GW26" s="272"/>
      <c r="GX26" s="272"/>
      <c r="GY26" s="272"/>
      <c r="GZ26" s="272"/>
      <c r="HA26" s="272"/>
      <c r="HB26" s="272"/>
      <c r="HC26" s="272"/>
      <c r="HD26" s="272"/>
      <c r="HE26" s="272"/>
      <c r="HF26" s="272"/>
      <c r="HG26" s="272"/>
      <c r="HH26" s="272"/>
      <c r="HI26" s="272"/>
      <c r="HJ26" s="272"/>
      <c r="HK26" s="272"/>
      <c r="HL26" s="272"/>
      <c r="HM26" s="272"/>
      <c r="HN26" s="272"/>
      <c r="HO26" s="272"/>
      <c r="HP26" s="272"/>
      <c r="HQ26" s="272"/>
      <c r="HR26" s="272"/>
      <c r="HS26" s="272"/>
      <c r="HT26" s="272"/>
      <c r="HU26" s="272"/>
      <c r="HV26" s="272"/>
      <c r="HW26" s="272"/>
      <c r="HX26" s="272"/>
      <c r="HY26" s="272"/>
      <c r="HZ26" s="272"/>
      <c r="IA26" s="272"/>
      <c r="IB26" s="272"/>
      <c r="IC26" s="272"/>
      <c r="ID26" s="272"/>
      <c r="IE26" s="272"/>
      <c r="IF26" s="272"/>
      <c r="IG26" s="272"/>
      <c r="IH26" s="272"/>
      <c r="II26" s="272"/>
      <c r="IJ26" s="272"/>
      <c r="IK26" s="272"/>
      <c r="IL26" s="272"/>
      <c r="IM26" s="272"/>
    </row>
    <row r="27" spans="1:247" s="237" customFormat="1" ht="18" customHeight="1">
      <c r="A27" s="253">
        <v>21</v>
      </c>
      <c r="B27" s="254" t="s">
        <v>606</v>
      </c>
      <c r="C27" s="254" t="s">
        <v>607</v>
      </c>
      <c r="D27" s="255" t="s">
        <v>574</v>
      </c>
      <c r="E27" s="256" t="s">
        <v>575</v>
      </c>
      <c r="F27" s="268">
        <v>277.32</v>
      </c>
      <c r="G27" s="269"/>
      <c r="H27" s="269"/>
      <c r="I27" s="258">
        <f>F27*J27</f>
        <v>1247940</v>
      </c>
      <c r="J27" s="274">
        <v>4500</v>
      </c>
      <c r="K27" s="273" t="s">
        <v>580</v>
      </c>
      <c r="L27" s="267"/>
      <c r="M27" s="271"/>
      <c r="N27" s="271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2"/>
      <c r="GO27" s="272"/>
      <c r="GP27" s="272"/>
      <c r="GQ27" s="272"/>
      <c r="GR27" s="272"/>
      <c r="GS27" s="272"/>
      <c r="GT27" s="272"/>
      <c r="GU27" s="272"/>
      <c r="GV27" s="272"/>
      <c r="GW27" s="272"/>
      <c r="GX27" s="272"/>
      <c r="GY27" s="272"/>
      <c r="GZ27" s="272"/>
      <c r="HA27" s="272"/>
      <c r="HB27" s="272"/>
      <c r="HC27" s="272"/>
      <c r="HD27" s="272"/>
      <c r="HE27" s="272"/>
      <c r="HF27" s="272"/>
      <c r="HG27" s="272"/>
      <c r="HH27" s="272"/>
      <c r="HI27" s="272"/>
      <c r="HJ27" s="272"/>
      <c r="HK27" s="272"/>
      <c r="HL27" s="272"/>
      <c r="HM27" s="272"/>
      <c r="HN27" s="272"/>
      <c r="HO27" s="272"/>
      <c r="HP27" s="272"/>
      <c r="HQ27" s="272"/>
      <c r="HR27" s="272"/>
      <c r="HS27" s="272"/>
      <c r="HT27" s="272"/>
      <c r="HU27" s="272"/>
      <c r="HV27" s="272"/>
      <c r="HW27" s="272"/>
      <c r="HX27" s="272"/>
      <c r="HY27" s="272"/>
      <c r="HZ27" s="272"/>
      <c r="IA27" s="272"/>
      <c r="IB27" s="272"/>
      <c r="IC27" s="272"/>
      <c r="ID27" s="272"/>
      <c r="IE27" s="272"/>
      <c r="IF27" s="272"/>
      <c r="IG27" s="272"/>
      <c r="IH27" s="272"/>
      <c r="II27" s="272"/>
      <c r="IJ27" s="272"/>
      <c r="IK27" s="272"/>
      <c r="IL27" s="272"/>
      <c r="IM27" s="272"/>
    </row>
    <row r="28" spans="1:247" s="237" customFormat="1" ht="18" customHeight="1">
      <c r="A28" s="253">
        <v>22</v>
      </c>
      <c r="B28" s="254" t="s">
        <v>608</v>
      </c>
      <c r="C28" s="254" t="s">
        <v>609</v>
      </c>
      <c r="D28" s="255" t="s">
        <v>574</v>
      </c>
      <c r="E28" s="256" t="s">
        <v>575</v>
      </c>
      <c r="F28" s="268">
        <v>181.24</v>
      </c>
      <c r="G28" s="269"/>
      <c r="H28" s="269"/>
      <c r="I28" s="258">
        <f>F28*J28</f>
        <v>815580</v>
      </c>
      <c r="J28" s="274">
        <v>4500</v>
      </c>
      <c r="K28" s="273" t="s">
        <v>580</v>
      </c>
      <c r="L28" s="267"/>
      <c r="M28" s="271"/>
      <c r="N28" s="271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2"/>
      <c r="GO28" s="272"/>
      <c r="GP28" s="272"/>
      <c r="GQ28" s="272"/>
      <c r="GR28" s="272"/>
      <c r="GS28" s="272"/>
      <c r="GT28" s="272"/>
      <c r="GU28" s="272"/>
      <c r="GV28" s="272"/>
      <c r="GW28" s="272"/>
      <c r="GX28" s="272"/>
      <c r="GY28" s="272"/>
      <c r="GZ28" s="272"/>
      <c r="HA28" s="272"/>
      <c r="HB28" s="272"/>
      <c r="HC28" s="272"/>
      <c r="HD28" s="272"/>
      <c r="HE28" s="272"/>
      <c r="HF28" s="272"/>
      <c r="HG28" s="272"/>
      <c r="HH28" s="272"/>
      <c r="HI28" s="272"/>
      <c r="HJ28" s="272"/>
      <c r="HK28" s="272"/>
      <c r="HL28" s="272"/>
      <c r="HM28" s="272"/>
      <c r="HN28" s="272"/>
      <c r="HO28" s="272"/>
      <c r="HP28" s="272"/>
      <c r="HQ28" s="272"/>
      <c r="HR28" s="272"/>
      <c r="HS28" s="272"/>
      <c r="HT28" s="272"/>
      <c r="HU28" s="272"/>
      <c r="HV28" s="272"/>
      <c r="HW28" s="272"/>
      <c r="HX28" s="272"/>
      <c r="HY28" s="272"/>
      <c r="HZ28" s="272"/>
      <c r="IA28" s="272"/>
      <c r="IB28" s="272"/>
      <c r="IC28" s="272"/>
      <c r="ID28" s="272"/>
      <c r="IE28" s="272"/>
      <c r="IF28" s="272"/>
      <c r="IG28" s="272"/>
      <c r="IH28" s="272"/>
      <c r="II28" s="272"/>
      <c r="IJ28" s="272"/>
      <c r="IK28" s="272"/>
      <c r="IL28" s="272"/>
      <c r="IM28" s="272"/>
    </row>
    <row r="29" spans="1:247" s="237" customFormat="1" ht="18" customHeight="1">
      <c r="A29" s="253">
        <v>23</v>
      </c>
      <c r="B29" s="254" t="s">
        <v>610</v>
      </c>
      <c r="C29" s="254" t="s">
        <v>611</v>
      </c>
      <c r="D29" s="255" t="s">
        <v>574</v>
      </c>
      <c r="E29" s="256" t="s">
        <v>575</v>
      </c>
      <c r="F29" s="268">
        <v>202.74</v>
      </c>
      <c r="G29" s="269"/>
      <c r="H29" s="269"/>
      <c r="I29" s="258">
        <f>F29*J29</f>
        <v>912330</v>
      </c>
      <c r="J29" s="274">
        <v>4500</v>
      </c>
      <c r="K29" s="273" t="s">
        <v>580</v>
      </c>
      <c r="L29" s="267"/>
      <c r="M29" s="271"/>
      <c r="N29" s="271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2"/>
      <c r="GO29" s="272"/>
      <c r="GP29" s="272"/>
      <c r="GQ29" s="272"/>
      <c r="GR29" s="272"/>
      <c r="GS29" s="272"/>
      <c r="GT29" s="272"/>
      <c r="GU29" s="272"/>
      <c r="GV29" s="272"/>
      <c r="GW29" s="272"/>
      <c r="GX29" s="272"/>
      <c r="GY29" s="272"/>
      <c r="GZ29" s="272"/>
      <c r="HA29" s="272"/>
      <c r="HB29" s="272"/>
      <c r="HC29" s="272"/>
      <c r="HD29" s="272"/>
      <c r="HE29" s="272"/>
      <c r="HF29" s="272"/>
      <c r="HG29" s="272"/>
      <c r="HH29" s="272"/>
      <c r="HI29" s="272"/>
      <c r="HJ29" s="272"/>
      <c r="HK29" s="272"/>
      <c r="HL29" s="272"/>
      <c r="HM29" s="272"/>
      <c r="HN29" s="272"/>
      <c r="HO29" s="272"/>
      <c r="HP29" s="272"/>
      <c r="HQ29" s="272"/>
      <c r="HR29" s="272"/>
      <c r="HS29" s="272"/>
      <c r="HT29" s="272"/>
      <c r="HU29" s="272"/>
      <c r="HV29" s="272"/>
      <c r="HW29" s="272"/>
      <c r="HX29" s="272"/>
      <c r="HY29" s="272"/>
      <c r="HZ29" s="272"/>
      <c r="IA29" s="272"/>
      <c r="IB29" s="272"/>
      <c r="IC29" s="272"/>
      <c r="ID29" s="272"/>
      <c r="IE29" s="272"/>
      <c r="IF29" s="272"/>
      <c r="IG29" s="272"/>
      <c r="IH29" s="272"/>
      <c r="II29" s="272"/>
      <c r="IJ29" s="272"/>
      <c r="IK29" s="272"/>
      <c r="IL29" s="272"/>
      <c r="IM29" s="272"/>
    </row>
    <row r="30" spans="1:247" s="237" customFormat="1" ht="18" customHeight="1">
      <c r="A30" s="253">
        <v>24</v>
      </c>
      <c r="B30" s="254" t="s">
        <v>612</v>
      </c>
      <c r="C30" s="254" t="s">
        <v>613</v>
      </c>
      <c r="D30" s="255" t="s">
        <v>574</v>
      </c>
      <c r="E30" s="256" t="s">
        <v>575</v>
      </c>
      <c r="F30" s="268">
        <v>291.32</v>
      </c>
      <c r="G30" s="269"/>
      <c r="H30" s="269"/>
      <c r="I30" s="258">
        <f>F30*J30</f>
        <v>1310940</v>
      </c>
      <c r="J30" s="274">
        <v>4500</v>
      </c>
      <c r="K30" s="273" t="s">
        <v>580</v>
      </c>
      <c r="L30" s="267"/>
      <c r="M30" s="271"/>
      <c r="N30" s="271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  <c r="GP30" s="272"/>
      <c r="GQ30" s="272"/>
      <c r="GR30" s="272"/>
      <c r="GS30" s="272"/>
      <c r="GT30" s="272"/>
      <c r="GU30" s="272"/>
      <c r="GV30" s="272"/>
      <c r="GW30" s="272"/>
      <c r="GX30" s="272"/>
      <c r="GY30" s="272"/>
      <c r="GZ30" s="272"/>
      <c r="HA30" s="272"/>
      <c r="HB30" s="272"/>
      <c r="HC30" s="272"/>
      <c r="HD30" s="272"/>
      <c r="HE30" s="272"/>
      <c r="HF30" s="272"/>
      <c r="HG30" s="272"/>
      <c r="HH30" s="272"/>
      <c r="HI30" s="272"/>
      <c r="HJ30" s="272"/>
      <c r="HK30" s="272"/>
      <c r="HL30" s="272"/>
      <c r="HM30" s="272"/>
      <c r="HN30" s="272"/>
      <c r="HO30" s="272"/>
      <c r="HP30" s="272"/>
      <c r="HQ30" s="272"/>
      <c r="HR30" s="272"/>
      <c r="HS30" s="272"/>
      <c r="HT30" s="272"/>
      <c r="HU30" s="272"/>
      <c r="HV30" s="272"/>
      <c r="HW30" s="272"/>
      <c r="HX30" s="272"/>
      <c r="HY30" s="272"/>
      <c r="HZ30" s="272"/>
      <c r="IA30" s="272"/>
      <c r="IB30" s="272"/>
      <c r="IC30" s="272"/>
      <c r="ID30" s="272"/>
      <c r="IE30" s="272"/>
      <c r="IF30" s="272"/>
      <c r="IG30" s="272"/>
      <c r="IH30" s="272"/>
      <c r="II30" s="272"/>
      <c r="IJ30" s="272"/>
      <c r="IK30" s="272"/>
      <c r="IL30" s="272"/>
      <c r="IM30" s="272"/>
    </row>
    <row r="31" spans="1:247" s="237" customFormat="1" ht="18" customHeight="1">
      <c r="A31" s="253">
        <v>25</v>
      </c>
      <c r="B31" s="254" t="s">
        <v>614</v>
      </c>
      <c r="C31" s="254" t="s">
        <v>615</v>
      </c>
      <c r="D31" s="255" t="s">
        <v>574</v>
      </c>
      <c r="E31" s="256" t="s">
        <v>575</v>
      </c>
      <c r="F31" s="268">
        <v>235.62</v>
      </c>
      <c r="G31" s="269"/>
      <c r="H31" s="269"/>
      <c r="I31" s="258">
        <f>F31*J31</f>
        <v>1060290</v>
      </c>
      <c r="J31" s="274">
        <v>4500</v>
      </c>
      <c r="K31" s="273" t="s">
        <v>580</v>
      </c>
      <c r="L31" s="267"/>
      <c r="M31" s="271"/>
      <c r="N31" s="271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2"/>
      <c r="GO31" s="272"/>
      <c r="GP31" s="272"/>
      <c r="GQ31" s="272"/>
      <c r="GR31" s="272"/>
      <c r="GS31" s="272"/>
      <c r="GT31" s="272"/>
      <c r="GU31" s="272"/>
      <c r="GV31" s="272"/>
      <c r="GW31" s="272"/>
      <c r="GX31" s="272"/>
      <c r="GY31" s="272"/>
      <c r="GZ31" s="272"/>
      <c r="HA31" s="272"/>
      <c r="HB31" s="272"/>
      <c r="HC31" s="272"/>
      <c r="HD31" s="272"/>
      <c r="HE31" s="272"/>
      <c r="HF31" s="272"/>
      <c r="HG31" s="272"/>
      <c r="HH31" s="272"/>
      <c r="HI31" s="272"/>
      <c r="HJ31" s="272"/>
      <c r="HK31" s="272"/>
      <c r="HL31" s="272"/>
      <c r="HM31" s="272"/>
      <c r="HN31" s="272"/>
      <c r="HO31" s="272"/>
      <c r="HP31" s="272"/>
      <c r="HQ31" s="272"/>
      <c r="HR31" s="272"/>
      <c r="HS31" s="272"/>
      <c r="HT31" s="272"/>
      <c r="HU31" s="272"/>
      <c r="HV31" s="272"/>
      <c r="HW31" s="272"/>
      <c r="HX31" s="272"/>
      <c r="HY31" s="272"/>
      <c r="HZ31" s="272"/>
      <c r="IA31" s="272"/>
      <c r="IB31" s="272"/>
      <c r="IC31" s="272"/>
      <c r="ID31" s="272"/>
      <c r="IE31" s="272"/>
      <c r="IF31" s="272"/>
      <c r="IG31" s="272"/>
      <c r="IH31" s="272"/>
      <c r="II31" s="272"/>
      <c r="IJ31" s="272"/>
      <c r="IK31" s="272"/>
      <c r="IL31" s="272"/>
      <c r="IM31" s="272"/>
    </row>
    <row r="32" spans="1:247" s="237" customFormat="1" ht="18" customHeight="1">
      <c r="A32" s="253">
        <v>26</v>
      </c>
      <c r="B32" s="254" t="s">
        <v>616</v>
      </c>
      <c r="C32" s="254" t="s">
        <v>617</v>
      </c>
      <c r="D32" s="255" t="s">
        <v>574</v>
      </c>
      <c r="E32" s="256" t="s">
        <v>575</v>
      </c>
      <c r="F32" s="268">
        <v>76.71</v>
      </c>
      <c r="G32" s="269"/>
      <c r="H32" s="269"/>
      <c r="I32" s="258">
        <f>F32*J32</f>
        <v>345195</v>
      </c>
      <c r="J32" s="274">
        <v>4500</v>
      </c>
      <c r="K32" s="273" t="s">
        <v>580</v>
      </c>
      <c r="L32" s="267"/>
      <c r="M32" s="271"/>
      <c r="N32" s="271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  <c r="GP32" s="272"/>
      <c r="GQ32" s="272"/>
      <c r="GR32" s="272"/>
      <c r="GS32" s="272"/>
      <c r="GT32" s="272"/>
      <c r="GU32" s="272"/>
      <c r="GV32" s="272"/>
      <c r="GW32" s="272"/>
      <c r="GX32" s="272"/>
      <c r="GY32" s="272"/>
      <c r="GZ32" s="272"/>
      <c r="HA32" s="272"/>
      <c r="HB32" s="272"/>
      <c r="HC32" s="272"/>
      <c r="HD32" s="272"/>
      <c r="HE32" s="272"/>
      <c r="HF32" s="272"/>
      <c r="HG32" s="272"/>
      <c r="HH32" s="272"/>
      <c r="HI32" s="272"/>
      <c r="HJ32" s="272"/>
      <c r="HK32" s="272"/>
      <c r="HL32" s="272"/>
      <c r="HM32" s="272"/>
      <c r="HN32" s="272"/>
      <c r="HO32" s="272"/>
      <c r="HP32" s="272"/>
      <c r="HQ32" s="272"/>
      <c r="HR32" s="272"/>
      <c r="HS32" s="272"/>
      <c r="HT32" s="272"/>
      <c r="HU32" s="272"/>
      <c r="HV32" s="272"/>
      <c r="HW32" s="272"/>
      <c r="HX32" s="272"/>
      <c r="HY32" s="272"/>
      <c r="HZ32" s="272"/>
      <c r="IA32" s="272"/>
      <c r="IB32" s="272"/>
      <c r="IC32" s="272"/>
      <c r="ID32" s="272"/>
      <c r="IE32" s="272"/>
      <c r="IF32" s="272"/>
      <c r="IG32" s="272"/>
      <c r="IH32" s="272"/>
      <c r="II32" s="272"/>
      <c r="IJ32" s="272"/>
      <c r="IK32" s="272"/>
      <c r="IL32" s="272"/>
      <c r="IM32" s="272"/>
    </row>
    <row r="33" spans="1:247" s="237" customFormat="1" ht="18" customHeight="1">
      <c r="A33" s="253">
        <v>27</v>
      </c>
      <c r="B33" s="254" t="s">
        <v>618</v>
      </c>
      <c r="C33" s="254" t="s">
        <v>619</v>
      </c>
      <c r="D33" s="255" t="s">
        <v>574</v>
      </c>
      <c r="E33" s="256" t="s">
        <v>575</v>
      </c>
      <c r="F33" s="268">
        <v>242.54</v>
      </c>
      <c r="G33" s="269"/>
      <c r="H33" s="269"/>
      <c r="I33" s="258">
        <f>F33*J33</f>
        <v>848890</v>
      </c>
      <c r="J33" s="274">
        <v>3500</v>
      </c>
      <c r="K33" s="273" t="s">
        <v>580</v>
      </c>
      <c r="L33" s="267"/>
      <c r="M33" s="271"/>
      <c r="N33" s="271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  <c r="GN33" s="272"/>
      <c r="GO33" s="272"/>
      <c r="GP33" s="272"/>
      <c r="GQ33" s="272"/>
      <c r="GR33" s="272"/>
      <c r="GS33" s="272"/>
      <c r="GT33" s="272"/>
      <c r="GU33" s="272"/>
      <c r="GV33" s="272"/>
      <c r="GW33" s="272"/>
      <c r="GX33" s="272"/>
      <c r="GY33" s="272"/>
      <c r="GZ33" s="272"/>
      <c r="HA33" s="272"/>
      <c r="HB33" s="272"/>
      <c r="HC33" s="272"/>
      <c r="HD33" s="272"/>
      <c r="HE33" s="272"/>
      <c r="HF33" s="272"/>
      <c r="HG33" s="272"/>
      <c r="HH33" s="272"/>
      <c r="HI33" s="272"/>
      <c r="HJ33" s="272"/>
      <c r="HK33" s="272"/>
      <c r="HL33" s="272"/>
      <c r="HM33" s="272"/>
      <c r="HN33" s="272"/>
      <c r="HO33" s="272"/>
      <c r="HP33" s="272"/>
      <c r="HQ33" s="272"/>
      <c r="HR33" s="272"/>
      <c r="HS33" s="272"/>
      <c r="HT33" s="272"/>
      <c r="HU33" s="272"/>
      <c r="HV33" s="272"/>
      <c r="HW33" s="272"/>
      <c r="HX33" s="272"/>
      <c r="HY33" s="272"/>
      <c r="HZ33" s="272"/>
      <c r="IA33" s="272"/>
      <c r="IB33" s="272"/>
      <c r="IC33" s="272"/>
      <c r="ID33" s="272"/>
      <c r="IE33" s="272"/>
      <c r="IF33" s="272"/>
      <c r="IG33" s="272"/>
      <c r="IH33" s="272"/>
      <c r="II33" s="272"/>
      <c r="IJ33" s="272"/>
      <c r="IK33" s="272"/>
      <c r="IL33" s="272"/>
      <c r="IM33" s="272"/>
    </row>
    <row r="34" spans="1:247" s="237" customFormat="1" ht="18" customHeight="1">
      <c r="A34" s="253">
        <v>28</v>
      </c>
      <c r="B34" s="254" t="s">
        <v>620</v>
      </c>
      <c r="C34" s="254" t="s">
        <v>621</v>
      </c>
      <c r="D34" s="255" t="s">
        <v>574</v>
      </c>
      <c r="E34" s="256" t="s">
        <v>593</v>
      </c>
      <c r="F34" s="268">
        <v>29.83</v>
      </c>
      <c r="G34" s="269"/>
      <c r="H34" s="269"/>
      <c r="I34" s="258">
        <f>F34*J34</f>
        <v>119320</v>
      </c>
      <c r="J34" s="274">
        <v>4000</v>
      </c>
      <c r="K34" s="273" t="s">
        <v>576</v>
      </c>
      <c r="L34" s="267"/>
      <c r="M34" s="271"/>
      <c r="N34" s="271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  <c r="GN34" s="272"/>
      <c r="GO34" s="272"/>
      <c r="GP34" s="272"/>
      <c r="GQ34" s="272"/>
      <c r="GR34" s="272"/>
      <c r="GS34" s="272"/>
      <c r="GT34" s="272"/>
      <c r="GU34" s="272"/>
      <c r="GV34" s="272"/>
      <c r="GW34" s="272"/>
      <c r="GX34" s="272"/>
      <c r="GY34" s="272"/>
      <c r="GZ34" s="272"/>
      <c r="HA34" s="272"/>
      <c r="HB34" s="272"/>
      <c r="HC34" s="272"/>
      <c r="HD34" s="272"/>
      <c r="HE34" s="272"/>
      <c r="HF34" s="272"/>
      <c r="HG34" s="272"/>
      <c r="HH34" s="272"/>
      <c r="HI34" s="272"/>
      <c r="HJ34" s="272"/>
      <c r="HK34" s="272"/>
      <c r="HL34" s="272"/>
      <c r="HM34" s="272"/>
      <c r="HN34" s="272"/>
      <c r="HO34" s="272"/>
      <c r="HP34" s="272"/>
      <c r="HQ34" s="272"/>
      <c r="HR34" s="272"/>
      <c r="HS34" s="272"/>
      <c r="HT34" s="272"/>
      <c r="HU34" s="272"/>
      <c r="HV34" s="272"/>
      <c r="HW34" s="272"/>
      <c r="HX34" s="272"/>
      <c r="HY34" s="272"/>
      <c r="HZ34" s="272"/>
      <c r="IA34" s="272"/>
      <c r="IB34" s="272"/>
      <c r="IC34" s="272"/>
      <c r="ID34" s="272"/>
      <c r="IE34" s="272"/>
      <c r="IF34" s="272"/>
      <c r="IG34" s="272"/>
      <c r="IH34" s="272"/>
      <c r="II34" s="272"/>
      <c r="IJ34" s="272"/>
      <c r="IK34" s="272"/>
      <c r="IL34" s="272"/>
      <c r="IM34" s="272"/>
    </row>
    <row r="35" spans="1:247" s="237" customFormat="1" ht="18" customHeight="1">
      <c r="A35" s="253">
        <v>29</v>
      </c>
      <c r="B35" s="254" t="s">
        <v>622</v>
      </c>
      <c r="C35" s="254" t="s">
        <v>623</v>
      </c>
      <c r="D35" s="255" t="s">
        <v>574</v>
      </c>
      <c r="E35" s="256" t="s">
        <v>575</v>
      </c>
      <c r="F35" s="268">
        <v>29.83</v>
      </c>
      <c r="G35" s="269"/>
      <c r="H35" s="269"/>
      <c r="I35" s="258">
        <f>F35*J35</f>
        <v>119320</v>
      </c>
      <c r="J35" s="274">
        <v>4000</v>
      </c>
      <c r="K35" s="273" t="s">
        <v>587</v>
      </c>
      <c r="L35" s="267"/>
      <c r="M35" s="271"/>
      <c r="N35" s="271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  <c r="GN35" s="272"/>
      <c r="GO35" s="272"/>
      <c r="GP35" s="272"/>
      <c r="GQ35" s="272"/>
      <c r="GR35" s="272"/>
      <c r="GS35" s="272"/>
      <c r="GT35" s="272"/>
      <c r="GU35" s="272"/>
      <c r="GV35" s="272"/>
      <c r="GW35" s="272"/>
      <c r="GX35" s="272"/>
      <c r="GY35" s="272"/>
      <c r="GZ35" s="272"/>
      <c r="HA35" s="272"/>
      <c r="HB35" s="272"/>
      <c r="HC35" s="272"/>
      <c r="HD35" s="272"/>
      <c r="HE35" s="272"/>
      <c r="HF35" s="272"/>
      <c r="HG35" s="272"/>
      <c r="HH35" s="272"/>
      <c r="HI35" s="272"/>
      <c r="HJ35" s="272"/>
      <c r="HK35" s="272"/>
      <c r="HL35" s="272"/>
      <c r="HM35" s="272"/>
      <c r="HN35" s="272"/>
      <c r="HO35" s="272"/>
      <c r="HP35" s="272"/>
      <c r="HQ35" s="272"/>
      <c r="HR35" s="272"/>
      <c r="HS35" s="272"/>
      <c r="HT35" s="272"/>
      <c r="HU35" s="272"/>
      <c r="HV35" s="272"/>
      <c r="HW35" s="272"/>
      <c r="HX35" s="272"/>
      <c r="HY35" s="272"/>
      <c r="HZ35" s="272"/>
      <c r="IA35" s="272"/>
      <c r="IB35" s="272"/>
      <c r="IC35" s="272"/>
      <c r="ID35" s="272"/>
      <c r="IE35" s="272"/>
      <c r="IF35" s="272"/>
      <c r="IG35" s="272"/>
      <c r="IH35" s="272"/>
      <c r="II35" s="272"/>
      <c r="IJ35" s="272"/>
      <c r="IK35" s="272"/>
      <c r="IL35" s="272"/>
      <c r="IM35" s="272"/>
    </row>
    <row r="36" spans="1:247" s="237" customFormat="1" ht="18" customHeight="1">
      <c r="A36" s="253">
        <v>30</v>
      </c>
      <c r="B36" s="254" t="s">
        <v>624</v>
      </c>
      <c r="C36" s="254" t="s">
        <v>625</v>
      </c>
      <c r="D36" s="255" t="s">
        <v>574</v>
      </c>
      <c r="E36" s="256" t="s">
        <v>575</v>
      </c>
      <c r="F36" s="268">
        <v>449.46</v>
      </c>
      <c r="G36" s="269"/>
      <c r="H36" s="269"/>
      <c r="I36" s="258">
        <f>F36*J36</f>
        <v>2022570</v>
      </c>
      <c r="J36" s="274">
        <v>4500</v>
      </c>
      <c r="K36" s="273" t="s">
        <v>580</v>
      </c>
      <c r="L36" s="267"/>
      <c r="M36" s="271"/>
      <c r="N36" s="271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72"/>
      <c r="GH36" s="272"/>
      <c r="GI36" s="272"/>
      <c r="GJ36" s="272"/>
      <c r="GK36" s="272"/>
      <c r="GL36" s="272"/>
      <c r="GM36" s="272"/>
      <c r="GN36" s="272"/>
      <c r="GO36" s="272"/>
      <c r="GP36" s="272"/>
      <c r="GQ36" s="272"/>
      <c r="GR36" s="272"/>
      <c r="GS36" s="272"/>
      <c r="GT36" s="272"/>
      <c r="GU36" s="272"/>
      <c r="GV36" s="272"/>
      <c r="GW36" s="272"/>
      <c r="GX36" s="272"/>
      <c r="GY36" s="272"/>
      <c r="GZ36" s="272"/>
      <c r="HA36" s="272"/>
      <c r="HB36" s="272"/>
      <c r="HC36" s="272"/>
      <c r="HD36" s="272"/>
      <c r="HE36" s="272"/>
      <c r="HF36" s="272"/>
      <c r="HG36" s="272"/>
      <c r="HH36" s="272"/>
      <c r="HI36" s="272"/>
      <c r="HJ36" s="272"/>
      <c r="HK36" s="272"/>
      <c r="HL36" s="272"/>
      <c r="HM36" s="272"/>
      <c r="HN36" s="272"/>
      <c r="HO36" s="272"/>
      <c r="HP36" s="272"/>
      <c r="HQ36" s="272"/>
      <c r="HR36" s="272"/>
      <c r="HS36" s="272"/>
      <c r="HT36" s="272"/>
      <c r="HU36" s="272"/>
      <c r="HV36" s="272"/>
      <c r="HW36" s="272"/>
      <c r="HX36" s="272"/>
      <c r="HY36" s="272"/>
      <c r="HZ36" s="272"/>
      <c r="IA36" s="272"/>
      <c r="IB36" s="272"/>
      <c r="IC36" s="272"/>
      <c r="ID36" s="272"/>
      <c r="IE36" s="272"/>
      <c r="IF36" s="272"/>
      <c r="IG36" s="272"/>
      <c r="IH36" s="272"/>
      <c r="II36" s="272"/>
      <c r="IJ36" s="272"/>
      <c r="IK36" s="272"/>
      <c r="IL36" s="272"/>
      <c r="IM36" s="272"/>
    </row>
    <row r="37" spans="1:247" s="237" customFormat="1" ht="18" customHeight="1">
      <c r="A37" s="253">
        <v>31</v>
      </c>
      <c r="B37" s="254" t="s">
        <v>626</v>
      </c>
      <c r="C37" s="254" t="s">
        <v>627</v>
      </c>
      <c r="D37" s="255" t="s">
        <v>574</v>
      </c>
      <c r="E37" s="256" t="s">
        <v>575</v>
      </c>
      <c r="F37" s="268">
        <v>197.41</v>
      </c>
      <c r="G37" s="269"/>
      <c r="H37" s="269"/>
      <c r="I37" s="258">
        <f>F37*J37</f>
        <v>710676</v>
      </c>
      <c r="J37" s="274">
        <v>3600</v>
      </c>
      <c r="K37" s="273" t="s">
        <v>576</v>
      </c>
      <c r="L37" s="267"/>
      <c r="M37" s="271"/>
      <c r="N37" s="271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2"/>
      <c r="GN37" s="272"/>
      <c r="GO37" s="272"/>
      <c r="GP37" s="272"/>
      <c r="GQ37" s="272"/>
      <c r="GR37" s="272"/>
      <c r="GS37" s="272"/>
      <c r="GT37" s="272"/>
      <c r="GU37" s="272"/>
      <c r="GV37" s="272"/>
      <c r="GW37" s="272"/>
      <c r="GX37" s="272"/>
      <c r="GY37" s="272"/>
      <c r="GZ37" s="272"/>
      <c r="HA37" s="272"/>
      <c r="HB37" s="272"/>
      <c r="HC37" s="272"/>
      <c r="HD37" s="272"/>
      <c r="HE37" s="272"/>
      <c r="HF37" s="272"/>
      <c r="HG37" s="272"/>
      <c r="HH37" s="272"/>
      <c r="HI37" s="272"/>
      <c r="HJ37" s="272"/>
      <c r="HK37" s="272"/>
      <c r="HL37" s="272"/>
      <c r="HM37" s="272"/>
      <c r="HN37" s="272"/>
      <c r="HO37" s="272"/>
      <c r="HP37" s="272"/>
      <c r="HQ37" s="272"/>
      <c r="HR37" s="272"/>
      <c r="HS37" s="272"/>
      <c r="HT37" s="272"/>
      <c r="HU37" s="272"/>
      <c r="HV37" s="272"/>
      <c r="HW37" s="272"/>
      <c r="HX37" s="272"/>
      <c r="HY37" s="272"/>
      <c r="HZ37" s="272"/>
      <c r="IA37" s="272"/>
      <c r="IB37" s="272"/>
      <c r="IC37" s="272"/>
      <c r="ID37" s="272"/>
      <c r="IE37" s="272"/>
      <c r="IF37" s="272"/>
      <c r="IG37" s="272"/>
      <c r="IH37" s="272"/>
      <c r="II37" s="272"/>
      <c r="IJ37" s="272"/>
      <c r="IK37" s="272"/>
      <c r="IL37" s="272"/>
      <c r="IM37" s="272"/>
    </row>
    <row r="38" spans="1:247" s="237" customFormat="1" ht="18" customHeight="1">
      <c r="A38" s="253">
        <v>32</v>
      </c>
      <c r="B38" s="254" t="s">
        <v>628</v>
      </c>
      <c r="C38" s="254" t="s">
        <v>629</v>
      </c>
      <c r="D38" s="255" t="s">
        <v>574</v>
      </c>
      <c r="E38" s="256" t="s">
        <v>575</v>
      </c>
      <c r="F38" s="268">
        <v>118.76</v>
      </c>
      <c r="G38" s="269"/>
      <c r="H38" s="269"/>
      <c r="I38" s="258">
        <f>F38*J38</f>
        <v>391908</v>
      </c>
      <c r="J38" s="274">
        <v>3300</v>
      </c>
      <c r="K38" s="273" t="s">
        <v>580</v>
      </c>
      <c r="L38" s="267"/>
      <c r="M38" s="271"/>
      <c r="N38" s="271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  <c r="GN38" s="272"/>
      <c r="GO38" s="272"/>
      <c r="GP38" s="272"/>
      <c r="GQ38" s="272"/>
      <c r="GR38" s="272"/>
      <c r="GS38" s="272"/>
      <c r="GT38" s="272"/>
      <c r="GU38" s="272"/>
      <c r="GV38" s="272"/>
      <c r="GW38" s="272"/>
      <c r="GX38" s="272"/>
      <c r="GY38" s="272"/>
      <c r="GZ38" s="272"/>
      <c r="HA38" s="272"/>
      <c r="HB38" s="272"/>
      <c r="HC38" s="272"/>
      <c r="HD38" s="272"/>
      <c r="HE38" s="272"/>
      <c r="HF38" s="272"/>
      <c r="HG38" s="272"/>
      <c r="HH38" s="272"/>
      <c r="HI38" s="272"/>
      <c r="HJ38" s="272"/>
      <c r="HK38" s="272"/>
      <c r="HL38" s="272"/>
      <c r="HM38" s="272"/>
      <c r="HN38" s="272"/>
      <c r="HO38" s="272"/>
      <c r="HP38" s="272"/>
      <c r="HQ38" s="272"/>
      <c r="HR38" s="272"/>
      <c r="HS38" s="272"/>
      <c r="HT38" s="272"/>
      <c r="HU38" s="272"/>
      <c r="HV38" s="272"/>
      <c r="HW38" s="272"/>
      <c r="HX38" s="272"/>
      <c r="HY38" s="272"/>
      <c r="HZ38" s="272"/>
      <c r="IA38" s="272"/>
      <c r="IB38" s="272"/>
      <c r="IC38" s="272"/>
      <c r="ID38" s="272"/>
      <c r="IE38" s="272"/>
      <c r="IF38" s="272"/>
      <c r="IG38" s="272"/>
      <c r="IH38" s="272"/>
      <c r="II38" s="272"/>
      <c r="IJ38" s="272"/>
      <c r="IK38" s="272"/>
      <c r="IL38" s="272"/>
      <c r="IM38" s="272"/>
    </row>
    <row r="39" spans="1:247" s="237" customFormat="1" ht="18" customHeight="1">
      <c r="A39" s="253">
        <v>33</v>
      </c>
      <c r="B39" s="254" t="s">
        <v>630</v>
      </c>
      <c r="C39" s="254" t="s">
        <v>631</v>
      </c>
      <c r="D39" s="255" t="s">
        <v>574</v>
      </c>
      <c r="E39" s="256" t="s">
        <v>575</v>
      </c>
      <c r="F39" s="268">
        <v>92.76</v>
      </c>
      <c r="G39" s="269"/>
      <c r="H39" s="269"/>
      <c r="I39" s="258">
        <f>F39*J39</f>
        <v>333936</v>
      </c>
      <c r="J39" s="274">
        <v>3600</v>
      </c>
      <c r="K39" s="273" t="s">
        <v>580</v>
      </c>
      <c r="L39" s="267"/>
      <c r="M39" s="271"/>
      <c r="N39" s="271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  <c r="GN39" s="272"/>
      <c r="GO39" s="272"/>
      <c r="GP39" s="272"/>
      <c r="GQ39" s="272"/>
      <c r="GR39" s="272"/>
      <c r="GS39" s="272"/>
      <c r="GT39" s="272"/>
      <c r="GU39" s="272"/>
      <c r="GV39" s="272"/>
      <c r="GW39" s="272"/>
      <c r="GX39" s="272"/>
      <c r="GY39" s="272"/>
      <c r="GZ39" s="272"/>
      <c r="HA39" s="272"/>
      <c r="HB39" s="272"/>
      <c r="HC39" s="272"/>
      <c r="HD39" s="272"/>
      <c r="HE39" s="272"/>
      <c r="HF39" s="272"/>
      <c r="HG39" s="272"/>
      <c r="HH39" s="272"/>
      <c r="HI39" s="272"/>
      <c r="HJ39" s="272"/>
      <c r="HK39" s="272"/>
      <c r="HL39" s="272"/>
      <c r="HM39" s="272"/>
      <c r="HN39" s="272"/>
      <c r="HO39" s="272"/>
      <c r="HP39" s="272"/>
      <c r="HQ39" s="272"/>
      <c r="HR39" s="272"/>
      <c r="HS39" s="272"/>
      <c r="HT39" s="272"/>
      <c r="HU39" s="272"/>
      <c r="HV39" s="272"/>
      <c r="HW39" s="272"/>
      <c r="HX39" s="272"/>
      <c r="HY39" s="272"/>
      <c r="HZ39" s="272"/>
      <c r="IA39" s="272"/>
      <c r="IB39" s="272"/>
      <c r="IC39" s="272"/>
      <c r="ID39" s="272"/>
      <c r="IE39" s="272"/>
      <c r="IF39" s="272"/>
      <c r="IG39" s="272"/>
      <c r="IH39" s="272"/>
      <c r="II39" s="272"/>
      <c r="IJ39" s="272"/>
      <c r="IK39" s="272"/>
      <c r="IL39" s="272"/>
      <c r="IM39" s="272"/>
    </row>
    <row r="40" spans="1:247" s="237" customFormat="1" ht="18" customHeight="1">
      <c r="A40" s="253">
        <v>34</v>
      </c>
      <c r="B40" s="254" t="s">
        <v>632</v>
      </c>
      <c r="C40" s="254" t="s">
        <v>633</v>
      </c>
      <c r="D40" s="255" t="s">
        <v>574</v>
      </c>
      <c r="E40" s="256" t="s">
        <v>575</v>
      </c>
      <c r="F40" s="268">
        <v>73.88</v>
      </c>
      <c r="G40" s="269"/>
      <c r="H40" s="269"/>
      <c r="I40" s="258">
        <f>F40*J40</f>
        <v>265968</v>
      </c>
      <c r="J40" s="274">
        <v>3600</v>
      </c>
      <c r="K40" s="273" t="s">
        <v>580</v>
      </c>
      <c r="L40" s="267"/>
      <c r="M40" s="271"/>
      <c r="N40" s="271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  <c r="GN40" s="272"/>
      <c r="GO40" s="272"/>
      <c r="GP40" s="272"/>
      <c r="GQ40" s="272"/>
      <c r="GR40" s="272"/>
      <c r="GS40" s="272"/>
      <c r="GT40" s="272"/>
      <c r="GU40" s="272"/>
      <c r="GV40" s="272"/>
      <c r="GW40" s="272"/>
      <c r="GX40" s="272"/>
      <c r="GY40" s="272"/>
      <c r="GZ40" s="272"/>
      <c r="HA40" s="272"/>
      <c r="HB40" s="272"/>
      <c r="HC40" s="272"/>
      <c r="HD40" s="272"/>
      <c r="HE40" s="272"/>
      <c r="HF40" s="272"/>
      <c r="HG40" s="272"/>
      <c r="HH40" s="272"/>
      <c r="HI40" s="272"/>
      <c r="HJ40" s="272"/>
      <c r="HK40" s="272"/>
      <c r="HL40" s="272"/>
      <c r="HM40" s="272"/>
      <c r="HN40" s="272"/>
      <c r="HO40" s="272"/>
      <c r="HP40" s="272"/>
      <c r="HQ40" s="272"/>
      <c r="HR40" s="272"/>
      <c r="HS40" s="272"/>
      <c r="HT40" s="272"/>
      <c r="HU40" s="272"/>
      <c r="HV40" s="272"/>
      <c r="HW40" s="272"/>
      <c r="HX40" s="272"/>
      <c r="HY40" s="272"/>
      <c r="HZ40" s="272"/>
      <c r="IA40" s="272"/>
      <c r="IB40" s="272"/>
      <c r="IC40" s="272"/>
      <c r="ID40" s="272"/>
      <c r="IE40" s="272"/>
      <c r="IF40" s="272"/>
      <c r="IG40" s="272"/>
      <c r="IH40" s="272"/>
      <c r="II40" s="272"/>
      <c r="IJ40" s="272"/>
      <c r="IK40" s="272"/>
      <c r="IL40" s="272"/>
      <c r="IM40" s="272"/>
    </row>
    <row r="41" spans="1:247" s="237" customFormat="1" ht="18" customHeight="1">
      <c r="A41" s="253">
        <v>35</v>
      </c>
      <c r="B41" s="254" t="s">
        <v>634</v>
      </c>
      <c r="C41" s="254" t="s">
        <v>635</v>
      </c>
      <c r="D41" s="255" t="s">
        <v>574</v>
      </c>
      <c r="E41" s="256" t="s">
        <v>575</v>
      </c>
      <c r="F41" s="268">
        <v>158.82</v>
      </c>
      <c r="G41" s="269"/>
      <c r="H41" s="269"/>
      <c r="I41" s="258">
        <f>F41*J41</f>
        <v>571752</v>
      </c>
      <c r="J41" s="274">
        <v>3600</v>
      </c>
      <c r="K41" s="273" t="s">
        <v>580</v>
      </c>
      <c r="L41" s="267"/>
      <c r="M41" s="271"/>
      <c r="N41" s="271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  <c r="GN41" s="272"/>
      <c r="GO41" s="272"/>
      <c r="GP41" s="272"/>
      <c r="GQ41" s="272"/>
      <c r="GR41" s="272"/>
      <c r="GS41" s="272"/>
      <c r="GT41" s="272"/>
      <c r="GU41" s="272"/>
      <c r="GV41" s="272"/>
      <c r="GW41" s="272"/>
      <c r="GX41" s="272"/>
      <c r="GY41" s="272"/>
      <c r="GZ41" s="272"/>
      <c r="HA41" s="272"/>
      <c r="HB41" s="272"/>
      <c r="HC41" s="272"/>
      <c r="HD41" s="272"/>
      <c r="HE41" s="272"/>
      <c r="HF41" s="272"/>
      <c r="HG41" s="272"/>
      <c r="HH41" s="272"/>
      <c r="HI41" s="272"/>
      <c r="HJ41" s="272"/>
      <c r="HK41" s="272"/>
      <c r="HL41" s="272"/>
      <c r="HM41" s="272"/>
      <c r="HN41" s="272"/>
      <c r="HO41" s="272"/>
      <c r="HP41" s="272"/>
      <c r="HQ41" s="272"/>
      <c r="HR41" s="272"/>
      <c r="HS41" s="272"/>
      <c r="HT41" s="272"/>
      <c r="HU41" s="272"/>
      <c r="HV41" s="272"/>
      <c r="HW41" s="272"/>
      <c r="HX41" s="272"/>
      <c r="HY41" s="272"/>
      <c r="HZ41" s="272"/>
      <c r="IA41" s="272"/>
      <c r="IB41" s="272"/>
      <c r="IC41" s="272"/>
      <c r="ID41" s="272"/>
      <c r="IE41" s="272"/>
      <c r="IF41" s="272"/>
      <c r="IG41" s="272"/>
      <c r="IH41" s="272"/>
      <c r="II41" s="272"/>
      <c r="IJ41" s="272"/>
      <c r="IK41" s="272"/>
      <c r="IL41" s="272"/>
      <c r="IM41" s="272"/>
    </row>
    <row r="42" spans="1:247" s="237" customFormat="1" ht="18" customHeight="1">
      <c r="A42" s="253">
        <v>36</v>
      </c>
      <c r="B42" s="254" t="s">
        <v>636</v>
      </c>
      <c r="C42" s="254" t="s">
        <v>637</v>
      </c>
      <c r="D42" s="255" t="s">
        <v>574</v>
      </c>
      <c r="E42" s="256" t="s">
        <v>575</v>
      </c>
      <c r="F42" s="268">
        <v>845.88</v>
      </c>
      <c r="G42" s="269"/>
      <c r="H42" s="269"/>
      <c r="I42" s="258">
        <f>F42*J42</f>
        <v>4652340</v>
      </c>
      <c r="J42" s="274">
        <v>5500</v>
      </c>
      <c r="K42" s="273" t="s">
        <v>638</v>
      </c>
      <c r="L42" s="267"/>
      <c r="M42" s="271"/>
      <c r="N42" s="271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  <c r="GN42" s="272"/>
      <c r="GO42" s="272"/>
      <c r="GP42" s="272"/>
      <c r="GQ42" s="272"/>
      <c r="GR42" s="272"/>
      <c r="GS42" s="272"/>
      <c r="GT42" s="272"/>
      <c r="GU42" s="272"/>
      <c r="GV42" s="272"/>
      <c r="GW42" s="272"/>
      <c r="GX42" s="272"/>
      <c r="GY42" s="272"/>
      <c r="GZ42" s="272"/>
      <c r="HA42" s="272"/>
      <c r="HB42" s="272"/>
      <c r="HC42" s="272"/>
      <c r="HD42" s="272"/>
      <c r="HE42" s="272"/>
      <c r="HF42" s="272"/>
      <c r="HG42" s="272"/>
      <c r="HH42" s="272"/>
      <c r="HI42" s="272"/>
      <c r="HJ42" s="272"/>
      <c r="HK42" s="272"/>
      <c r="HL42" s="272"/>
      <c r="HM42" s="272"/>
      <c r="HN42" s="272"/>
      <c r="HO42" s="272"/>
      <c r="HP42" s="272"/>
      <c r="HQ42" s="272"/>
      <c r="HR42" s="272"/>
      <c r="HS42" s="272"/>
      <c r="HT42" s="272"/>
      <c r="HU42" s="272"/>
      <c r="HV42" s="272"/>
      <c r="HW42" s="272"/>
      <c r="HX42" s="272"/>
      <c r="HY42" s="272"/>
      <c r="HZ42" s="272"/>
      <c r="IA42" s="272"/>
      <c r="IB42" s="272"/>
      <c r="IC42" s="272"/>
      <c r="ID42" s="272"/>
      <c r="IE42" s="272"/>
      <c r="IF42" s="272"/>
      <c r="IG42" s="272"/>
      <c r="IH42" s="272"/>
      <c r="II42" s="272"/>
      <c r="IJ42" s="272"/>
      <c r="IK42" s="272"/>
      <c r="IL42" s="272"/>
      <c r="IM42" s="272"/>
    </row>
    <row r="43" spans="1:247" s="237" customFormat="1" ht="18" customHeight="1">
      <c r="A43" s="253">
        <v>37</v>
      </c>
      <c r="B43" s="254" t="s">
        <v>639</v>
      </c>
      <c r="C43" s="254" t="s">
        <v>640</v>
      </c>
      <c r="D43" s="255" t="s">
        <v>574</v>
      </c>
      <c r="E43" s="256" t="s">
        <v>575</v>
      </c>
      <c r="F43" s="268">
        <v>889.39</v>
      </c>
      <c r="G43" s="269"/>
      <c r="H43" s="269"/>
      <c r="I43" s="258">
        <f>F43*J43</f>
        <v>4891645</v>
      </c>
      <c r="J43" s="274">
        <v>5500</v>
      </c>
      <c r="K43" s="273" t="s">
        <v>638</v>
      </c>
      <c r="L43" s="267"/>
      <c r="M43" s="271"/>
      <c r="N43" s="271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  <c r="GN43" s="272"/>
      <c r="GO43" s="272"/>
      <c r="GP43" s="272"/>
      <c r="GQ43" s="272"/>
      <c r="GR43" s="272"/>
      <c r="GS43" s="272"/>
      <c r="GT43" s="272"/>
      <c r="GU43" s="272"/>
      <c r="GV43" s="272"/>
      <c r="GW43" s="272"/>
      <c r="GX43" s="272"/>
      <c r="GY43" s="272"/>
      <c r="GZ43" s="272"/>
      <c r="HA43" s="272"/>
      <c r="HB43" s="272"/>
      <c r="HC43" s="272"/>
      <c r="HD43" s="272"/>
      <c r="HE43" s="272"/>
      <c r="HF43" s="272"/>
      <c r="HG43" s="272"/>
      <c r="HH43" s="272"/>
      <c r="HI43" s="272"/>
      <c r="HJ43" s="272"/>
      <c r="HK43" s="272"/>
      <c r="HL43" s="272"/>
      <c r="HM43" s="272"/>
      <c r="HN43" s="272"/>
      <c r="HO43" s="272"/>
      <c r="HP43" s="272"/>
      <c r="HQ43" s="272"/>
      <c r="HR43" s="272"/>
      <c r="HS43" s="272"/>
      <c r="HT43" s="272"/>
      <c r="HU43" s="272"/>
      <c r="HV43" s="272"/>
      <c r="HW43" s="272"/>
      <c r="HX43" s="272"/>
      <c r="HY43" s="272"/>
      <c r="HZ43" s="272"/>
      <c r="IA43" s="272"/>
      <c r="IB43" s="272"/>
      <c r="IC43" s="272"/>
      <c r="ID43" s="272"/>
      <c r="IE43" s="272"/>
      <c r="IF43" s="272"/>
      <c r="IG43" s="272"/>
      <c r="IH43" s="272"/>
      <c r="II43" s="272"/>
      <c r="IJ43" s="272"/>
      <c r="IK43" s="272"/>
      <c r="IL43" s="272"/>
      <c r="IM43" s="272"/>
    </row>
    <row r="44" spans="1:247" s="237" customFormat="1" ht="18" customHeight="1">
      <c r="A44" s="253">
        <v>38</v>
      </c>
      <c r="B44" s="254" t="s">
        <v>641</v>
      </c>
      <c r="C44" s="254" t="s">
        <v>642</v>
      </c>
      <c r="D44" s="255" t="s">
        <v>574</v>
      </c>
      <c r="E44" s="256" t="s">
        <v>575</v>
      </c>
      <c r="F44" s="268">
        <v>1141.86</v>
      </c>
      <c r="G44" s="269"/>
      <c r="H44" s="269"/>
      <c r="I44" s="258">
        <f>F44*J44</f>
        <v>6280229.999999999</v>
      </c>
      <c r="J44" s="274">
        <v>5500</v>
      </c>
      <c r="K44" s="273" t="s">
        <v>638</v>
      </c>
      <c r="L44" s="267"/>
      <c r="M44" s="271"/>
      <c r="N44" s="271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  <c r="GN44" s="272"/>
      <c r="GO44" s="272"/>
      <c r="GP44" s="272"/>
      <c r="GQ44" s="272"/>
      <c r="GR44" s="272"/>
      <c r="GS44" s="272"/>
      <c r="GT44" s="272"/>
      <c r="GU44" s="272"/>
      <c r="GV44" s="272"/>
      <c r="GW44" s="272"/>
      <c r="GX44" s="272"/>
      <c r="GY44" s="272"/>
      <c r="GZ44" s="272"/>
      <c r="HA44" s="272"/>
      <c r="HB44" s="272"/>
      <c r="HC44" s="272"/>
      <c r="HD44" s="272"/>
      <c r="HE44" s="272"/>
      <c r="HF44" s="272"/>
      <c r="HG44" s="272"/>
      <c r="HH44" s="272"/>
      <c r="HI44" s="272"/>
      <c r="HJ44" s="272"/>
      <c r="HK44" s="272"/>
      <c r="HL44" s="272"/>
      <c r="HM44" s="272"/>
      <c r="HN44" s="272"/>
      <c r="HO44" s="272"/>
      <c r="HP44" s="272"/>
      <c r="HQ44" s="272"/>
      <c r="HR44" s="272"/>
      <c r="HS44" s="272"/>
      <c r="HT44" s="272"/>
      <c r="HU44" s="272"/>
      <c r="HV44" s="272"/>
      <c r="HW44" s="272"/>
      <c r="HX44" s="272"/>
      <c r="HY44" s="272"/>
      <c r="HZ44" s="272"/>
      <c r="IA44" s="272"/>
      <c r="IB44" s="272"/>
      <c r="IC44" s="272"/>
      <c r="ID44" s="272"/>
      <c r="IE44" s="272"/>
      <c r="IF44" s="272"/>
      <c r="IG44" s="272"/>
      <c r="IH44" s="272"/>
      <c r="II44" s="272"/>
      <c r="IJ44" s="272"/>
      <c r="IK44" s="272"/>
      <c r="IL44" s="272"/>
      <c r="IM44" s="272"/>
    </row>
    <row r="45" spans="1:247" s="237" customFormat="1" ht="18" customHeight="1">
      <c r="A45" s="253">
        <v>39</v>
      </c>
      <c r="B45" s="254" t="s">
        <v>643</v>
      </c>
      <c r="C45" s="254" t="s">
        <v>644</v>
      </c>
      <c r="D45" s="255" t="s">
        <v>574</v>
      </c>
      <c r="E45" s="256" t="s">
        <v>575</v>
      </c>
      <c r="F45" s="268">
        <v>889.42</v>
      </c>
      <c r="G45" s="269"/>
      <c r="H45" s="269"/>
      <c r="I45" s="258">
        <f>F45*J45</f>
        <v>4891810</v>
      </c>
      <c r="J45" s="274">
        <v>5500</v>
      </c>
      <c r="K45" s="273" t="s">
        <v>638</v>
      </c>
      <c r="L45" s="267"/>
      <c r="M45" s="271"/>
      <c r="N45" s="271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  <c r="GN45" s="272"/>
      <c r="GO45" s="272"/>
      <c r="GP45" s="272"/>
      <c r="GQ45" s="272"/>
      <c r="GR45" s="272"/>
      <c r="GS45" s="272"/>
      <c r="GT45" s="272"/>
      <c r="GU45" s="272"/>
      <c r="GV45" s="272"/>
      <c r="GW45" s="272"/>
      <c r="GX45" s="272"/>
      <c r="GY45" s="272"/>
      <c r="GZ45" s="272"/>
      <c r="HA45" s="272"/>
      <c r="HB45" s="272"/>
      <c r="HC45" s="272"/>
      <c r="HD45" s="272"/>
      <c r="HE45" s="272"/>
      <c r="HF45" s="272"/>
      <c r="HG45" s="272"/>
      <c r="HH45" s="272"/>
      <c r="HI45" s="272"/>
      <c r="HJ45" s="272"/>
      <c r="HK45" s="272"/>
      <c r="HL45" s="272"/>
      <c r="HM45" s="272"/>
      <c r="HN45" s="272"/>
      <c r="HO45" s="272"/>
      <c r="HP45" s="272"/>
      <c r="HQ45" s="272"/>
      <c r="HR45" s="272"/>
      <c r="HS45" s="272"/>
      <c r="HT45" s="272"/>
      <c r="HU45" s="272"/>
      <c r="HV45" s="272"/>
      <c r="HW45" s="272"/>
      <c r="HX45" s="272"/>
      <c r="HY45" s="272"/>
      <c r="HZ45" s="272"/>
      <c r="IA45" s="272"/>
      <c r="IB45" s="272"/>
      <c r="IC45" s="272"/>
      <c r="ID45" s="272"/>
      <c r="IE45" s="272"/>
      <c r="IF45" s="272"/>
      <c r="IG45" s="272"/>
      <c r="IH45" s="272"/>
      <c r="II45" s="272"/>
      <c r="IJ45" s="272"/>
      <c r="IK45" s="272"/>
      <c r="IL45" s="272"/>
      <c r="IM45" s="272"/>
    </row>
    <row r="46" spans="1:247" s="237" customFormat="1" ht="18" customHeight="1">
      <c r="A46" s="253">
        <v>40</v>
      </c>
      <c r="B46" s="254" t="s">
        <v>645</v>
      </c>
      <c r="C46" s="254" t="s">
        <v>646</v>
      </c>
      <c r="D46" s="255" t="s">
        <v>574</v>
      </c>
      <c r="E46" s="256" t="s">
        <v>575</v>
      </c>
      <c r="F46" s="268">
        <v>837.87</v>
      </c>
      <c r="G46" s="269"/>
      <c r="H46" s="269"/>
      <c r="I46" s="258">
        <f>F46*J46</f>
        <v>4608285</v>
      </c>
      <c r="J46" s="274">
        <v>5500</v>
      </c>
      <c r="K46" s="273" t="s">
        <v>638</v>
      </c>
      <c r="L46" s="267"/>
      <c r="M46" s="271"/>
      <c r="N46" s="271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  <c r="GN46" s="272"/>
      <c r="GO46" s="272"/>
      <c r="GP46" s="272"/>
      <c r="GQ46" s="272"/>
      <c r="GR46" s="272"/>
      <c r="GS46" s="272"/>
      <c r="GT46" s="272"/>
      <c r="GU46" s="272"/>
      <c r="GV46" s="272"/>
      <c r="GW46" s="272"/>
      <c r="GX46" s="272"/>
      <c r="GY46" s="272"/>
      <c r="GZ46" s="272"/>
      <c r="HA46" s="272"/>
      <c r="HB46" s="272"/>
      <c r="HC46" s="272"/>
      <c r="HD46" s="272"/>
      <c r="HE46" s="272"/>
      <c r="HF46" s="272"/>
      <c r="HG46" s="272"/>
      <c r="HH46" s="272"/>
      <c r="HI46" s="272"/>
      <c r="HJ46" s="272"/>
      <c r="HK46" s="272"/>
      <c r="HL46" s="272"/>
      <c r="HM46" s="272"/>
      <c r="HN46" s="272"/>
      <c r="HO46" s="272"/>
      <c r="HP46" s="272"/>
      <c r="HQ46" s="272"/>
      <c r="HR46" s="272"/>
      <c r="HS46" s="272"/>
      <c r="HT46" s="272"/>
      <c r="HU46" s="272"/>
      <c r="HV46" s="272"/>
      <c r="HW46" s="272"/>
      <c r="HX46" s="272"/>
      <c r="HY46" s="272"/>
      <c r="HZ46" s="272"/>
      <c r="IA46" s="272"/>
      <c r="IB46" s="272"/>
      <c r="IC46" s="272"/>
      <c r="ID46" s="272"/>
      <c r="IE46" s="272"/>
      <c r="IF46" s="272"/>
      <c r="IG46" s="272"/>
      <c r="IH46" s="272"/>
      <c r="II46" s="272"/>
      <c r="IJ46" s="272"/>
      <c r="IK46" s="272"/>
      <c r="IL46" s="272"/>
      <c r="IM46" s="272"/>
    </row>
    <row r="47" spans="1:247" s="237" customFormat="1" ht="18" customHeight="1">
      <c r="A47" s="253">
        <v>41</v>
      </c>
      <c r="B47" s="275" t="s">
        <v>647</v>
      </c>
      <c r="C47" s="254" t="s">
        <v>648</v>
      </c>
      <c r="D47" s="255" t="s">
        <v>592</v>
      </c>
      <c r="E47" s="256" t="s">
        <v>593</v>
      </c>
      <c r="F47" s="268">
        <v>25.36</v>
      </c>
      <c r="G47" s="269"/>
      <c r="H47" s="269"/>
      <c r="I47" s="258">
        <f>F47*J47</f>
        <v>91296</v>
      </c>
      <c r="J47" s="274">
        <v>3600</v>
      </c>
      <c r="K47" s="273" t="s">
        <v>576</v>
      </c>
      <c r="L47" s="271"/>
      <c r="M47" s="271"/>
      <c r="N47" s="271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  <c r="GN47" s="272"/>
      <c r="GO47" s="272"/>
      <c r="GP47" s="272"/>
      <c r="GQ47" s="272"/>
      <c r="GR47" s="272"/>
      <c r="GS47" s="272"/>
      <c r="GT47" s="272"/>
      <c r="GU47" s="272"/>
      <c r="GV47" s="272"/>
      <c r="GW47" s="272"/>
      <c r="GX47" s="272"/>
      <c r="GY47" s="272"/>
      <c r="GZ47" s="272"/>
      <c r="HA47" s="272"/>
      <c r="HB47" s="272"/>
      <c r="HC47" s="272"/>
      <c r="HD47" s="272"/>
      <c r="HE47" s="272"/>
      <c r="HF47" s="272"/>
      <c r="HG47" s="272"/>
      <c r="HH47" s="272"/>
      <c r="HI47" s="272"/>
      <c r="HJ47" s="272"/>
      <c r="HK47" s="272"/>
      <c r="HL47" s="272"/>
      <c r="HM47" s="272"/>
      <c r="HN47" s="272"/>
      <c r="HO47" s="272"/>
      <c r="HP47" s="272"/>
      <c r="HQ47" s="272"/>
      <c r="HR47" s="272"/>
      <c r="HS47" s="272"/>
      <c r="HT47" s="272"/>
      <c r="HU47" s="272"/>
      <c r="HV47" s="272"/>
      <c r="HW47" s="272"/>
      <c r="HX47" s="272"/>
      <c r="HY47" s="272"/>
      <c r="HZ47" s="272"/>
      <c r="IA47" s="272"/>
      <c r="IB47" s="272"/>
      <c r="IC47" s="272"/>
      <c r="ID47" s="272"/>
      <c r="IE47" s="272"/>
      <c r="IF47" s="272"/>
      <c r="IG47" s="272"/>
      <c r="IH47" s="272"/>
      <c r="II47" s="272"/>
      <c r="IJ47" s="272"/>
      <c r="IK47" s="272"/>
      <c r="IL47" s="272"/>
      <c r="IM47" s="272"/>
    </row>
    <row r="48" spans="1:247" s="237" customFormat="1" ht="18" customHeight="1">
      <c r="A48" s="253">
        <v>42</v>
      </c>
      <c r="B48" s="275" t="s">
        <v>649</v>
      </c>
      <c r="C48" s="254" t="s">
        <v>650</v>
      </c>
      <c r="D48" s="255" t="s">
        <v>592</v>
      </c>
      <c r="E48" s="256" t="s">
        <v>593</v>
      </c>
      <c r="F48" s="268">
        <v>23.71</v>
      </c>
      <c r="G48" s="269"/>
      <c r="H48" s="269"/>
      <c r="I48" s="258">
        <f>F48*J48</f>
        <v>85356</v>
      </c>
      <c r="J48" s="274">
        <v>3600</v>
      </c>
      <c r="K48" s="273"/>
      <c r="L48" s="271"/>
      <c r="M48" s="271"/>
      <c r="N48" s="271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  <c r="GN48" s="272"/>
      <c r="GO48" s="272"/>
      <c r="GP48" s="272"/>
      <c r="GQ48" s="272"/>
      <c r="GR48" s="272"/>
      <c r="GS48" s="272"/>
      <c r="GT48" s="272"/>
      <c r="GU48" s="272"/>
      <c r="GV48" s="272"/>
      <c r="GW48" s="272"/>
      <c r="GX48" s="272"/>
      <c r="GY48" s="272"/>
      <c r="GZ48" s="272"/>
      <c r="HA48" s="272"/>
      <c r="HB48" s="272"/>
      <c r="HC48" s="272"/>
      <c r="HD48" s="272"/>
      <c r="HE48" s="272"/>
      <c r="HF48" s="272"/>
      <c r="HG48" s="272"/>
      <c r="HH48" s="272"/>
      <c r="HI48" s="272"/>
      <c r="HJ48" s="272"/>
      <c r="HK48" s="272"/>
      <c r="HL48" s="272"/>
      <c r="HM48" s="272"/>
      <c r="HN48" s="272"/>
      <c r="HO48" s="272"/>
      <c r="HP48" s="272"/>
      <c r="HQ48" s="272"/>
      <c r="HR48" s="272"/>
      <c r="HS48" s="272"/>
      <c r="HT48" s="272"/>
      <c r="HU48" s="272"/>
      <c r="HV48" s="272"/>
      <c r="HW48" s="272"/>
      <c r="HX48" s="272"/>
      <c r="HY48" s="272"/>
      <c r="HZ48" s="272"/>
      <c r="IA48" s="272"/>
      <c r="IB48" s="272"/>
      <c r="IC48" s="272"/>
      <c r="ID48" s="272"/>
      <c r="IE48" s="272"/>
      <c r="IF48" s="272"/>
      <c r="IG48" s="272"/>
      <c r="IH48" s="272"/>
      <c r="II48" s="272"/>
      <c r="IJ48" s="272"/>
      <c r="IK48" s="272"/>
      <c r="IL48" s="272"/>
      <c r="IM48" s="272"/>
    </row>
    <row r="49" spans="1:247" s="237" customFormat="1" ht="18" customHeight="1">
      <c r="A49" s="253">
        <v>43</v>
      </c>
      <c r="B49" s="254" t="s">
        <v>651</v>
      </c>
      <c r="C49" s="254" t="s">
        <v>652</v>
      </c>
      <c r="D49" s="255" t="s">
        <v>574</v>
      </c>
      <c r="E49" s="256" t="s">
        <v>653</v>
      </c>
      <c r="F49" s="268">
        <v>195.5</v>
      </c>
      <c r="G49" s="269"/>
      <c r="H49" s="269"/>
      <c r="I49" s="258">
        <f>F49*J49</f>
        <v>782000</v>
      </c>
      <c r="J49" s="274">
        <v>4000</v>
      </c>
      <c r="K49" s="273" t="s">
        <v>576</v>
      </c>
      <c r="L49" s="267"/>
      <c r="M49" s="271"/>
      <c r="N49" s="271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  <c r="GN49" s="272"/>
      <c r="GO49" s="272"/>
      <c r="GP49" s="272"/>
      <c r="GQ49" s="272"/>
      <c r="GR49" s="272"/>
      <c r="GS49" s="272"/>
      <c r="GT49" s="272"/>
      <c r="GU49" s="272"/>
      <c r="GV49" s="272"/>
      <c r="GW49" s="272"/>
      <c r="GX49" s="272"/>
      <c r="GY49" s="272"/>
      <c r="GZ49" s="272"/>
      <c r="HA49" s="272"/>
      <c r="HB49" s="272"/>
      <c r="HC49" s="272"/>
      <c r="HD49" s="272"/>
      <c r="HE49" s="272"/>
      <c r="HF49" s="272"/>
      <c r="HG49" s="272"/>
      <c r="HH49" s="272"/>
      <c r="HI49" s="272"/>
      <c r="HJ49" s="272"/>
      <c r="HK49" s="272"/>
      <c r="HL49" s="272"/>
      <c r="HM49" s="272"/>
      <c r="HN49" s="272"/>
      <c r="HO49" s="272"/>
      <c r="HP49" s="272"/>
      <c r="HQ49" s="272"/>
      <c r="HR49" s="272"/>
      <c r="HS49" s="272"/>
      <c r="HT49" s="272"/>
      <c r="HU49" s="272"/>
      <c r="HV49" s="272"/>
      <c r="HW49" s="272"/>
      <c r="HX49" s="272"/>
      <c r="HY49" s="272"/>
      <c r="HZ49" s="272"/>
      <c r="IA49" s="272"/>
      <c r="IB49" s="272"/>
      <c r="IC49" s="272"/>
      <c r="ID49" s="272"/>
      <c r="IE49" s="272"/>
      <c r="IF49" s="272"/>
      <c r="IG49" s="272"/>
      <c r="IH49" s="272"/>
      <c r="II49" s="272"/>
      <c r="IJ49" s="272"/>
      <c r="IK49" s="272"/>
      <c r="IL49" s="272"/>
      <c r="IM49" s="272"/>
    </row>
    <row r="50" spans="1:247" s="237" customFormat="1" ht="18" customHeight="1">
      <c r="A50" s="253">
        <v>44</v>
      </c>
      <c r="B50" s="254" t="s">
        <v>654</v>
      </c>
      <c r="C50" s="254" t="s">
        <v>655</v>
      </c>
      <c r="D50" s="255" t="s">
        <v>574</v>
      </c>
      <c r="E50" s="256" t="s">
        <v>653</v>
      </c>
      <c r="F50" s="268">
        <v>342.29</v>
      </c>
      <c r="G50" s="269"/>
      <c r="H50" s="269"/>
      <c r="I50" s="258">
        <f>F50*J50</f>
        <v>1369160</v>
      </c>
      <c r="J50" s="274">
        <v>4000</v>
      </c>
      <c r="K50" s="273" t="s">
        <v>576</v>
      </c>
      <c r="L50" s="267"/>
      <c r="M50" s="271"/>
      <c r="N50" s="271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  <c r="GN50" s="272"/>
      <c r="GO50" s="272"/>
      <c r="GP50" s="272"/>
      <c r="GQ50" s="272"/>
      <c r="GR50" s="272"/>
      <c r="GS50" s="272"/>
      <c r="GT50" s="272"/>
      <c r="GU50" s="272"/>
      <c r="GV50" s="272"/>
      <c r="GW50" s="272"/>
      <c r="GX50" s="272"/>
      <c r="GY50" s="272"/>
      <c r="GZ50" s="272"/>
      <c r="HA50" s="272"/>
      <c r="HB50" s="272"/>
      <c r="HC50" s="272"/>
      <c r="HD50" s="272"/>
      <c r="HE50" s="272"/>
      <c r="HF50" s="272"/>
      <c r="HG50" s="272"/>
      <c r="HH50" s="272"/>
      <c r="HI50" s="272"/>
      <c r="HJ50" s="272"/>
      <c r="HK50" s="272"/>
      <c r="HL50" s="272"/>
      <c r="HM50" s="272"/>
      <c r="HN50" s="272"/>
      <c r="HO50" s="272"/>
      <c r="HP50" s="272"/>
      <c r="HQ50" s="272"/>
      <c r="HR50" s="272"/>
      <c r="HS50" s="272"/>
      <c r="HT50" s="272"/>
      <c r="HU50" s="272"/>
      <c r="HV50" s="272"/>
      <c r="HW50" s="272"/>
      <c r="HX50" s="272"/>
      <c r="HY50" s="272"/>
      <c r="HZ50" s="272"/>
      <c r="IA50" s="272"/>
      <c r="IB50" s="272"/>
      <c r="IC50" s="272"/>
      <c r="ID50" s="272"/>
      <c r="IE50" s="272"/>
      <c r="IF50" s="272"/>
      <c r="IG50" s="272"/>
      <c r="IH50" s="272"/>
      <c r="II50" s="272"/>
      <c r="IJ50" s="272"/>
      <c r="IK50" s="272"/>
      <c r="IL50" s="272"/>
      <c r="IM50" s="272"/>
    </row>
    <row r="51" spans="1:247" s="237" customFormat="1" ht="18" customHeight="1">
      <c r="A51" s="253">
        <v>45</v>
      </c>
      <c r="B51" s="254" t="s">
        <v>656</v>
      </c>
      <c r="C51" s="254" t="s">
        <v>657</v>
      </c>
      <c r="D51" s="255" t="s">
        <v>574</v>
      </c>
      <c r="E51" s="256" t="s">
        <v>653</v>
      </c>
      <c r="F51" s="268">
        <v>174.23</v>
      </c>
      <c r="G51" s="269"/>
      <c r="H51" s="269"/>
      <c r="I51" s="258">
        <f>F51*J51</f>
        <v>696920</v>
      </c>
      <c r="J51" s="274">
        <v>4000</v>
      </c>
      <c r="K51" s="273" t="s">
        <v>576</v>
      </c>
      <c r="L51" s="267"/>
      <c r="M51" s="271"/>
      <c r="N51" s="271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  <c r="GN51" s="272"/>
      <c r="GO51" s="272"/>
      <c r="GP51" s="272"/>
      <c r="GQ51" s="272"/>
      <c r="GR51" s="272"/>
      <c r="GS51" s="272"/>
      <c r="GT51" s="272"/>
      <c r="GU51" s="272"/>
      <c r="GV51" s="272"/>
      <c r="GW51" s="272"/>
      <c r="GX51" s="272"/>
      <c r="GY51" s="272"/>
      <c r="GZ51" s="272"/>
      <c r="HA51" s="272"/>
      <c r="HB51" s="272"/>
      <c r="HC51" s="272"/>
      <c r="HD51" s="272"/>
      <c r="HE51" s="272"/>
      <c r="HF51" s="272"/>
      <c r="HG51" s="272"/>
      <c r="HH51" s="272"/>
      <c r="HI51" s="272"/>
      <c r="HJ51" s="272"/>
      <c r="HK51" s="272"/>
      <c r="HL51" s="272"/>
      <c r="HM51" s="272"/>
      <c r="HN51" s="272"/>
      <c r="HO51" s="272"/>
      <c r="HP51" s="272"/>
      <c r="HQ51" s="272"/>
      <c r="HR51" s="272"/>
      <c r="HS51" s="272"/>
      <c r="HT51" s="272"/>
      <c r="HU51" s="272"/>
      <c r="HV51" s="272"/>
      <c r="HW51" s="272"/>
      <c r="HX51" s="272"/>
      <c r="HY51" s="272"/>
      <c r="HZ51" s="272"/>
      <c r="IA51" s="272"/>
      <c r="IB51" s="272"/>
      <c r="IC51" s="272"/>
      <c r="ID51" s="272"/>
      <c r="IE51" s="272"/>
      <c r="IF51" s="272"/>
      <c r="IG51" s="272"/>
      <c r="IH51" s="272"/>
      <c r="II51" s="272"/>
      <c r="IJ51" s="272"/>
      <c r="IK51" s="272"/>
      <c r="IL51" s="272"/>
      <c r="IM51" s="272"/>
    </row>
    <row r="52" spans="1:247" s="237" customFormat="1" ht="18" customHeight="1">
      <c r="A52" s="253">
        <v>46</v>
      </c>
      <c r="B52" s="254" t="s">
        <v>658</v>
      </c>
      <c r="C52" s="254" t="s">
        <v>659</v>
      </c>
      <c r="D52" s="255" t="s">
        <v>574</v>
      </c>
      <c r="E52" s="256" t="s">
        <v>653</v>
      </c>
      <c r="F52" s="268">
        <v>92.39</v>
      </c>
      <c r="G52" s="269"/>
      <c r="H52" s="269"/>
      <c r="I52" s="258">
        <f>F52*J52</f>
        <v>369560</v>
      </c>
      <c r="J52" s="274">
        <v>4000</v>
      </c>
      <c r="K52" s="273" t="s">
        <v>576</v>
      </c>
      <c r="L52" s="267"/>
      <c r="M52" s="271"/>
      <c r="N52" s="271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  <c r="GN52" s="272"/>
      <c r="GO52" s="272"/>
      <c r="GP52" s="272"/>
      <c r="GQ52" s="272"/>
      <c r="GR52" s="272"/>
      <c r="GS52" s="272"/>
      <c r="GT52" s="272"/>
      <c r="GU52" s="272"/>
      <c r="GV52" s="272"/>
      <c r="GW52" s="272"/>
      <c r="GX52" s="272"/>
      <c r="GY52" s="272"/>
      <c r="GZ52" s="272"/>
      <c r="HA52" s="272"/>
      <c r="HB52" s="272"/>
      <c r="HC52" s="272"/>
      <c r="HD52" s="272"/>
      <c r="HE52" s="272"/>
      <c r="HF52" s="272"/>
      <c r="HG52" s="272"/>
      <c r="HH52" s="272"/>
      <c r="HI52" s="272"/>
      <c r="HJ52" s="272"/>
      <c r="HK52" s="272"/>
      <c r="HL52" s="272"/>
      <c r="HM52" s="272"/>
      <c r="HN52" s="272"/>
      <c r="HO52" s="272"/>
      <c r="HP52" s="272"/>
      <c r="HQ52" s="272"/>
      <c r="HR52" s="272"/>
      <c r="HS52" s="272"/>
      <c r="HT52" s="272"/>
      <c r="HU52" s="272"/>
      <c r="HV52" s="272"/>
      <c r="HW52" s="272"/>
      <c r="HX52" s="272"/>
      <c r="HY52" s="272"/>
      <c r="HZ52" s="272"/>
      <c r="IA52" s="272"/>
      <c r="IB52" s="272"/>
      <c r="IC52" s="272"/>
      <c r="ID52" s="272"/>
      <c r="IE52" s="272"/>
      <c r="IF52" s="272"/>
      <c r="IG52" s="272"/>
      <c r="IH52" s="272"/>
      <c r="II52" s="272"/>
      <c r="IJ52" s="272"/>
      <c r="IK52" s="272"/>
      <c r="IL52" s="272"/>
      <c r="IM52" s="272"/>
    </row>
    <row r="53" spans="1:247" s="237" customFormat="1" ht="18" customHeight="1">
      <c r="A53" s="253">
        <v>47</v>
      </c>
      <c r="B53" s="254" t="s">
        <v>660</v>
      </c>
      <c r="C53" s="254" t="s">
        <v>661</v>
      </c>
      <c r="D53" s="255" t="s">
        <v>574</v>
      </c>
      <c r="E53" s="256" t="s">
        <v>593</v>
      </c>
      <c r="F53" s="268">
        <v>24.84</v>
      </c>
      <c r="G53" s="269"/>
      <c r="H53" s="269"/>
      <c r="I53" s="258">
        <f>F53*J53</f>
        <v>86940</v>
      </c>
      <c r="J53" s="274">
        <v>3500</v>
      </c>
      <c r="K53" s="273" t="s">
        <v>576</v>
      </c>
      <c r="L53" s="267"/>
      <c r="M53" s="271"/>
      <c r="N53" s="271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  <c r="GN53" s="272"/>
      <c r="GO53" s="272"/>
      <c r="GP53" s="272"/>
      <c r="GQ53" s="272"/>
      <c r="GR53" s="272"/>
      <c r="GS53" s="272"/>
      <c r="GT53" s="272"/>
      <c r="GU53" s="272"/>
      <c r="GV53" s="272"/>
      <c r="GW53" s="272"/>
      <c r="GX53" s="272"/>
      <c r="GY53" s="272"/>
      <c r="GZ53" s="272"/>
      <c r="HA53" s="272"/>
      <c r="HB53" s="272"/>
      <c r="HC53" s="272"/>
      <c r="HD53" s="272"/>
      <c r="HE53" s="272"/>
      <c r="HF53" s="272"/>
      <c r="HG53" s="272"/>
      <c r="HH53" s="272"/>
      <c r="HI53" s="272"/>
      <c r="HJ53" s="272"/>
      <c r="HK53" s="272"/>
      <c r="HL53" s="272"/>
      <c r="HM53" s="272"/>
      <c r="HN53" s="272"/>
      <c r="HO53" s="272"/>
      <c r="HP53" s="272"/>
      <c r="HQ53" s="272"/>
      <c r="HR53" s="272"/>
      <c r="HS53" s="272"/>
      <c r="HT53" s="272"/>
      <c r="HU53" s="272"/>
      <c r="HV53" s="272"/>
      <c r="HW53" s="272"/>
      <c r="HX53" s="272"/>
      <c r="HY53" s="272"/>
      <c r="HZ53" s="272"/>
      <c r="IA53" s="272"/>
      <c r="IB53" s="272"/>
      <c r="IC53" s="272"/>
      <c r="ID53" s="272"/>
      <c r="IE53" s="272"/>
      <c r="IF53" s="272"/>
      <c r="IG53" s="272"/>
      <c r="IH53" s="272"/>
      <c r="II53" s="272"/>
      <c r="IJ53" s="272"/>
      <c r="IK53" s="272"/>
      <c r="IL53" s="272"/>
      <c r="IM53" s="272"/>
    </row>
    <row r="54" spans="1:247" s="237" customFormat="1" ht="18" customHeight="1">
      <c r="A54" s="253">
        <v>48</v>
      </c>
      <c r="B54" s="254" t="s">
        <v>662</v>
      </c>
      <c r="C54" s="254" t="s">
        <v>663</v>
      </c>
      <c r="D54" s="255" t="s">
        <v>574</v>
      </c>
      <c r="E54" s="256" t="s">
        <v>593</v>
      </c>
      <c r="F54" s="268">
        <v>23.87</v>
      </c>
      <c r="G54" s="269"/>
      <c r="H54" s="269"/>
      <c r="I54" s="258">
        <f>F54*J54</f>
        <v>83545</v>
      </c>
      <c r="J54" s="274">
        <v>3500</v>
      </c>
      <c r="K54" s="273" t="s">
        <v>576</v>
      </c>
      <c r="L54" s="267"/>
      <c r="M54" s="271"/>
      <c r="N54" s="271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  <c r="GN54" s="272"/>
      <c r="GO54" s="272"/>
      <c r="GP54" s="272"/>
      <c r="GQ54" s="272"/>
      <c r="GR54" s="272"/>
      <c r="GS54" s="272"/>
      <c r="GT54" s="272"/>
      <c r="GU54" s="272"/>
      <c r="GV54" s="272"/>
      <c r="GW54" s="272"/>
      <c r="GX54" s="272"/>
      <c r="GY54" s="272"/>
      <c r="GZ54" s="272"/>
      <c r="HA54" s="272"/>
      <c r="HB54" s="272"/>
      <c r="HC54" s="272"/>
      <c r="HD54" s="272"/>
      <c r="HE54" s="272"/>
      <c r="HF54" s="272"/>
      <c r="HG54" s="272"/>
      <c r="HH54" s="272"/>
      <c r="HI54" s="272"/>
      <c r="HJ54" s="272"/>
      <c r="HK54" s="272"/>
      <c r="HL54" s="272"/>
      <c r="HM54" s="272"/>
      <c r="HN54" s="272"/>
      <c r="HO54" s="272"/>
      <c r="HP54" s="272"/>
      <c r="HQ54" s="272"/>
      <c r="HR54" s="272"/>
      <c r="HS54" s="272"/>
      <c r="HT54" s="272"/>
      <c r="HU54" s="272"/>
      <c r="HV54" s="272"/>
      <c r="HW54" s="272"/>
      <c r="HX54" s="272"/>
      <c r="HY54" s="272"/>
      <c r="HZ54" s="272"/>
      <c r="IA54" s="272"/>
      <c r="IB54" s="272"/>
      <c r="IC54" s="272"/>
      <c r="ID54" s="272"/>
      <c r="IE54" s="272"/>
      <c r="IF54" s="272"/>
      <c r="IG54" s="272"/>
      <c r="IH54" s="272"/>
      <c r="II54" s="272"/>
      <c r="IJ54" s="272"/>
      <c r="IK54" s="272"/>
      <c r="IL54" s="272"/>
      <c r="IM54" s="272"/>
    </row>
    <row r="55" spans="1:247" s="237" customFormat="1" ht="18" customHeight="1">
      <c r="A55" s="253">
        <v>49</v>
      </c>
      <c r="B55" s="254" t="s">
        <v>664</v>
      </c>
      <c r="C55" s="254" t="s">
        <v>665</v>
      </c>
      <c r="D55" s="255" t="s">
        <v>574</v>
      </c>
      <c r="E55" s="256" t="s">
        <v>593</v>
      </c>
      <c r="F55" s="268">
        <v>23.87</v>
      </c>
      <c r="G55" s="269"/>
      <c r="H55" s="269"/>
      <c r="I55" s="258">
        <f>F55*J55</f>
        <v>83545</v>
      </c>
      <c r="J55" s="274">
        <v>3500</v>
      </c>
      <c r="K55" s="273" t="s">
        <v>576</v>
      </c>
      <c r="L55" s="267"/>
      <c r="M55" s="271"/>
      <c r="N55" s="271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  <c r="GN55" s="272"/>
      <c r="GO55" s="272"/>
      <c r="GP55" s="272"/>
      <c r="GQ55" s="272"/>
      <c r="GR55" s="272"/>
      <c r="GS55" s="272"/>
      <c r="GT55" s="272"/>
      <c r="GU55" s="272"/>
      <c r="GV55" s="272"/>
      <c r="GW55" s="272"/>
      <c r="GX55" s="272"/>
      <c r="GY55" s="272"/>
      <c r="GZ55" s="272"/>
      <c r="HA55" s="272"/>
      <c r="HB55" s="272"/>
      <c r="HC55" s="272"/>
      <c r="HD55" s="272"/>
      <c r="HE55" s="272"/>
      <c r="HF55" s="272"/>
      <c r="HG55" s="272"/>
      <c r="HH55" s="272"/>
      <c r="HI55" s="272"/>
      <c r="HJ55" s="272"/>
      <c r="HK55" s="272"/>
      <c r="HL55" s="272"/>
      <c r="HM55" s="272"/>
      <c r="HN55" s="272"/>
      <c r="HO55" s="272"/>
      <c r="HP55" s="272"/>
      <c r="HQ55" s="272"/>
      <c r="HR55" s="272"/>
      <c r="HS55" s="272"/>
      <c r="HT55" s="272"/>
      <c r="HU55" s="272"/>
      <c r="HV55" s="272"/>
      <c r="HW55" s="272"/>
      <c r="HX55" s="272"/>
      <c r="HY55" s="272"/>
      <c r="HZ55" s="272"/>
      <c r="IA55" s="272"/>
      <c r="IB55" s="272"/>
      <c r="IC55" s="272"/>
      <c r="ID55" s="272"/>
      <c r="IE55" s="272"/>
      <c r="IF55" s="272"/>
      <c r="IG55" s="272"/>
      <c r="IH55" s="272"/>
      <c r="II55" s="272"/>
      <c r="IJ55" s="272"/>
      <c r="IK55" s="272"/>
      <c r="IL55" s="272"/>
      <c r="IM55" s="272"/>
    </row>
    <row r="56" spans="1:247" s="237" customFormat="1" ht="18" customHeight="1">
      <c r="A56" s="253">
        <v>50</v>
      </c>
      <c r="B56" s="254" t="s">
        <v>666</v>
      </c>
      <c r="C56" s="254" t="s">
        <v>667</v>
      </c>
      <c r="D56" s="255" t="s">
        <v>574</v>
      </c>
      <c r="E56" s="256" t="s">
        <v>593</v>
      </c>
      <c r="F56" s="268">
        <v>23.87</v>
      </c>
      <c r="G56" s="269"/>
      <c r="H56" s="269"/>
      <c r="I56" s="258">
        <f>F56*J56</f>
        <v>83545</v>
      </c>
      <c r="J56" s="274">
        <v>3500</v>
      </c>
      <c r="K56" s="273" t="s">
        <v>576</v>
      </c>
      <c r="L56" s="267"/>
      <c r="M56" s="271"/>
      <c r="N56" s="271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  <c r="GN56" s="272"/>
      <c r="GO56" s="272"/>
      <c r="GP56" s="272"/>
      <c r="GQ56" s="272"/>
      <c r="GR56" s="272"/>
      <c r="GS56" s="272"/>
      <c r="GT56" s="272"/>
      <c r="GU56" s="272"/>
      <c r="GV56" s="272"/>
      <c r="GW56" s="272"/>
      <c r="GX56" s="272"/>
      <c r="GY56" s="272"/>
      <c r="GZ56" s="272"/>
      <c r="HA56" s="272"/>
      <c r="HB56" s="272"/>
      <c r="HC56" s="272"/>
      <c r="HD56" s="272"/>
      <c r="HE56" s="272"/>
      <c r="HF56" s="272"/>
      <c r="HG56" s="272"/>
      <c r="HH56" s="272"/>
      <c r="HI56" s="272"/>
      <c r="HJ56" s="272"/>
      <c r="HK56" s="272"/>
      <c r="HL56" s="272"/>
      <c r="HM56" s="272"/>
      <c r="HN56" s="272"/>
      <c r="HO56" s="272"/>
      <c r="HP56" s="272"/>
      <c r="HQ56" s="272"/>
      <c r="HR56" s="272"/>
      <c r="HS56" s="272"/>
      <c r="HT56" s="272"/>
      <c r="HU56" s="272"/>
      <c r="HV56" s="272"/>
      <c r="HW56" s="272"/>
      <c r="HX56" s="272"/>
      <c r="HY56" s="272"/>
      <c r="HZ56" s="272"/>
      <c r="IA56" s="272"/>
      <c r="IB56" s="272"/>
      <c r="IC56" s="272"/>
      <c r="ID56" s="272"/>
      <c r="IE56" s="272"/>
      <c r="IF56" s="272"/>
      <c r="IG56" s="272"/>
      <c r="IH56" s="272"/>
      <c r="II56" s="272"/>
      <c r="IJ56" s="272"/>
      <c r="IK56" s="272"/>
      <c r="IL56" s="272"/>
      <c r="IM56" s="272"/>
    </row>
    <row r="57" spans="1:247" s="237" customFormat="1" ht="18" customHeight="1">
      <c r="A57" s="253">
        <v>51</v>
      </c>
      <c r="B57" s="254" t="s">
        <v>668</v>
      </c>
      <c r="C57" s="254" t="s">
        <v>669</v>
      </c>
      <c r="D57" s="255" t="s">
        <v>574</v>
      </c>
      <c r="E57" s="256" t="s">
        <v>593</v>
      </c>
      <c r="F57" s="268">
        <v>23.87</v>
      </c>
      <c r="G57" s="269"/>
      <c r="H57" s="269"/>
      <c r="I57" s="258">
        <f>F57*J57</f>
        <v>83545</v>
      </c>
      <c r="J57" s="274">
        <v>3500</v>
      </c>
      <c r="K57" s="273" t="s">
        <v>576</v>
      </c>
      <c r="L57" s="267"/>
      <c r="M57" s="271"/>
      <c r="N57" s="271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  <c r="GN57" s="272"/>
      <c r="GO57" s="272"/>
      <c r="GP57" s="272"/>
      <c r="GQ57" s="272"/>
      <c r="GR57" s="272"/>
      <c r="GS57" s="272"/>
      <c r="GT57" s="272"/>
      <c r="GU57" s="272"/>
      <c r="GV57" s="272"/>
      <c r="GW57" s="272"/>
      <c r="GX57" s="272"/>
      <c r="GY57" s="272"/>
      <c r="GZ57" s="272"/>
      <c r="HA57" s="272"/>
      <c r="HB57" s="272"/>
      <c r="HC57" s="272"/>
      <c r="HD57" s="272"/>
      <c r="HE57" s="272"/>
      <c r="HF57" s="272"/>
      <c r="HG57" s="272"/>
      <c r="HH57" s="272"/>
      <c r="HI57" s="272"/>
      <c r="HJ57" s="272"/>
      <c r="HK57" s="272"/>
      <c r="HL57" s="272"/>
      <c r="HM57" s="272"/>
      <c r="HN57" s="272"/>
      <c r="HO57" s="272"/>
      <c r="HP57" s="272"/>
      <c r="HQ57" s="272"/>
      <c r="HR57" s="272"/>
      <c r="HS57" s="272"/>
      <c r="HT57" s="272"/>
      <c r="HU57" s="272"/>
      <c r="HV57" s="272"/>
      <c r="HW57" s="272"/>
      <c r="HX57" s="272"/>
      <c r="HY57" s="272"/>
      <c r="HZ57" s="272"/>
      <c r="IA57" s="272"/>
      <c r="IB57" s="272"/>
      <c r="IC57" s="272"/>
      <c r="ID57" s="272"/>
      <c r="IE57" s="272"/>
      <c r="IF57" s="272"/>
      <c r="IG57" s="272"/>
      <c r="IH57" s="272"/>
      <c r="II57" s="272"/>
      <c r="IJ57" s="272"/>
      <c r="IK57" s="272"/>
      <c r="IL57" s="272"/>
      <c r="IM57" s="272"/>
    </row>
    <row r="58" spans="1:247" s="237" customFormat="1" ht="18" customHeight="1">
      <c r="A58" s="253">
        <v>52</v>
      </c>
      <c r="B58" s="254" t="s">
        <v>670</v>
      </c>
      <c r="C58" s="254" t="s">
        <v>671</v>
      </c>
      <c r="D58" s="255" t="s">
        <v>574</v>
      </c>
      <c r="E58" s="256" t="s">
        <v>593</v>
      </c>
      <c r="F58" s="268">
        <v>23.87</v>
      </c>
      <c r="G58" s="269"/>
      <c r="H58" s="269"/>
      <c r="I58" s="258">
        <f>F58*J58</f>
        <v>83545</v>
      </c>
      <c r="J58" s="274">
        <v>3500</v>
      </c>
      <c r="K58" s="273" t="s">
        <v>576</v>
      </c>
      <c r="L58" s="267"/>
      <c r="M58" s="271"/>
      <c r="N58" s="271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  <c r="GN58" s="272"/>
      <c r="GO58" s="272"/>
      <c r="GP58" s="272"/>
      <c r="GQ58" s="272"/>
      <c r="GR58" s="272"/>
      <c r="GS58" s="272"/>
      <c r="GT58" s="272"/>
      <c r="GU58" s="272"/>
      <c r="GV58" s="272"/>
      <c r="GW58" s="272"/>
      <c r="GX58" s="272"/>
      <c r="GY58" s="272"/>
      <c r="GZ58" s="272"/>
      <c r="HA58" s="272"/>
      <c r="HB58" s="272"/>
      <c r="HC58" s="272"/>
      <c r="HD58" s="272"/>
      <c r="HE58" s="272"/>
      <c r="HF58" s="272"/>
      <c r="HG58" s="272"/>
      <c r="HH58" s="272"/>
      <c r="HI58" s="272"/>
      <c r="HJ58" s="272"/>
      <c r="HK58" s="272"/>
      <c r="HL58" s="272"/>
      <c r="HM58" s="272"/>
      <c r="HN58" s="272"/>
      <c r="HO58" s="272"/>
      <c r="HP58" s="272"/>
      <c r="HQ58" s="272"/>
      <c r="HR58" s="272"/>
      <c r="HS58" s="272"/>
      <c r="HT58" s="272"/>
      <c r="HU58" s="272"/>
      <c r="HV58" s="272"/>
      <c r="HW58" s="272"/>
      <c r="HX58" s="272"/>
      <c r="HY58" s="272"/>
      <c r="HZ58" s="272"/>
      <c r="IA58" s="272"/>
      <c r="IB58" s="272"/>
      <c r="IC58" s="272"/>
      <c r="ID58" s="272"/>
      <c r="IE58" s="272"/>
      <c r="IF58" s="272"/>
      <c r="IG58" s="272"/>
      <c r="IH58" s="272"/>
      <c r="II58" s="272"/>
      <c r="IJ58" s="272"/>
      <c r="IK58" s="272"/>
      <c r="IL58" s="272"/>
      <c r="IM58" s="272"/>
    </row>
    <row r="59" spans="1:247" s="237" customFormat="1" ht="18" customHeight="1">
      <c r="A59" s="253">
        <v>53</v>
      </c>
      <c r="B59" s="254" t="s">
        <v>672</v>
      </c>
      <c r="C59" s="254" t="s">
        <v>673</v>
      </c>
      <c r="D59" s="255" t="s">
        <v>574</v>
      </c>
      <c r="E59" s="256" t="s">
        <v>593</v>
      </c>
      <c r="F59" s="268">
        <v>23.87</v>
      </c>
      <c r="G59" s="269"/>
      <c r="H59" s="269"/>
      <c r="I59" s="258">
        <f>F59*J59</f>
        <v>83545</v>
      </c>
      <c r="J59" s="274">
        <v>3500</v>
      </c>
      <c r="K59" s="273" t="s">
        <v>576</v>
      </c>
      <c r="L59" s="267"/>
      <c r="M59" s="271"/>
      <c r="N59" s="271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  <c r="GN59" s="272"/>
      <c r="GO59" s="272"/>
      <c r="GP59" s="272"/>
      <c r="GQ59" s="272"/>
      <c r="GR59" s="272"/>
      <c r="GS59" s="272"/>
      <c r="GT59" s="272"/>
      <c r="GU59" s="272"/>
      <c r="GV59" s="272"/>
      <c r="GW59" s="272"/>
      <c r="GX59" s="272"/>
      <c r="GY59" s="272"/>
      <c r="GZ59" s="272"/>
      <c r="HA59" s="272"/>
      <c r="HB59" s="272"/>
      <c r="HC59" s="272"/>
      <c r="HD59" s="272"/>
      <c r="HE59" s="272"/>
      <c r="HF59" s="272"/>
      <c r="HG59" s="272"/>
      <c r="HH59" s="272"/>
      <c r="HI59" s="272"/>
      <c r="HJ59" s="272"/>
      <c r="HK59" s="272"/>
      <c r="HL59" s="272"/>
      <c r="HM59" s="272"/>
      <c r="HN59" s="272"/>
      <c r="HO59" s="272"/>
      <c r="HP59" s="272"/>
      <c r="HQ59" s="272"/>
      <c r="HR59" s="272"/>
      <c r="HS59" s="272"/>
      <c r="HT59" s="272"/>
      <c r="HU59" s="272"/>
      <c r="HV59" s="272"/>
      <c r="HW59" s="272"/>
      <c r="HX59" s="272"/>
      <c r="HY59" s="272"/>
      <c r="HZ59" s="272"/>
      <c r="IA59" s="272"/>
      <c r="IB59" s="272"/>
      <c r="IC59" s="272"/>
      <c r="ID59" s="272"/>
      <c r="IE59" s="272"/>
      <c r="IF59" s="272"/>
      <c r="IG59" s="272"/>
      <c r="IH59" s="272"/>
      <c r="II59" s="272"/>
      <c r="IJ59" s="272"/>
      <c r="IK59" s="272"/>
      <c r="IL59" s="272"/>
      <c r="IM59" s="272"/>
    </row>
    <row r="60" spans="1:247" s="237" customFormat="1" ht="18" customHeight="1">
      <c r="A60" s="253">
        <v>54</v>
      </c>
      <c r="B60" s="254" t="s">
        <v>674</v>
      </c>
      <c r="C60" s="254" t="s">
        <v>675</v>
      </c>
      <c r="D60" s="255" t="s">
        <v>574</v>
      </c>
      <c r="E60" s="256" t="s">
        <v>593</v>
      </c>
      <c r="F60" s="268">
        <v>23.87</v>
      </c>
      <c r="G60" s="269"/>
      <c r="H60" s="269"/>
      <c r="I60" s="258">
        <f>F60*J60</f>
        <v>83545</v>
      </c>
      <c r="J60" s="274">
        <v>3500</v>
      </c>
      <c r="K60" s="273" t="s">
        <v>576</v>
      </c>
      <c r="L60" s="267"/>
      <c r="M60" s="271"/>
      <c r="N60" s="271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  <c r="GN60" s="272"/>
      <c r="GO60" s="272"/>
      <c r="GP60" s="272"/>
      <c r="GQ60" s="272"/>
      <c r="GR60" s="272"/>
      <c r="GS60" s="272"/>
      <c r="GT60" s="272"/>
      <c r="GU60" s="272"/>
      <c r="GV60" s="272"/>
      <c r="GW60" s="272"/>
      <c r="GX60" s="272"/>
      <c r="GY60" s="272"/>
      <c r="GZ60" s="272"/>
      <c r="HA60" s="272"/>
      <c r="HB60" s="272"/>
      <c r="HC60" s="272"/>
      <c r="HD60" s="272"/>
      <c r="HE60" s="272"/>
      <c r="HF60" s="272"/>
      <c r="HG60" s="272"/>
      <c r="HH60" s="272"/>
      <c r="HI60" s="272"/>
      <c r="HJ60" s="272"/>
      <c r="HK60" s="272"/>
      <c r="HL60" s="272"/>
      <c r="HM60" s="272"/>
      <c r="HN60" s="272"/>
      <c r="HO60" s="272"/>
      <c r="HP60" s="272"/>
      <c r="HQ60" s="272"/>
      <c r="HR60" s="272"/>
      <c r="HS60" s="272"/>
      <c r="HT60" s="272"/>
      <c r="HU60" s="272"/>
      <c r="HV60" s="272"/>
      <c r="HW60" s="272"/>
      <c r="HX60" s="272"/>
      <c r="HY60" s="272"/>
      <c r="HZ60" s="272"/>
      <c r="IA60" s="272"/>
      <c r="IB60" s="272"/>
      <c r="IC60" s="272"/>
      <c r="ID60" s="272"/>
      <c r="IE60" s="272"/>
      <c r="IF60" s="272"/>
      <c r="IG60" s="272"/>
      <c r="IH60" s="272"/>
      <c r="II60" s="272"/>
      <c r="IJ60" s="272"/>
      <c r="IK60" s="272"/>
      <c r="IL60" s="272"/>
      <c r="IM60" s="272"/>
    </row>
    <row r="61" spans="1:247" s="237" customFormat="1" ht="18" customHeight="1">
      <c r="A61" s="253">
        <v>55</v>
      </c>
      <c r="B61" s="254" t="s">
        <v>676</v>
      </c>
      <c r="C61" s="254" t="s">
        <v>677</v>
      </c>
      <c r="D61" s="255" t="s">
        <v>574</v>
      </c>
      <c r="E61" s="256" t="s">
        <v>593</v>
      </c>
      <c r="F61" s="268">
        <v>24.84</v>
      </c>
      <c r="G61" s="269"/>
      <c r="H61" s="269"/>
      <c r="I61" s="258">
        <f>F61*J61</f>
        <v>86940</v>
      </c>
      <c r="J61" s="274">
        <v>3500</v>
      </c>
      <c r="K61" s="273" t="s">
        <v>576</v>
      </c>
      <c r="L61" s="267"/>
      <c r="M61" s="271"/>
      <c r="N61" s="271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  <c r="GN61" s="272"/>
      <c r="GO61" s="272"/>
      <c r="GP61" s="272"/>
      <c r="GQ61" s="272"/>
      <c r="GR61" s="272"/>
      <c r="GS61" s="272"/>
      <c r="GT61" s="272"/>
      <c r="GU61" s="272"/>
      <c r="GV61" s="272"/>
      <c r="GW61" s="272"/>
      <c r="GX61" s="272"/>
      <c r="GY61" s="272"/>
      <c r="GZ61" s="272"/>
      <c r="HA61" s="272"/>
      <c r="HB61" s="272"/>
      <c r="HC61" s="272"/>
      <c r="HD61" s="272"/>
      <c r="HE61" s="272"/>
      <c r="HF61" s="272"/>
      <c r="HG61" s="272"/>
      <c r="HH61" s="272"/>
      <c r="HI61" s="272"/>
      <c r="HJ61" s="272"/>
      <c r="HK61" s="272"/>
      <c r="HL61" s="272"/>
      <c r="HM61" s="272"/>
      <c r="HN61" s="272"/>
      <c r="HO61" s="272"/>
      <c r="HP61" s="272"/>
      <c r="HQ61" s="272"/>
      <c r="HR61" s="272"/>
      <c r="HS61" s="272"/>
      <c r="HT61" s="272"/>
      <c r="HU61" s="272"/>
      <c r="HV61" s="272"/>
      <c r="HW61" s="272"/>
      <c r="HX61" s="272"/>
      <c r="HY61" s="272"/>
      <c r="HZ61" s="272"/>
      <c r="IA61" s="272"/>
      <c r="IB61" s="272"/>
      <c r="IC61" s="272"/>
      <c r="ID61" s="272"/>
      <c r="IE61" s="272"/>
      <c r="IF61" s="272"/>
      <c r="IG61" s="272"/>
      <c r="IH61" s="272"/>
      <c r="II61" s="272"/>
      <c r="IJ61" s="272"/>
      <c r="IK61" s="272"/>
      <c r="IL61" s="272"/>
      <c r="IM61" s="272"/>
    </row>
    <row r="62" spans="1:247" s="237" customFormat="1" ht="18" customHeight="1">
      <c r="A62" s="253">
        <v>56</v>
      </c>
      <c r="B62" s="254" t="s">
        <v>678</v>
      </c>
      <c r="C62" s="254" t="s">
        <v>679</v>
      </c>
      <c r="D62" s="255" t="s">
        <v>574</v>
      </c>
      <c r="E62" s="256" t="s">
        <v>593</v>
      </c>
      <c r="F62" s="268">
        <v>34.01</v>
      </c>
      <c r="G62" s="269"/>
      <c r="H62" s="269"/>
      <c r="I62" s="258">
        <f>F62*J62</f>
        <v>119035</v>
      </c>
      <c r="J62" s="274">
        <v>3500</v>
      </c>
      <c r="K62" s="273" t="s">
        <v>576</v>
      </c>
      <c r="L62" s="267"/>
      <c r="M62" s="271"/>
      <c r="N62" s="271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  <c r="GN62" s="272"/>
      <c r="GO62" s="272"/>
      <c r="GP62" s="272"/>
      <c r="GQ62" s="272"/>
      <c r="GR62" s="272"/>
      <c r="GS62" s="272"/>
      <c r="GT62" s="272"/>
      <c r="GU62" s="272"/>
      <c r="GV62" s="272"/>
      <c r="GW62" s="272"/>
      <c r="GX62" s="272"/>
      <c r="GY62" s="272"/>
      <c r="GZ62" s="272"/>
      <c r="HA62" s="272"/>
      <c r="HB62" s="272"/>
      <c r="HC62" s="272"/>
      <c r="HD62" s="272"/>
      <c r="HE62" s="272"/>
      <c r="HF62" s="272"/>
      <c r="HG62" s="272"/>
      <c r="HH62" s="272"/>
      <c r="HI62" s="272"/>
      <c r="HJ62" s="272"/>
      <c r="HK62" s="272"/>
      <c r="HL62" s="272"/>
      <c r="HM62" s="272"/>
      <c r="HN62" s="272"/>
      <c r="HO62" s="272"/>
      <c r="HP62" s="272"/>
      <c r="HQ62" s="272"/>
      <c r="HR62" s="272"/>
      <c r="HS62" s="272"/>
      <c r="HT62" s="272"/>
      <c r="HU62" s="272"/>
      <c r="HV62" s="272"/>
      <c r="HW62" s="272"/>
      <c r="HX62" s="272"/>
      <c r="HY62" s="272"/>
      <c r="HZ62" s="272"/>
      <c r="IA62" s="272"/>
      <c r="IB62" s="272"/>
      <c r="IC62" s="272"/>
      <c r="ID62" s="272"/>
      <c r="IE62" s="272"/>
      <c r="IF62" s="272"/>
      <c r="IG62" s="272"/>
      <c r="IH62" s="272"/>
      <c r="II62" s="272"/>
      <c r="IJ62" s="272"/>
      <c r="IK62" s="272"/>
      <c r="IL62" s="272"/>
      <c r="IM62" s="272"/>
    </row>
    <row r="63" spans="1:247" s="237" customFormat="1" ht="18" customHeight="1">
      <c r="A63" s="253">
        <v>57</v>
      </c>
      <c r="B63" s="254" t="s">
        <v>680</v>
      </c>
      <c r="C63" s="254" t="s">
        <v>681</v>
      </c>
      <c r="D63" s="255" t="s">
        <v>574</v>
      </c>
      <c r="E63" s="256" t="s">
        <v>593</v>
      </c>
      <c r="F63" s="268">
        <v>39.05</v>
      </c>
      <c r="G63" s="269"/>
      <c r="H63" s="269"/>
      <c r="I63" s="258">
        <f>F63*J63</f>
        <v>136675</v>
      </c>
      <c r="J63" s="274">
        <v>3500</v>
      </c>
      <c r="K63" s="273" t="s">
        <v>576</v>
      </c>
      <c r="L63" s="267"/>
      <c r="M63" s="271"/>
      <c r="N63" s="271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272"/>
      <c r="BQ63" s="272"/>
      <c r="BR63" s="272"/>
      <c r="BS63" s="272"/>
      <c r="BT63" s="272"/>
      <c r="BU63" s="272"/>
      <c r="BV63" s="272"/>
      <c r="BW63" s="272"/>
      <c r="BX63" s="272"/>
      <c r="BY63" s="272"/>
      <c r="BZ63" s="272"/>
      <c r="CA63" s="272"/>
      <c r="CB63" s="272"/>
      <c r="CC63" s="272"/>
      <c r="CD63" s="272"/>
      <c r="CE63" s="272"/>
      <c r="CF63" s="272"/>
      <c r="CG63" s="272"/>
      <c r="CH63" s="272"/>
      <c r="CI63" s="272"/>
      <c r="CJ63" s="272"/>
      <c r="CK63" s="272"/>
      <c r="CL63" s="272"/>
      <c r="CM63" s="272"/>
      <c r="CN63" s="272"/>
      <c r="CO63" s="272"/>
      <c r="CP63" s="272"/>
      <c r="CQ63" s="272"/>
      <c r="CR63" s="272"/>
      <c r="CS63" s="272"/>
      <c r="CT63" s="272"/>
      <c r="CU63" s="272"/>
      <c r="CV63" s="272"/>
      <c r="CW63" s="272"/>
      <c r="CX63" s="272"/>
      <c r="CY63" s="272"/>
      <c r="CZ63" s="272"/>
      <c r="DA63" s="272"/>
      <c r="DB63" s="272"/>
      <c r="DC63" s="272"/>
      <c r="DD63" s="272"/>
      <c r="DE63" s="272"/>
      <c r="DF63" s="272"/>
      <c r="DG63" s="272"/>
      <c r="DH63" s="272"/>
      <c r="DI63" s="272"/>
      <c r="DJ63" s="272"/>
      <c r="DK63" s="272"/>
      <c r="DL63" s="272"/>
      <c r="DM63" s="272"/>
      <c r="DN63" s="272"/>
      <c r="DO63" s="272"/>
      <c r="DP63" s="272"/>
      <c r="DQ63" s="272"/>
      <c r="DR63" s="272"/>
      <c r="DS63" s="272"/>
      <c r="DT63" s="272"/>
      <c r="DU63" s="272"/>
      <c r="DV63" s="272"/>
      <c r="DW63" s="272"/>
      <c r="DX63" s="272"/>
      <c r="DY63" s="272"/>
      <c r="DZ63" s="272"/>
      <c r="EA63" s="272"/>
      <c r="EB63" s="272"/>
      <c r="EC63" s="272"/>
      <c r="ED63" s="272"/>
      <c r="EE63" s="272"/>
      <c r="EF63" s="272"/>
      <c r="EG63" s="272"/>
      <c r="EH63" s="272"/>
      <c r="EI63" s="272"/>
      <c r="EJ63" s="272"/>
      <c r="EK63" s="272"/>
      <c r="EL63" s="272"/>
      <c r="EM63" s="272"/>
      <c r="EN63" s="272"/>
      <c r="EO63" s="272"/>
      <c r="EP63" s="272"/>
      <c r="EQ63" s="272"/>
      <c r="ER63" s="272"/>
      <c r="ES63" s="272"/>
      <c r="ET63" s="272"/>
      <c r="EU63" s="272"/>
      <c r="EV63" s="272"/>
      <c r="EW63" s="272"/>
      <c r="EX63" s="272"/>
      <c r="EY63" s="272"/>
      <c r="EZ63" s="272"/>
      <c r="FA63" s="272"/>
      <c r="FB63" s="272"/>
      <c r="FC63" s="272"/>
      <c r="FD63" s="272"/>
      <c r="FE63" s="272"/>
      <c r="FF63" s="272"/>
      <c r="FG63" s="272"/>
      <c r="FH63" s="272"/>
      <c r="FI63" s="272"/>
      <c r="FJ63" s="272"/>
      <c r="FK63" s="272"/>
      <c r="FL63" s="272"/>
      <c r="FM63" s="272"/>
      <c r="FN63" s="272"/>
      <c r="FO63" s="272"/>
      <c r="FP63" s="272"/>
      <c r="FQ63" s="272"/>
      <c r="FR63" s="272"/>
      <c r="FS63" s="272"/>
      <c r="FT63" s="272"/>
      <c r="FU63" s="272"/>
      <c r="FV63" s="272"/>
      <c r="FW63" s="272"/>
      <c r="FX63" s="272"/>
      <c r="FY63" s="272"/>
      <c r="FZ63" s="272"/>
      <c r="GA63" s="272"/>
      <c r="GB63" s="272"/>
      <c r="GC63" s="272"/>
      <c r="GD63" s="272"/>
      <c r="GE63" s="272"/>
      <c r="GF63" s="272"/>
      <c r="GG63" s="272"/>
      <c r="GH63" s="272"/>
      <c r="GI63" s="272"/>
      <c r="GJ63" s="272"/>
      <c r="GK63" s="272"/>
      <c r="GL63" s="272"/>
      <c r="GM63" s="272"/>
      <c r="GN63" s="272"/>
      <c r="GO63" s="272"/>
      <c r="GP63" s="272"/>
      <c r="GQ63" s="272"/>
      <c r="GR63" s="272"/>
      <c r="GS63" s="272"/>
      <c r="GT63" s="272"/>
      <c r="GU63" s="272"/>
      <c r="GV63" s="272"/>
      <c r="GW63" s="272"/>
      <c r="GX63" s="272"/>
      <c r="GY63" s="272"/>
      <c r="GZ63" s="272"/>
      <c r="HA63" s="272"/>
      <c r="HB63" s="272"/>
      <c r="HC63" s="272"/>
      <c r="HD63" s="272"/>
      <c r="HE63" s="272"/>
      <c r="HF63" s="272"/>
      <c r="HG63" s="272"/>
      <c r="HH63" s="272"/>
      <c r="HI63" s="272"/>
      <c r="HJ63" s="272"/>
      <c r="HK63" s="272"/>
      <c r="HL63" s="272"/>
      <c r="HM63" s="272"/>
      <c r="HN63" s="272"/>
      <c r="HO63" s="272"/>
      <c r="HP63" s="272"/>
      <c r="HQ63" s="272"/>
      <c r="HR63" s="272"/>
      <c r="HS63" s="272"/>
      <c r="HT63" s="272"/>
      <c r="HU63" s="272"/>
      <c r="HV63" s="272"/>
      <c r="HW63" s="272"/>
      <c r="HX63" s="272"/>
      <c r="HY63" s="272"/>
      <c r="HZ63" s="272"/>
      <c r="IA63" s="272"/>
      <c r="IB63" s="272"/>
      <c r="IC63" s="272"/>
      <c r="ID63" s="272"/>
      <c r="IE63" s="272"/>
      <c r="IF63" s="272"/>
      <c r="IG63" s="272"/>
      <c r="IH63" s="272"/>
      <c r="II63" s="272"/>
      <c r="IJ63" s="272"/>
      <c r="IK63" s="272"/>
      <c r="IL63" s="272"/>
      <c r="IM63" s="272"/>
    </row>
    <row r="64" spans="1:247" s="237" customFormat="1" ht="18" customHeight="1">
      <c r="A64" s="253">
        <v>58</v>
      </c>
      <c r="B64" s="254" t="s">
        <v>682</v>
      </c>
      <c r="C64" s="254" t="s">
        <v>683</v>
      </c>
      <c r="D64" s="255" t="s">
        <v>574</v>
      </c>
      <c r="E64" s="256" t="s">
        <v>593</v>
      </c>
      <c r="F64" s="268">
        <v>32.54</v>
      </c>
      <c r="G64" s="269"/>
      <c r="H64" s="269"/>
      <c r="I64" s="258">
        <f>F64*J64</f>
        <v>113890</v>
      </c>
      <c r="J64" s="274">
        <v>3500</v>
      </c>
      <c r="K64" s="273" t="s">
        <v>684</v>
      </c>
      <c r="L64" s="267"/>
      <c r="M64" s="271"/>
      <c r="N64" s="271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  <c r="GN64" s="272"/>
      <c r="GO64" s="272"/>
      <c r="GP64" s="272"/>
      <c r="GQ64" s="272"/>
      <c r="GR64" s="272"/>
      <c r="GS64" s="272"/>
      <c r="GT64" s="272"/>
      <c r="GU64" s="272"/>
      <c r="GV64" s="272"/>
      <c r="GW64" s="272"/>
      <c r="GX64" s="272"/>
      <c r="GY64" s="272"/>
      <c r="GZ64" s="272"/>
      <c r="HA64" s="272"/>
      <c r="HB64" s="272"/>
      <c r="HC64" s="272"/>
      <c r="HD64" s="272"/>
      <c r="HE64" s="272"/>
      <c r="HF64" s="272"/>
      <c r="HG64" s="272"/>
      <c r="HH64" s="272"/>
      <c r="HI64" s="272"/>
      <c r="HJ64" s="272"/>
      <c r="HK64" s="272"/>
      <c r="HL64" s="272"/>
      <c r="HM64" s="272"/>
      <c r="HN64" s="272"/>
      <c r="HO64" s="272"/>
      <c r="HP64" s="272"/>
      <c r="HQ64" s="272"/>
      <c r="HR64" s="272"/>
      <c r="HS64" s="272"/>
      <c r="HT64" s="272"/>
      <c r="HU64" s="272"/>
      <c r="HV64" s="272"/>
      <c r="HW64" s="272"/>
      <c r="HX64" s="272"/>
      <c r="HY64" s="272"/>
      <c r="HZ64" s="272"/>
      <c r="IA64" s="272"/>
      <c r="IB64" s="272"/>
      <c r="IC64" s="272"/>
      <c r="ID64" s="272"/>
      <c r="IE64" s="272"/>
      <c r="IF64" s="272"/>
      <c r="IG64" s="272"/>
      <c r="IH64" s="272"/>
      <c r="II64" s="272"/>
      <c r="IJ64" s="272"/>
      <c r="IK64" s="272"/>
      <c r="IL64" s="272"/>
      <c r="IM64" s="272"/>
    </row>
    <row r="65" spans="1:247" s="237" customFormat="1" ht="18" customHeight="1">
      <c r="A65" s="253">
        <v>59</v>
      </c>
      <c r="B65" s="254" t="s">
        <v>685</v>
      </c>
      <c r="C65" s="254" t="s">
        <v>686</v>
      </c>
      <c r="D65" s="255" t="s">
        <v>574</v>
      </c>
      <c r="E65" s="256" t="s">
        <v>593</v>
      </c>
      <c r="F65" s="268">
        <v>34.01</v>
      </c>
      <c r="G65" s="269"/>
      <c r="H65" s="269"/>
      <c r="I65" s="258">
        <f>F65*J65</f>
        <v>119035</v>
      </c>
      <c r="J65" s="274">
        <v>3500</v>
      </c>
      <c r="K65" s="273" t="s">
        <v>684</v>
      </c>
      <c r="L65" s="267"/>
      <c r="M65" s="271"/>
      <c r="N65" s="271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  <c r="GN65" s="272"/>
      <c r="GO65" s="272"/>
      <c r="GP65" s="272"/>
      <c r="GQ65" s="272"/>
      <c r="GR65" s="272"/>
      <c r="GS65" s="272"/>
      <c r="GT65" s="272"/>
      <c r="GU65" s="272"/>
      <c r="GV65" s="272"/>
      <c r="GW65" s="272"/>
      <c r="GX65" s="272"/>
      <c r="GY65" s="272"/>
      <c r="GZ65" s="272"/>
      <c r="HA65" s="272"/>
      <c r="HB65" s="272"/>
      <c r="HC65" s="272"/>
      <c r="HD65" s="272"/>
      <c r="HE65" s="272"/>
      <c r="HF65" s="272"/>
      <c r="HG65" s="272"/>
      <c r="HH65" s="272"/>
      <c r="HI65" s="272"/>
      <c r="HJ65" s="272"/>
      <c r="HK65" s="272"/>
      <c r="HL65" s="272"/>
      <c r="HM65" s="272"/>
      <c r="HN65" s="272"/>
      <c r="HO65" s="272"/>
      <c r="HP65" s="272"/>
      <c r="HQ65" s="272"/>
      <c r="HR65" s="272"/>
      <c r="HS65" s="272"/>
      <c r="HT65" s="272"/>
      <c r="HU65" s="272"/>
      <c r="HV65" s="272"/>
      <c r="HW65" s="272"/>
      <c r="HX65" s="272"/>
      <c r="HY65" s="272"/>
      <c r="HZ65" s="272"/>
      <c r="IA65" s="272"/>
      <c r="IB65" s="272"/>
      <c r="IC65" s="272"/>
      <c r="ID65" s="272"/>
      <c r="IE65" s="272"/>
      <c r="IF65" s="272"/>
      <c r="IG65" s="272"/>
      <c r="IH65" s="272"/>
      <c r="II65" s="272"/>
      <c r="IJ65" s="272"/>
      <c r="IK65" s="272"/>
      <c r="IL65" s="272"/>
      <c r="IM65" s="272"/>
    </row>
    <row r="66" spans="1:247" s="237" customFormat="1" ht="18" customHeight="1">
      <c r="A66" s="253">
        <v>60</v>
      </c>
      <c r="B66" s="254" t="s">
        <v>687</v>
      </c>
      <c r="C66" s="254" t="s">
        <v>688</v>
      </c>
      <c r="D66" s="255" t="s">
        <v>574</v>
      </c>
      <c r="E66" s="256" t="s">
        <v>593</v>
      </c>
      <c r="F66" s="268">
        <v>63.29</v>
      </c>
      <c r="G66" s="269"/>
      <c r="H66" s="269"/>
      <c r="I66" s="258">
        <f>F66*J66</f>
        <v>221515</v>
      </c>
      <c r="J66" s="274">
        <v>3500</v>
      </c>
      <c r="K66" s="273"/>
      <c r="L66" s="267"/>
      <c r="M66" s="271"/>
      <c r="N66" s="271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  <c r="GN66" s="272"/>
      <c r="GO66" s="272"/>
      <c r="GP66" s="272"/>
      <c r="GQ66" s="272"/>
      <c r="GR66" s="272"/>
      <c r="GS66" s="272"/>
      <c r="GT66" s="272"/>
      <c r="GU66" s="272"/>
      <c r="GV66" s="272"/>
      <c r="GW66" s="272"/>
      <c r="GX66" s="272"/>
      <c r="GY66" s="272"/>
      <c r="GZ66" s="272"/>
      <c r="HA66" s="272"/>
      <c r="HB66" s="272"/>
      <c r="HC66" s="272"/>
      <c r="HD66" s="272"/>
      <c r="HE66" s="272"/>
      <c r="HF66" s="272"/>
      <c r="HG66" s="272"/>
      <c r="HH66" s="272"/>
      <c r="HI66" s="272"/>
      <c r="HJ66" s="272"/>
      <c r="HK66" s="272"/>
      <c r="HL66" s="272"/>
      <c r="HM66" s="272"/>
      <c r="HN66" s="272"/>
      <c r="HO66" s="272"/>
      <c r="HP66" s="272"/>
      <c r="HQ66" s="272"/>
      <c r="HR66" s="272"/>
      <c r="HS66" s="272"/>
      <c r="HT66" s="272"/>
      <c r="HU66" s="272"/>
      <c r="HV66" s="272"/>
      <c r="HW66" s="272"/>
      <c r="HX66" s="272"/>
      <c r="HY66" s="272"/>
      <c r="HZ66" s="272"/>
      <c r="IA66" s="272"/>
      <c r="IB66" s="272"/>
      <c r="IC66" s="272"/>
      <c r="ID66" s="272"/>
      <c r="IE66" s="272"/>
      <c r="IF66" s="272"/>
      <c r="IG66" s="272"/>
      <c r="IH66" s="272"/>
      <c r="II66" s="272"/>
      <c r="IJ66" s="272"/>
      <c r="IK66" s="272"/>
      <c r="IL66" s="272"/>
      <c r="IM66" s="272"/>
    </row>
    <row r="67" spans="1:247" s="237" customFormat="1" ht="18" customHeight="1">
      <c r="A67" s="253">
        <v>61</v>
      </c>
      <c r="B67" s="254" t="s">
        <v>689</v>
      </c>
      <c r="C67" s="254" t="s">
        <v>690</v>
      </c>
      <c r="D67" s="255" t="s">
        <v>574</v>
      </c>
      <c r="E67" s="256" t="s">
        <v>593</v>
      </c>
      <c r="F67" s="268">
        <v>44.94</v>
      </c>
      <c r="G67" s="269"/>
      <c r="H67" s="269"/>
      <c r="I67" s="258">
        <f>F67*J67</f>
        <v>157290</v>
      </c>
      <c r="J67" s="274">
        <v>3500</v>
      </c>
      <c r="K67" s="273" t="s">
        <v>576</v>
      </c>
      <c r="L67" s="267"/>
      <c r="M67" s="271"/>
      <c r="N67" s="271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  <c r="GN67" s="272"/>
      <c r="GO67" s="272"/>
      <c r="GP67" s="272"/>
      <c r="GQ67" s="272"/>
      <c r="GR67" s="272"/>
      <c r="GS67" s="272"/>
      <c r="GT67" s="272"/>
      <c r="GU67" s="272"/>
      <c r="GV67" s="272"/>
      <c r="GW67" s="272"/>
      <c r="GX67" s="272"/>
      <c r="GY67" s="272"/>
      <c r="GZ67" s="272"/>
      <c r="HA67" s="272"/>
      <c r="HB67" s="272"/>
      <c r="HC67" s="272"/>
      <c r="HD67" s="272"/>
      <c r="HE67" s="272"/>
      <c r="HF67" s="272"/>
      <c r="HG67" s="272"/>
      <c r="HH67" s="272"/>
      <c r="HI67" s="272"/>
      <c r="HJ67" s="272"/>
      <c r="HK67" s="272"/>
      <c r="HL67" s="272"/>
      <c r="HM67" s="272"/>
      <c r="HN67" s="272"/>
      <c r="HO67" s="272"/>
      <c r="HP67" s="272"/>
      <c r="HQ67" s="272"/>
      <c r="HR67" s="272"/>
      <c r="HS67" s="272"/>
      <c r="HT67" s="272"/>
      <c r="HU67" s="272"/>
      <c r="HV67" s="272"/>
      <c r="HW67" s="272"/>
      <c r="HX67" s="272"/>
      <c r="HY67" s="272"/>
      <c r="HZ67" s="272"/>
      <c r="IA67" s="272"/>
      <c r="IB67" s="272"/>
      <c r="IC67" s="272"/>
      <c r="ID67" s="272"/>
      <c r="IE67" s="272"/>
      <c r="IF67" s="272"/>
      <c r="IG67" s="272"/>
      <c r="IH67" s="272"/>
      <c r="II67" s="272"/>
      <c r="IJ67" s="272"/>
      <c r="IK67" s="272"/>
      <c r="IL67" s="272"/>
      <c r="IM67" s="272"/>
    </row>
    <row r="68" spans="1:247" s="237" customFormat="1" ht="18" customHeight="1">
      <c r="A68" s="253">
        <v>62</v>
      </c>
      <c r="B68" s="254" t="s">
        <v>691</v>
      </c>
      <c r="C68" s="254" t="s">
        <v>692</v>
      </c>
      <c r="D68" s="255" t="s">
        <v>574</v>
      </c>
      <c r="E68" s="256" t="s">
        <v>593</v>
      </c>
      <c r="F68" s="268">
        <v>44.94</v>
      </c>
      <c r="G68" s="269"/>
      <c r="H68" s="269"/>
      <c r="I68" s="258">
        <f>F68*J68</f>
        <v>157290</v>
      </c>
      <c r="J68" s="274">
        <v>3500</v>
      </c>
      <c r="K68" s="273" t="s">
        <v>576</v>
      </c>
      <c r="L68" s="267"/>
      <c r="M68" s="271"/>
      <c r="N68" s="271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72"/>
      <c r="FV68" s="272"/>
      <c r="FW68" s="272"/>
      <c r="FX68" s="272"/>
      <c r="FY68" s="272"/>
      <c r="FZ68" s="272"/>
      <c r="GA68" s="272"/>
      <c r="GB68" s="272"/>
      <c r="GC68" s="272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  <c r="GN68" s="272"/>
      <c r="GO68" s="272"/>
      <c r="GP68" s="272"/>
      <c r="GQ68" s="272"/>
      <c r="GR68" s="272"/>
      <c r="GS68" s="272"/>
      <c r="GT68" s="272"/>
      <c r="GU68" s="272"/>
      <c r="GV68" s="272"/>
      <c r="GW68" s="272"/>
      <c r="GX68" s="272"/>
      <c r="GY68" s="272"/>
      <c r="GZ68" s="272"/>
      <c r="HA68" s="272"/>
      <c r="HB68" s="272"/>
      <c r="HC68" s="272"/>
      <c r="HD68" s="272"/>
      <c r="HE68" s="272"/>
      <c r="HF68" s="272"/>
      <c r="HG68" s="272"/>
      <c r="HH68" s="272"/>
      <c r="HI68" s="272"/>
      <c r="HJ68" s="272"/>
      <c r="HK68" s="272"/>
      <c r="HL68" s="272"/>
      <c r="HM68" s="272"/>
      <c r="HN68" s="272"/>
      <c r="HO68" s="272"/>
      <c r="HP68" s="272"/>
      <c r="HQ68" s="272"/>
      <c r="HR68" s="272"/>
      <c r="HS68" s="272"/>
      <c r="HT68" s="272"/>
      <c r="HU68" s="272"/>
      <c r="HV68" s="272"/>
      <c r="HW68" s="272"/>
      <c r="HX68" s="272"/>
      <c r="HY68" s="272"/>
      <c r="HZ68" s="272"/>
      <c r="IA68" s="272"/>
      <c r="IB68" s="272"/>
      <c r="IC68" s="272"/>
      <c r="ID68" s="272"/>
      <c r="IE68" s="272"/>
      <c r="IF68" s="272"/>
      <c r="IG68" s="272"/>
      <c r="IH68" s="272"/>
      <c r="II68" s="272"/>
      <c r="IJ68" s="272"/>
      <c r="IK68" s="272"/>
      <c r="IL68" s="272"/>
      <c r="IM68" s="272"/>
    </row>
    <row r="69" spans="1:247" s="237" customFormat="1" ht="18" customHeight="1">
      <c r="A69" s="253">
        <v>63</v>
      </c>
      <c r="B69" s="254" t="s">
        <v>693</v>
      </c>
      <c r="C69" s="254" t="s">
        <v>694</v>
      </c>
      <c r="D69" s="255" t="s">
        <v>574</v>
      </c>
      <c r="E69" s="256" t="s">
        <v>593</v>
      </c>
      <c r="F69" s="268">
        <v>48.15</v>
      </c>
      <c r="G69" s="269"/>
      <c r="H69" s="269"/>
      <c r="I69" s="258">
        <f>F69*J69</f>
        <v>168525</v>
      </c>
      <c r="J69" s="274">
        <v>3500</v>
      </c>
      <c r="K69" s="273" t="s">
        <v>576</v>
      </c>
      <c r="L69" s="267"/>
      <c r="M69" s="271"/>
      <c r="N69" s="271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  <c r="GN69" s="272"/>
      <c r="GO69" s="272"/>
      <c r="GP69" s="272"/>
      <c r="GQ69" s="272"/>
      <c r="GR69" s="272"/>
      <c r="GS69" s="272"/>
      <c r="GT69" s="272"/>
      <c r="GU69" s="272"/>
      <c r="GV69" s="272"/>
      <c r="GW69" s="272"/>
      <c r="GX69" s="272"/>
      <c r="GY69" s="272"/>
      <c r="GZ69" s="272"/>
      <c r="HA69" s="272"/>
      <c r="HB69" s="272"/>
      <c r="HC69" s="272"/>
      <c r="HD69" s="272"/>
      <c r="HE69" s="272"/>
      <c r="HF69" s="272"/>
      <c r="HG69" s="272"/>
      <c r="HH69" s="272"/>
      <c r="HI69" s="272"/>
      <c r="HJ69" s="272"/>
      <c r="HK69" s="272"/>
      <c r="HL69" s="272"/>
      <c r="HM69" s="272"/>
      <c r="HN69" s="272"/>
      <c r="HO69" s="272"/>
      <c r="HP69" s="272"/>
      <c r="HQ69" s="272"/>
      <c r="HR69" s="272"/>
      <c r="HS69" s="272"/>
      <c r="HT69" s="272"/>
      <c r="HU69" s="272"/>
      <c r="HV69" s="272"/>
      <c r="HW69" s="272"/>
      <c r="HX69" s="272"/>
      <c r="HY69" s="272"/>
      <c r="HZ69" s="272"/>
      <c r="IA69" s="272"/>
      <c r="IB69" s="272"/>
      <c r="IC69" s="272"/>
      <c r="ID69" s="272"/>
      <c r="IE69" s="272"/>
      <c r="IF69" s="272"/>
      <c r="IG69" s="272"/>
      <c r="IH69" s="272"/>
      <c r="II69" s="272"/>
      <c r="IJ69" s="272"/>
      <c r="IK69" s="272"/>
      <c r="IL69" s="272"/>
      <c r="IM69" s="272"/>
    </row>
    <row r="70" spans="1:247" s="237" customFormat="1" ht="18" customHeight="1">
      <c r="A70" s="253">
        <v>64</v>
      </c>
      <c r="B70" s="254" t="s">
        <v>695</v>
      </c>
      <c r="C70" s="254" t="s">
        <v>696</v>
      </c>
      <c r="D70" s="255" t="s">
        <v>574</v>
      </c>
      <c r="E70" s="256" t="s">
        <v>593</v>
      </c>
      <c r="F70" s="268">
        <v>48.15</v>
      </c>
      <c r="G70" s="269"/>
      <c r="H70" s="269"/>
      <c r="I70" s="258">
        <f>F70*J70</f>
        <v>168525</v>
      </c>
      <c r="J70" s="274">
        <v>3500</v>
      </c>
      <c r="K70" s="273" t="s">
        <v>576</v>
      </c>
      <c r="L70" s="267"/>
      <c r="M70" s="271"/>
      <c r="N70" s="271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  <c r="GN70" s="272"/>
      <c r="GO70" s="272"/>
      <c r="GP70" s="272"/>
      <c r="GQ70" s="272"/>
      <c r="GR70" s="272"/>
      <c r="GS70" s="272"/>
      <c r="GT70" s="272"/>
      <c r="GU70" s="272"/>
      <c r="GV70" s="272"/>
      <c r="GW70" s="272"/>
      <c r="GX70" s="272"/>
      <c r="GY70" s="272"/>
      <c r="GZ70" s="272"/>
      <c r="HA70" s="272"/>
      <c r="HB70" s="272"/>
      <c r="HC70" s="272"/>
      <c r="HD70" s="272"/>
      <c r="HE70" s="272"/>
      <c r="HF70" s="272"/>
      <c r="HG70" s="272"/>
      <c r="HH70" s="272"/>
      <c r="HI70" s="272"/>
      <c r="HJ70" s="272"/>
      <c r="HK70" s="272"/>
      <c r="HL70" s="272"/>
      <c r="HM70" s="272"/>
      <c r="HN70" s="272"/>
      <c r="HO70" s="272"/>
      <c r="HP70" s="272"/>
      <c r="HQ70" s="272"/>
      <c r="HR70" s="272"/>
      <c r="HS70" s="272"/>
      <c r="HT70" s="272"/>
      <c r="HU70" s="272"/>
      <c r="HV70" s="272"/>
      <c r="HW70" s="272"/>
      <c r="HX70" s="272"/>
      <c r="HY70" s="272"/>
      <c r="HZ70" s="272"/>
      <c r="IA70" s="272"/>
      <c r="IB70" s="272"/>
      <c r="IC70" s="272"/>
      <c r="ID70" s="272"/>
      <c r="IE70" s="272"/>
      <c r="IF70" s="272"/>
      <c r="IG70" s="272"/>
      <c r="IH70" s="272"/>
      <c r="II70" s="272"/>
      <c r="IJ70" s="272"/>
      <c r="IK70" s="272"/>
      <c r="IL70" s="272"/>
      <c r="IM70" s="272"/>
    </row>
    <row r="71" spans="1:247" s="237" customFormat="1" ht="18" customHeight="1">
      <c r="A71" s="253">
        <v>65</v>
      </c>
      <c r="B71" s="254" t="s">
        <v>697</v>
      </c>
      <c r="C71" s="254" t="s">
        <v>698</v>
      </c>
      <c r="D71" s="255" t="s">
        <v>574</v>
      </c>
      <c r="E71" s="256" t="s">
        <v>593</v>
      </c>
      <c r="F71" s="268">
        <v>44.94</v>
      </c>
      <c r="G71" s="269"/>
      <c r="H71" s="269"/>
      <c r="I71" s="258">
        <f>F71*J71</f>
        <v>157290</v>
      </c>
      <c r="J71" s="274">
        <v>3500</v>
      </c>
      <c r="K71" s="273" t="s">
        <v>576</v>
      </c>
      <c r="L71" s="267"/>
      <c r="M71" s="271"/>
      <c r="N71" s="271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  <c r="GN71" s="272"/>
      <c r="GO71" s="272"/>
      <c r="GP71" s="272"/>
      <c r="GQ71" s="272"/>
      <c r="GR71" s="272"/>
      <c r="GS71" s="272"/>
      <c r="GT71" s="272"/>
      <c r="GU71" s="272"/>
      <c r="GV71" s="272"/>
      <c r="GW71" s="272"/>
      <c r="GX71" s="272"/>
      <c r="GY71" s="272"/>
      <c r="GZ71" s="272"/>
      <c r="HA71" s="272"/>
      <c r="HB71" s="272"/>
      <c r="HC71" s="272"/>
      <c r="HD71" s="272"/>
      <c r="HE71" s="272"/>
      <c r="HF71" s="272"/>
      <c r="HG71" s="272"/>
      <c r="HH71" s="272"/>
      <c r="HI71" s="272"/>
      <c r="HJ71" s="272"/>
      <c r="HK71" s="272"/>
      <c r="HL71" s="272"/>
      <c r="HM71" s="272"/>
      <c r="HN71" s="272"/>
      <c r="HO71" s="272"/>
      <c r="HP71" s="272"/>
      <c r="HQ71" s="272"/>
      <c r="HR71" s="272"/>
      <c r="HS71" s="272"/>
      <c r="HT71" s="272"/>
      <c r="HU71" s="272"/>
      <c r="HV71" s="272"/>
      <c r="HW71" s="272"/>
      <c r="HX71" s="272"/>
      <c r="HY71" s="272"/>
      <c r="HZ71" s="272"/>
      <c r="IA71" s="272"/>
      <c r="IB71" s="272"/>
      <c r="IC71" s="272"/>
      <c r="ID71" s="272"/>
      <c r="IE71" s="272"/>
      <c r="IF71" s="272"/>
      <c r="IG71" s="272"/>
      <c r="IH71" s="272"/>
      <c r="II71" s="272"/>
      <c r="IJ71" s="272"/>
      <c r="IK71" s="272"/>
      <c r="IL71" s="272"/>
      <c r="IM71" s="272"/>
    </row>
    <row r="72" spans="1:247" s="237" customFormat="1" ht="18" customHeight="1">
      <c r="A72" s="253">
        <v>66</v>
      </c>
      <c r="B72" s="254" t="s">
        <v>699</v>
      </c>
      <c r="C72" s="254" t="s">
        <v>700</v>
      </c>
      <c r="D72" s="255" t="s">
        <v>574</v>
      </c>
      <c r="E72" s="256" t="s">
        <v>593</v>
      </c>
      <c r="F72" s="268">
        <v>44.94</v>
      </c>
      <c r="G72" s="269"/>
      <c r="H72" s="269"/>
      <c r="I72" s="258">
        <f>F72*J72</f>
        <v>157290</v>
      </c>
      <c r="J72" s="274">
        <v>3500</v>
      </c>
      <c r="K72" s="273" t="s">
        <v>576</v>
      </c>
      <c r="L72" s="267"/>
      <c r="M72" s="271"/>
      <c r="N72" s="271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  <c r="GN72" s="272"/>
      <c r="GO72" s="272"/>
      <c r="GP72" s="272"/>
      <c r="GQ72" s="272"/>
      <c r="GR72" s="272"/>
      <c r="GS72" s="272"/>
      <c r="GT72" s="272"/>
      <c r="GU72" s="272"/>
      <c r="GV72" s="272"/>
      <c r="GW72" s="272"/>
      <c r="GX72" s="272"/>
      <c r="GY72" s="272"/>
      <c r="GZ72" s="272"/>
      <c r="HA72" s="272"/>
      <c r="HB72" s="272"/>
      <c r="HC72" s="272"/>
      <c r="HD72" s="272"/>
      <c r="HE72" s="272"/>
      <c r="HF72" s="272"/>
      <c r="HG72" s="272"/>
      <c r="HH72" s="272"/>
      <c r="HI72" s="272"/>
      <c r="HJ72" s="272"/>
      <c r="HK72" s="272"/>
      <c r="HL72" s="272"/>
      <c r="HM72" s="272"/>
      <c r="HN72" s="272"/>
      <c r="HO72" s="272"/>
      <c r="HP72" s="272"/>
      <c r="HQ72" s="272"/>
      <c r="HR72" s="272"/>
      <c r="HS72" s="272"/>
      <c r="HT72" s="272"/>
      <c r="HU72" s="272"/>
      <c r="HV72" s="272"/>
      <c r="HW72" s="272"/>
      <c r="HX72" s="272"/>
      <c r="HY72" s="272"/>
      <c r="HZ72" s="272"/>
      <c r="IA72" s="272"/>
      <c r="IB72" s="272"/>
      <c r="IC72" s="272"/>
      <c r="ID72" s="272"/>
      <c r="IE72" s="272"/>
      <c r="IF72" s="272"/>
      <c r="IG72" s="272"/>
      <c r="IH72" s="272"/>
      <c r="II72" s="272"/>
      <c r="IJ72" s="272"/>
      <c r="IK72" s="272"/>
      <c r="IL72" s="272"/>
      <c r="IM72" s="272"/>
    </row>
    <row r="73" spans="1:247" s="237" customFormat="1" ht="18" customHeight="1">
      <c r="A73" s="253">
        <v>67</v>
      </c>
      <c r="B73" s="254" t="s">
        <v>701</v>
      </c>
      <c r="C73" s="254" t="s">
        <v>702</v>
      </c>
      <c r="D73" s="255" t="s">
        <v>574</v>
      </c>
      <c r="E73" s="256" t="s">
        <v>593</v>
      </c>
      <c r="F73" s="268">
        <v>44.94</v>
      </c>
      <c r="G73" s="269"/>
      <c r="H73" s="269"/>
      <c r="I73" s="258">
        <f>F73*J73</f>
        <v>157290</v>
      </c>
      <c r="J73" s="274">
        <v>3500</v>
      </c>
      <c r="K73" s="273" t="s">
        <v>576</v>
      </c>
      <c r="L73" s="267"/>
      <c r="M73" s="271"/>
      <c r="N73" s="271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  <c r="GN73" s="272"/>
      <c r="GO73" s="272"/>
      <c r="GP73" s="272"/>
      <c r="GQ73" s="272"/>
      <c r="GR73" s="272"/>
      <c r="GS73" s="272"/>
      <c r="GT73" s="272"/>
      <c r="GU73" s="272"/>
      <c r="GV73" s="272"/>
      <c r="GW73" s="272"/>
      <c r="GX73" s="272"/>
      <c r="GY73" s="272"/>
      <c r="GZ73" s="272"/>
      <c r="HA73" s="272"/>
      <c r="HB73" s="272"/>
      <c r="HC73" s="272"/>
      <c r="HD73" s="272"/>
      <c r="HE73" s="272"/>
      <c r="HF73" s="272"/>
      <c r="HG73" s="272"/>
      <c r="HH73" s="272"/>
      <c r="HI73" s="272"/>
      <c r="HJ73" s="272"/>
      <c r="HK73" s="272"/>
      <c r="HL73" s="272"/>
      <c r="HM73" s="272"/>
      <c r="HN73" s="272"/>
      <c r="HO73" s="272"/>
      <c r="HP73" s="272"/>
      <c r="HQ73" s="272"/>
      <c r="HR73" s="272"/>
      <c r="HS73" s="272"/>
      <c r="HT73" s="272"/>
      <c r="HU73" s="272"/>
      <c r="HV73" s="272"/>
      <c r="HW73" s="272"/>
      <c r="HX73" s="272"/>
      <c r="HY73" s="272"/>
      <c r="HZ73" s="272"/>
      <c r="IA73" s="272"/>
      <c r="IB73" s="272"/>
      <c r="IC73" s="272"/>
      <c r="ID73" s="272"/>
      <c r="IE73" s="272"/>
      <c r="IF73" s="272"/>
      <c r="IG73" s="272"/>
      <c r="IH73" s="272"/>
      <c r="II73" s="272"/>
      <c r="IJ73" s="272"/>
      <c r="IK73" s="272"/>
      <c r="IL73" s="272"/>
      <c r="IM73" s="272"/>
    </row>
    <row r="74" spans="1:247" s="237" customFormat="1" ht="18" customHeight="1">
      <c r="A74" s="253">
        <v>68</v>
      </c>
      <c r="B74" s="254" t="s">
        <v>703</v>
      </c>
      <c r="C74" s="254" t="s">
        <v>704</v>
      </c>
      <c r="D74" s="255" t="s">
        <v>574</v>
      </c>
      <c r="E74" s="256" t="s">
        <v>593</v>
      </c>
      <c r="F74" s="268">
        <v>46.39</v>
      </c>
      <c r="G74" s="269"/>
      <c r="H74" s="269"/>
      <c r="I74" s="258">
        <f>F74*J74</f>
        <v>162365</v>
      </c>
      <c r="J74" s="274">
        <v>3500</v>
      </c>
      <c r="K74" s="273" t="s">
        <v>576</v>
      </c>
      <c r="L74" s="267"/>
      <c r="M74" s="271"/>
      <c r="N74" s="271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272"/>
      <c r="CA74" s="272"/>
      <c r="CB74" s="272"/>
      <c r="CC74" s="272"/>
      <c r="CD74" s="272"/>
      <c r="CE74" s="272"/>
      <c r="CF74" s="272"/>
      <c r="CG74" s="272"/>
      <c r="CH74" s="272"/>
      <c r="CI74" s="272"/>
      <c r="CJ74" s="272"/>
      <c r="CK74" s="272"/>
      <c r="CL74" s="272"/>
      <c r="CM74" s="272"/>
      <c r="CN74" s="272"/>
      <c r="CO74" s="272"/>
      <c r="CP74" s="272"/>
      <c r="CQ74" s="272"/>
      <c r="CR74" s="272"/>
      <c r="CS74" s="272"/>
      <c r="CT74" s="272"/>
      <c r="CU74" s="272"/>
      <c r="CV74" s="272"/>
      <c r="CW74" s="272"/>
      <c r="CX74" s="272"/>
      <c r="CY74" s="272"/>
      <c r="CZ74" s="272"/>
      <c r="DA74" s="272"/>
      <c r="DB74" s="272"/>
      <c r="DC74" s="272"/>
      <c r="DD74" s="272"/>
      <c r="DE74" s="272"/>
      <c r="DF74" s="272"/>
      <c r="DG74" s="272"/>
      <c r="DH74" s="272"/>
      <c r="DI74" s="272"/>
      <c r="DJ74" s="272"/>
      <c r="DK74" s="272"/>
      <c r="DL74" s="272"/>
      <c r="DM74" s="272"/>
      <c r="DN74" s="272"/>
      <c r="DO74" s="272"/>
      <c r="DP74" s="272"/>
      <c r="DQ74" s="272"/>
      <c r="DR74" s="272"/>
      <c r="DS74" s="272"/>
      <c r="DT74" s="272"/>
      <c r="DU74" s="272"/>
      <c r="DV74" s="272"/>
      <c r="DW74" s="272"/>
      <c r="DX74" s="272"/>
      <c r="DY74" s="272"/>
      <c r="DZ74" s="272"/>
      <c r="EA74" s="272"/>
      <c r="EB74" s="272"/>
      <c r="EC74" s="272"/>
      <c r="ED74" s="272"/>
      <c r="EE74" s="272"/>
      <c r="EF74" s="272"/>
      <c r="EG74" s="272"/>
      <c r="EH74" s="272"/>
      <c r="EI74" s="272"/>
      <c r="EJ74" s="272"/>
      <c r="EK74" s="272"/>
      <c r="EL74" s="272"/>
      <c r="EM74" s="272"/>
      <c r="EN74" s="272"/>
      <c r="EO74" s="272"/>
      <c r="EP74" s="272"/>
      <c r="EQ74" s="272"/>
      <c r="ER74" s="272"/>
      <c r="ES74" s="272"/>
      <c r="ET74" s="272"/>
      <c r="EU74" s="272"/>
      <c r="EV74" s="272"/>
      <c r="EW74" s="272"/>
      <c r="EX74" s="272"/>
      <c r="EY74" s="272"/>
      <c r="EZ74" s="272"/>
      <c r="FA74" s="272"/>
      <c r="FB74" s="272"/>
      <c r="FC74" s="272"/>
      <c r="FD74" s="272"/>
      <c r="FE74" s="272"/>
      <c r="FF74" s="272"/>
      <c r="FG74" s="272"/>
      <c r="FH74" s="272"/>
      <c r="FI74" s="272"/>
      <c r="FJ74" s="272"/>
      <c r="FK74" s="272"/>
      <c r="FL74" s="272"/>
      <c r="FM74" s="272"/>
      <c r="FN74" s="272"/>
      <c r="FO74" s="272"/>
      <c r="FP74" s="272"/>
      <c r="FQ74" s="272"/>
      <c r="FR74" s="272"/>
      <c r="FS74" s="272"/>
      <c r="FT74" s="272"/>
      <c r="FU74" s="272"/>
      <c r="FV74" s="272"/>
      <c r="FW74" s="272"/>
      <c r="FX74" s="272"/>
      <c r="FY74" s="272"/>
      <c r="FZ74" s="272"/>
      <c r="GA74" s="272"/>
      <c r="GB74" s="272"/>
      <c r="GC74" s="272"/>
      <c r="GD74" s="272"/>
      <c r="GE74" s="272"/>
      <c r="GF74" s="272"/>
      <c r="GG74" s="272"/>
      <c r="GH74" s="272"/>
      <c r="GI74" s="272"/>
      <c r="GJ74" s="272"/>
      <c r="GK74" s="272"/>
      <c r="GL74" s="272"/>
      <c r="GM74" s="272"/>
      <c r="GN74" s="272"/>
      <c r="GO74" s="272"/>
      <c r="GP74" s="272"/>
      <c r="GQ74" s="272"/>
      <c r="GR74" s="272"/>
      <c r="GS74" s="272"/>
      <c r="GT74" s="272"/>
      <c r="GU74" s="272"/>
      <c r="GV74" s="272"/>
      <c r="GW74" s="272"/>
      <c r="GX74" s="272"/>
      <c r="GY74" s="272"/>
      <c r="GZ74" s="272"/>
      <c r="HA74" s="272"/>
      <c r="HB74" s="272"/>
      <c r="HC74" s="272"/>
      <c r="HD74" s="272"/>
      <c r="HE74" s="272"/>
      <c r="HF74" s="272"/>
      <c r="HG74" s="272"/>
      <c r="HH74" s="272"/>
      <c r="HI74" s="272"/>
      <c r="HJ74" s="272"/>
      <c r="HK74" s="272"/>
      <c r="HL74" s="272"/>
      <c r="HM74" s="272"/>
      <c r="HN74" s="272"/>
      <c r="HO74" s="272"/>
      <c r="HP74" s="272"/>
      <c r="HQ74" s="272"/>
      <c r="HR74" s="272"/>
      <c r="HS74" s="272"/>
      <c r="HT74" s="272"/>
      <c r="HU74" s="272"/>
      <c r="HV74" s="272"/>
      <c r="HW74" s="272"/>
      <c r="HX74" s="272"/>
      <c r="HY74" s="272"/>
      <c r="HZ74" s="272"/>
      <c r="IA74" s="272"/>
      <c r="IB74" s="272"/>
      <c r="IC74" s="272"/>
      <c r="ID74" s="272"/>
      <c r="IE74" s="272"/>
      <c r="IF74" s="272"/>
      <c r="IG74" s="272"/>
      <c r="IH74" s="272"/>
      <c r="II74" s="272"/>
      <c r="IJ74" s="272"/>
      <c r="IK74" s="272"/>
      <c r="IL74" s="272"/>
      <c r="IM74" s="272"/>
    </row>
    <row r="75" spans="1:247" s="237" customFormat="1" ht="18" customHeight="1">
      <c r="A75" s="253">
        <v>69</v>
      </c>
      <c r="B75" s="254" t="s">
        <v>705</v>
      </c>
      <c r="C75" s="254" t="s">
        <v>706</v>
      </c>
      <c r="D75" s="255" t="s">
        <v>574</v>
      </c>
      <c r="E75" s="256" t="s">
        <v>575</v>
      </c>
      <c r="F75" s="268">
        <v>63.29</v>
      </c>
      <c r="G75" s="269"/>
      <c r="H75" s="269"/>
      <c r="I75" s="258">
        <f>F75*J75</f>
        <v>240502</v>
      </c>
      <c r="J75" s="274">
        <v>3800</v>
      </c>
      <c r="K75" s="273" t="s">
        <v>707</v>
      </c>
      <c r="L75" s="267"/>
      <c r="M75" s="271"/>
      <c r="N75" s="271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272"/>
      <c r="BJ75" s="272"/>
      <c r="BK75" s="272"/>
      <c r="BL75" s="272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272"/>
      <c r="CA75" s="272"/>
      <c r="CB75" s="272"/>
      <c r="CC75" s="272"/>
      <c r="CD75" s="272"/>
      <c r="CE75" s="272"/>
      <c r="CF75" s="272"/>
      <c r="CG75" s="272"/>
      <c r="CH75" s="272"/>
      <c r="CI75" s="272"/>
      <c r="CJ75" s="272"/>
      <c r="CK75" s="272"/>
      <c r="CL75" s="272"/>
      <c r="CM75" s="272"/>
      <c r="CN75" s="272"/>
      <c r="CO75" s="272"/>
      <c r="CP75" s="272"/>
      <c r="CQ75" s="272"/>
      <c r="CR75" s="272"/>
      <c r="CS75" s="272"/>
      <c r="CT75" s="272"/>
      <c r="CU75" s="272"/>
      <c r="CV75" s="272"/>
      <c r="CW75" s="272"/>
      <c r="CX75" s="272"/>
      <c r="CY75" s="272"/>
      <c r="CZ75" s="272"/>
      <c r="DA75" s="272"/>
      <c r="DB75" s="272"/>
      <c r="DC75" s="272"/>
      <c r="DD75" s="272"/>
      <c r="DE75" s="272"/>
      <c r="DF75" s="272"/>
      <c r="DG75" s="272"/>
      <c r="DH75" s="272"/>
      <c r="DI75" s="272"/>
      <c r="DJ75" s="272"/>
      <c r="DK75" s="272"/>
      <c r="DL75" s="272"/>
      <c r="DM75" s="272"/>
      <c r="DN75" s="272"/>
      <c r="DO75" s="272"/>
      <c r="DP75" s="272"/>
      <c r="DQ75" s="272"/>
      <c r="DR75" s="272"/>
      <c r="DS75" s="272"/>
      <c r="DT75" s="272"/>
      <c r="DU75" s="272"/>
      <c r="DV75" s="272"/>
      <c r="DW75" s="272"/>
      <c r="DX75" s="272"/>
      <c r="DY75" s="272"/>
      <c r="DZ75" s="272"/>
      <c r="EA75" s="272"/>
      <c r="EB75" s="272"/>
      <c r="EC75" s="272"/>
      <c r="ED75" s="272"/>
      <c r="EE75" s="272"/>
      <c r="EF75" s="272"/>
      <c r="EG75" s="272"/>
      <c r="EH75" s="272"/>
      <c r="EI75" s="272"/>
      <c r="EJ75" s="272"/>
      <c r="EK75" s="272"/>
      <c r="EL75" s="272"/>
      <c r="EM75" s="272"/>
      <c r="EN75" s="272"/>
      <c r="EO75" s="272"/>
      <c r="EP75" s="272"/>
      <c r="EQ75" s="272"/>
      <c r="ER75" s="272"/>
      <c r="ES75" s="272"/>
      <c r="ET75" s="272"/>
      <c r="EU75" s="272"/>
      <c r="EV75" s="272"/>
      <c r="EW75" s="272"/>
      <c r="EX75" s="272"/>
      <c r="EY75" s="272"/>
      <c r="EZ75" s="272"/>
      <c r="FA75" s="272"/>
      <c r="FB75" s="272"/>
      <c r="FC75" s="272"/>
      <c r="FD75" s="272"/>
      <c r="FE75" s="272"/>
      <c r="FF75" s="272"/>
      <c r="FG75" s="272"/>
      <c r="FH75" s="272"/>
      <c r="FI75" s="272"/>
      <c r="FJ75" s="272"/>
      <c r="FK75" s="272"/>
      <c r="FL75" s="272"/>
      <c r="FM75" s="272"/>
      <c r="FN75" s="272"/>
      <c r="FO75" s="272"/>
      <c r="FP75" s="272"/>
      <c r="FQ75" s="272"/>
      <c r="FR75" s="272"/>
      <c r="FS75" s="272"/>
      <c r="FT75" s="272"/>
      <c r="FU75" s="272"/>
      <c r="FV75" s="272"/>
      <c r="FW75" s="272"/>
      <c r="FX75" s="272"/>
      <c r="FY75" s="272"/>
      <c r="FZ75" s="272"/>
      <c r="GA75" s="272"/>
      <c r="GB75" s="272"/>
      <c r="GC75" s="272"/>
      <c r="GD75" s="272"/>
      <c r="GE75" s="272"/>
      <c r="GF75" s="272"/>
      <c r="GG75" s="272"/>
      <c r="GH75" s="272"/>
      <c r="GI75" s="272"/>
      <c r="GJ75" s="272"/>
      <c r="GK75" s="272"/>
      <c r="GL75" s="272"/>
      <c r="GM75" s="272"/>
      <c r="GN75" s="272"/>
      <c r="GO75" s="272"/>
      <c r="GP75" s="272"/>
      <c r="GQ75" s="272"/>
      <c r="GR75" s="272"/>
      <c r="GS75" s="272"/>
      <c r="GT75" s="272"/>
      <c r="GU75" s="272"/>
      <c r="GV75" s="272"/>
      <c r="GW75" s="272"/>
      <c r="GX75" s="272"/>
      <c r="GY75" s="272"/>
      <c r="GZ75" s="272"/>
      <c r="HA75" s="272"/>
      <c r="HB75" s="272"/>
      <c r="HC75" s="272"/>
      <c r="HD75" s="272"/>
      <c r="HE75" s="272"/>
      <c r="HF75" s="272"/>
      <c r="HG75" s="272"/>
      <c r="HH75" s="272"/>
      <c r="HI75" s="272"/>
      <c r="HJ75" s="272"/>
      <c r="HK75" s="272"/>
      <c r="HL75" s="272"/>
      <c r="HM75" s="272"/>
      <c r="HN75" s="272"/>
      <c r="HO75" s="272"/>
      <c r="HP75" s="272"/>
      <c r="HQ75" s="272"/>
      <c r="HR75" s="272"/>
      <c r="HS75" s="272"/>
      <c r="HT75" s="272"/>
      <c r="HU75" s="272"/>
      <c r="HV75" s="272"/>
      <c r="HW75" s="272"/>
      <c r="HX75" s="272"/>
      <c r="HY75" s="272"/>
      <c r="HZ75" s="272"/>
      <c r="IA75" s="272"/>
      <c r="IB75" s="272"/>
      <c r="IC75" s="272"/>
      <c r="ID75" s="272"/>
      <c r="IE75" s="272"/>
      <c r="IF75" s="272"/>
      <c r="IG75" s="272"/>
      <c r="IH75" s="272"/>
      <c r="II75" s="272"/>
      <c r="IJ75" s="272"/>
      <c r="IK75" s="272"/>
      <c r="IL75" s="272"/>
      <c r="IM75" s="272"/>
    </row>
    <row r="76" spans="1:247" s="237" customFormat="1" ht="18" customHeight="1">
      <c r="A76" s="253">
        <v>70</v>
      </c>
      <c r="B76" s="254" t="s">
        <v>708</v>
      </c>
      <c r="C76" s="254" t="s">
        <v>709</v>
      </c>
      <c r="D76" s="255" t="s">
        <v>574</v>
      </c>
      <c r="E76" s="256" t="s">
        <v>575</v>
      </c>
      <c r="F76" s="268">
        <v>44.94</v>
      </c>
      <c r="G76" s="269"/>
      <c r="H76" s="269"/>
      <c r="I76" s="258">
        <f>F76*J76</f>
        <v>170772</v>
      </c>
      <c r="J76" s="274">
        <v>3800</v>
      </c>
      <c r="K76" s="273" t="s">
        <v>707</v>
      </c>
      <c r="L76" s="267"/>
      <c r="M76" s="271"/>
      <c r="N76" s="271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272"/>
      <c r="BJ76" s="272"/>
      <c r="BK76" s="272"/>
      <c r="BL76" s="272"/>
      <c r="BM76" s="272"/>
      <c r="BN76" s="272"/>
      <c r="BO76" s="272"/>
      <c r="BP76" s="272"/>
      <c r="BQ76" s="272"/>
      <c r="BR76" s="272"/>
      <c r="BS76" s="272"/>
      <c r="BT76" s="272"/>
      <c r="BU76" s="272"/>
      <c r="BV76" s="272"/>
      <c r="BW76" s="272"/>
      <c r="BX76" s="272"/>
      <c r="BY76" s="272"/>
      <c r="BZ76" s="272"/>
      <c r="CA76" s="272"/>
      <c r="CB76" s="272"/>
      <c r="CC76" s="272"/>
      <c r="CD76" s="272"/>
      <c r="CE76" s="272"/>
      <c r="CF76" s="272"/>
      <c r="CG76" s="272"/>
      <c r="CH76" s="272"/>
      <c r="CI76" s="272"/>
      <c r="CJ76" s="272"/>
      <c r="CK76" s="272"/>
      <c r="CL76" s="272"/>
      <c r="CM76" s="272"/>
      <c r="CN76" s="272"/>
      <c r="CO76" s="272"/>
      <c r="CP76" s="272"/>
      <c r="CQ76" s="272"/>
      <c r="CR76" s="272"/>
      <c r="CS76" s="272"/>
      <c r="CT76" s="272"/>
      <c r="CU76" s="272"/>
      <c r="CV76" s="272"/>
      <c r="CW76" s="272"/>
      <c r="CX76" s="272"/>
      <c r="CY76" s="272"/>
      <c r="CZ76" s="272"/>
      <c r="DA76" s="272"/>
      <c r="DB76" s="272"/>
      <c r="DC76" s="272"/>
      <c r="DD76" s="272"/>
      <c r="DE76" s="272"/>
      <c r="DF76" s="272"/>
      <c r="DG76" s="272"/>
      <c r="DH76" s="272"/>
      <c r="DI76" s="272"/>
      <c r="DJ76" s="272"/>
      <c r="DK76" s="272"/>
      <c r="DL76" s="272"/>
      <c r="DM76" s="272"/>
      <c r="DN76" s="272"/>
      <c r="DO76" s="272"/>
      <c r="DP76" s="272"/>
      <c r="DQ76" s="272"/>
      <c r="DR76" s="272"/>
      <c r="DS76" s="272"/>
      <c r="DT76" s="272"/>
      <c r="DU76" s="272"/>
      <c r="DV76" s="272"/>
      <c r="DW76" s="272"/>
      <c r="DX76" s="272"/>
      <c r="DY76" s="272"/>
      <c r="DZ76" s="272"/>
      <c r="EA76" s="272"/>
      <c r="EB76" s="272"/>
      <c r="EC76" s="272"/>
      <c r="ED76" s="272"/>
      <c r="EE76" s="272"/>
      <c r="EF76" s="272"/>
      <c r="EG76" s="272"/>
      <c r="EH76" s="272"/>
      <c r="EI76" s="272"/>
      <c r="EJ76" s="272"/>
      <c r="EK76" s="272"/>
      <c r="EL76" s="272"/>
      <c r="EM76" s="272"/>
      <c r="EN76" s="272"/>
      <c r="EO76" s="272"/>
      <c r="EP76" s="272"/>
      <c r="EQ76" s="272"/>
      <c r="ER76" s="272"/>
      <c r="ES76" s="272"/>
      <c r="ET76" s="272"/>
      <c r="EU76" s="272"/>
      <c r="EV76" s="272"/>
      <c r="EW76" s="272"/>
      <c r="EX76" s="272"/>
      <c r="EY76" s="272"/>
      <c r="EZ76" s="272"/>
      <c r="FA76" s="272"/>
      <c r="FB76" s="272"/>
      <c r="FC76" s="272"/>
      <c r="FD76" s="272"/>
      <c r="FE76" s="272"/>
      <c r="FF76" s="272"/>
      <c r="FG76" s="272"/>
      <c r="FH76" s="272"/>
      <c r="FI76" s="272"/>
      <c r="FJ76" s="272"/>
      <c r="FK76" s="272"/>
      <c r="FL76" s="272"/>
      <c r="FM76" s="272"/>
      <c r="FN76" s="272"/>
      <c r="FO76" s="272"/>
      <c r="FP76" s="272"/>
      <c r="FQ76" s="272"/>
      <c r="FR76" s="272"/>
      <c r="FS76" s="272"/>
      <c r="FT76" s="272"/>
      <c r="FU76" s="272"/>
      <c r="FV76" s="272"/>
      <c r="FW76" s="272"/>
      <c r="FX76" s="272"/>
      <c r="FY76" s="272"/>
      <c r="FZ76" s="272"/>
      <c r="GA76" s="272"/>
      <c r="GB76" s="272"/>
      <c r="GC76" s="272"/>
      <c r="GD76" s="272"/>
      <c r="GE76" s="272"/>
      <c r="GF76" s="272"/>
      <c r="GG76" s="272"/>
      <c r="GH76" s="272"/>
      <c r="GI76" s="272"/>
      <c r="GJ76" s="272"/>
      <c r="GK76" s="272"/>
      <c r="GL76" s="272"/>
      <c r="GM76" s="272"/>
      <c r="GN76" s="272"/>
      <c r="GO76" s="272"/>
      <c r="GP76" s="272"/>
      <c r="GQ76" s="272"/>
      <c r="GR76" s="272"/>
      <c r="GS76" s="272"/>
      <c r="GT76" s="272"/>
      <c r="GU76" s="272"/>
      <c r="GV76" s="272"/>
      <c r="GW76" s="272"/>
      <c r="GX76" s="272"/>
      <c r="GY76" s="272"/>
      <c r="GZ76" s="272"/>
      <c r="HA76" s="272"/>
      <c r="HB76" s="272"/>
      <c r="HC76" s="272"/>
      <c r="HD76" s="272"/>
      <c r="HE76" s="272"/>
      <c r="HF76" s="272"/>
      <c r="HG76" s="272"/>
      <c r="HH76" s="272"/>
      <c r="HI76" s="272"/>
      <c r="HJ76" s="272"/>
      <c r="HK76" s="272"/>
      <c r="HL76" s="272"/>
      <c r="HM76" s="272"/>
      <c r="HN76" s="272"/>
      <c r="HO76" s="272"/>
      <c r="HP76" s="272"/>
      <c r="HQ76" s="272"/>
      <c r="HR76" s="272"/>
      <c r="HS76" s="272"/>
      <c r="HT76" s="272"/>
      <c r="HU76" s="272"/>
      <c r="HV76" s="272"/>
      <c r="HW76" s="272"/>
      <c r="HX76" s="272"/>
      <c r="HY76" s="272"/>
      <c r="HZ76" s="272"/>
      <c r="IA76" s="272"/>
      <c r="IB76" s="272"/>
      <c r="IC76" s="272"/>
      <c r="ID76" s="272"/>
      <c r="IE76" s="272"/>
      <c r="IF76" s="272"/>
      <c r="IG76" s="272"/>
      <c r="IH76" s="272"/>
      <c r="II76" s="272"/>
      <c r="IJ76" s="272"/>
      <c r="IK76" s="272"/>
      <c r="IL76" s="272"/>
      <c r="IM76" s="272"/>
    </row>
    <row r="77" spans="1:247" s="237" customFormat="1" ht="18" customHeight="1">
      <c r="A77" s="253">
        <v>71</v>
      </c>
      <c r="B77" s="254" t="s">
        <v>710</v>
      </c>
      <c r="C77" s="254" t="s">
        <v>711</v>
      </c>
      <c r="D77" s="255" t="s">
        <v>574</v>
      </c>
      <c r="E77" s="256" t="s">
        <v>575</v>
      </c>
      <c r="F77" s="268">
        <v>44.94</v>
      </c>
      <c r="G77" s="269"/>
      <c r="H77" s="269"/>
      <c r="I77" s="258">
        <f>F77*J77</f>
        <v>170772</v>
      </c>
      <c r="J77" s="274">
        <v>3800</v>
      </c>
      <c r="K77" s="273" t="s">
        <v>707</v>
      </c>
      <c r="L77" s="267"/>
      <c r="M77" s="271"/>
      <c r="N77" s="271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272"/>
      <c r="BJ77" s="272"/>
      <c r="BK77" s="272"/>
      <c r="BL77" s="272"/>
      <c r="BM77" s="272"/>
      <c r="BN77" s="272"/>
      <c r="BO77" s="272"/>
      <c r="BP77" s="272"/>
      <c r="BQ77" s="272"/>
      <c r="BR77" s="272"/>
      <c r="BS77" s="272"/>
      <c r="BT77" s="272"/>
      <c r="BU77" s="272"/>
      <c r="BV77" s="272"/>
      <c r="BW77" s="272"/>
      <c r="BX77" s="272"/>
      <c r="BY77" s="272"/>
      <c r="BZ77" s="272"/>
      <c r="CA77" s="272"/>
      <c r="CB77" s="272"/>
      <c r="CC77" s="272"/>
      <c r="CD77" s="272"/>
      <c r="CE77" s="272"/>
      <c r="CF77" s="272"/>
      <c r="CG77" s="272"/>
      <c r="CH77" s="272"/>
      <c r="CI77" s="272"/>
      <c r="CJ77" s="272"/>
      <c r="CK77" s="272"/>
      <c r="CL77" s="272"/>
      <c r="CM77" s="272"/>
      <c r="CN77" s="272"/>
      <c r="CO77" s="272"/>
      <c r="CP77" s="272"/>
      <c r="CQ77" s="272"/>
      <c r="CR77" s="272"/>
      <c r="CS77" s="272"/>
      <c r="CT77" s="272"/>
      <c r="CU77" s="272"/>
      <c r="CV77" s="272"/>
      <c r="CW77" s="272"/>
      <c r="CX77" s="272"/>
      <c r="CY77" s="272"/>
      <c r="CZ77" s="272"/>
      <c r="DA77" s="272"/>
      <c r="DB77" s="272"/>
      <c r="DC77" s="272"/>
      <c r="DD77" s="272"/>
      <c r="DE77" s="272"/>
      <c r="DF77" s="272"/>
      <c r="DG77" s="272"/>
      <c r="DH77" s="272"/>
      <c r="DI77" s="272"/>
      <c r="DJ77" s="272"/>
      <c r="DK77" s="272"/>
      <c r="DL77" s="272"/>
      <c r="DM77" s="272"/>
      <c r="DN77" s="272"/>
      <c r="DO77" s="272"/>
      <c r="DP77" s="272"/>
      <c r="DQ77" s="272"/>
      <c r="DR77" s="272"/>
      <c r="DS77" s="272"/>
      <c r="DT77" s="272"/>
      <c r="DU77" s="272"/>
      <c r="DV77" s="272"/>
      <c r="DW77" s="272"/>
      <c r="DX77" s="272"/>
      <c r="DY77" s="272"/>
      <c r="DZ77" s="272"/>
      <c r="EA77" s="272"/>
      <c r="EB77" s="272"/>
      <c r="EC77" s="272"/>
      <c r="ED77" s="272"/>
      <c r="EE77" s="272"/>
      <c r="EF77" s="272"/>
      <c r="EG77" s="272"/>
      <c r="EH77" s="272"/>
      <c r="EI77" s="272"/>
      <c r="EJ77" s="272"/>
      <c r="EK77" s="272"/>
      <c r="EL77" s="272"/>
      <c r="EM77" s="272"/>
      <c r="EN77" s="272"/>
      <c r="EO77" s="272"/>
      <c r="EP77" s="272"/>
      <c r="EQ77" s="272"/>
      <c r="ER77" s="272"/>
      <c r="ES77" s="272"/>
      <c r="ET77" s="272"/>
      <c r="EU77" s="272"/>
      <c r="EV77" s="272"/>
      <c r="EW77" s="272"/>
      <c r="EX77" s="272"/>
      <c r="EY77" s="272"/>
      <c r="EZ77" s="272"/>
      <c r="FA77" s="272"/>
      <c r="FB77" s="272"/>
      <c r="FC77" s="272"/>
      <c r="FD77" s="272"/>
      <c r="FE77" s="272"/>
      <c r="FF77" s="272"/>
      <c r="FG77" s="272"/>
      <c r="FH77" s="272"/>
      <c r="FI77" s="272"/>
      <c r="FJ77" s="272"/>
      <c r="FK77" s="272"/>
      <c r="FL77" s="272"/>
      <c r="FM77" s="272"/>
      <c r="FN77" s="272"/>
      <c r="FO77" s="272"/>
      <c r="FP77" s="272"/>
      <c r="FQ77" s="272"/>
      <c r="FR77" s="272"/>
      <c r="FS77" s="272"/>
      <c r="FT77" s="272"/>
      <c r="FU77" s="272"/>
      <c r="FV77" s="272"/>
      <c r="FW77" s="272"/>
      <c r="FX77" s="272"/>
      <c r="FY77" s="272"/>
      <c r="FZ77" s="272"/>
      <c r="GA77" s="272"/>
      <c r="GB77" s="272"/>
      <c r="GC77" s="272"/>
      <c r="GD77" s="272"/>
      <c r="GE77" s="272"/>
      <c r="GF77" s="272"/>
      <c r="GG77" s="272"/>
      <c r="GH77" s="272"/>
      <c r="GI77" s="272"/>
      <c r="GJ77" s="272"/>
      <c r="GK77" s="272"/>
      <c r="GL77" s="272"/>
      <c r="GM77" s="272"/>
      <c r="GN77" s="272"/>
      <c r="GO77" s="272"/>
      <c r="GP77" s="272"/>
      <c r="GQ77" s="272"/>
      <c r="GR77" s="272"/>
      <c r="GS77" s="272"/>
      <c r="GT77" s="272"/>
      <c r="GU77" s="272"/>
      <c r="GV77" s="272"/>
      <c r="GW77" s="272"/>
      <c r="GX77" s="272"/>
      <c r="GY77" s="272"/>
      <c r="GZ77" s="272"/>
      <c r="HA77" s="272"/>
      <c r="HB77" s="272"/>
      <c r="HC77" s="272"/>
      <c r="HD77" s="272"/>
      <c r="HE77" s="272"/>
      <c r="HF77" s="272"/>
      <c r="HG77" s="272"/>
      <c r="HH77" s="272"/>
      <c r="HI77" s="272"/>
      <c r="HJ77" s="272"/>
      <c r="HK77" s="272"/>
      <c r="HL77" s="272"/>
      <c r="HM77" s="272"/>
      <c r="HN77" s="272"/>
      <c r="HO77" s="272"/>
      <c r="HP77" s="272"/>
      <c r="HQ77" s="272"/>
      <c r="HR77" s="272"/>
      <c r="HS77" s="272"/>
      <c r="HT77" s="272"/>
      <c r="HU77" s="272"/>
      <c r="HV77" s="272"/>
      <c r="HW77" s="272"/>
      <c r="HX77" s="272"/>
      <c r="HY77" s="272"/>
      <c r="HZ77" s="272"/>
      <c r="IA77" s="272"/>
      <c r="IB77" s="272"/>
      <c r="IC77" s="272"/>
      <c r="ID77" s="272"/>
      <c r="IE77" s="272"/>
      <c r="IF77" s="272"/>
      <c r="IG77" s="272"/>
      <c r="IH77" s="272"/>
      <c r="II77" s="272"/>
      <c r="IJ77" s="272"/>
      <c r="IK77" s="272"/>
      <c r="IL77" s="272"/>
      <c r="IM77" s="272"/>
    </row>
    <row r="78" spans="1:247" s="237" customFormat="1" ht="18" customHeight="1">
      <c r="A78" s="253">
        <v>72</v>
      </c>
      <c r="B78" s="254" t="s">
        <v>712</v>
      </c>
      <c r="C78" s="254" t="s">
        <v>713</v>
      </c>
      <c r="D78" s="255" t="s">
        <v>574</v>
      </c>
      <c r="E78" s="256" t="s">
        <v>575</v>
      </c>
      <c r="F78" s="268">
        <v>48.15</v>
      </c>
      <c r="G78" s="269"/>
      <c r="H78" s="269"/>
      <c r="I78" s="258">
        <f>F78*J78</f>
        <v>182970</v>
      </c>
      <c r="J78" s="274">
        <v>3800</v>
      </c>
      <c r="K78" s="273" t="s">
        <v>707</v>
      </c>
      <c r="L78" s="267"/>
      <c r="M78" s="271"/>
      <c r="N78" s="271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  <c r="BA78" s="272"/>
      <c r="BB78" s="272"/>
      <c r="BC78" s="272"/>
      <c r="BD78" s="272"/>
      <c r="BE78" s="272"/>
      <c r="BF78" s="272"/>
      <c r="BG78" s="272"/>
      <c r="BH78" s="272"/>
      <c r="BI78" s="272"/>
      <c r="BJ78" s="272"/>
      <c r="BK78" s="272"/>
      <c r="BL78" s="272"/>
      <c r="BM78" s="272"/>
      <c r="BN78" s="272"/>
      <c r="BO78" s="272"/>
      <c r="BP78" s="272"/>
      <c r="BQ78" s="272"/>
      <c r="BR78" s="272"/>
      <c r="BS78" s="272"/>
      <c r="BT78" s="272"/>
      <c r="BU78" s="272"/>
      <c r="BV78" s="272"/>
      <c r="BW78" s="272"/>
      <c r="BX78" s="272"/>
      <c r="BY78" s="272"/>
      <c r="BZ78" s="272"/>
      <c r="CA78" s="272"/>
      <c r="CB78" s="272"/>
      <c r="CC78" s="272"/>
      <c r="CD78" s="272"/>
      <c r="CE78" s="272"/>
      <c r="CF78" s="272"/>
      <c r="CG78" s="272"/>
      <c r="CH78" s="272"/>
      <c r="CI78" s="272"/>
      <c r="CJ78" s="272"/>
      <c r="CK78" s="272"/>
      <c r="CL78" s="272"/>
      <c r="CM78" s="272"/>
      <c r="CN78" s="272"/>
      <c r="CO78" s="272"/>
      <c r="CP78" s="272"/>
      <c r="CQ78" s="272"/>
      <c r="CR78" s="272"/>
      <c r="CS78" s="272"/>
      <c r="CT78" s="272"/>
      <c r="CU78" s="272"/>
      <c r="CV78" s="272"/>
      <c r="CW78" s="272"/>
      <c r="CX78" s="272"/>
      <c r="CY78" s="272"/>
      <c r="CZ78" s="272"/>
      <c r="DA78" s="272"/>
      <c r="DB78" s="272"/>
      <c r="DC78" s="272"/>
      <c r="DD78" s="272"/>
      <c r="DE78" s="272"/>
      <c r="DF78" s="272"/>
      <c r="DG78" s="272"/>
      <c r="DH78" s="272"/>
      <c r="DI78" s="272"/>
      <c r="DJ78" s="272"/>
      <c r="DK78" s="272"/>
      <c r="DL78" s="272"/>
      <c r="DM78" s="272"/>
      <c r="DN78" s="272"/>
      <c r="DO78" s="272"/>
      <c r="DP78" s="272"/>
      <c r="DQ78" s="272"/>
      <c r="DR78" s="272"/>
      <c r="DS78" s="272"/>
      <c r="DT78" s="272"/>
      <c r="DU78" s="272"/>
      <c r="DV78" s="272"/>
      <c r="DW78" s="272"/>
      <c r="DX78" s="272"/>
      <c r="DY78" s="272"/>
      <c r="DZ78" s="272"/>
      <c r="EA78" s="272"/>
      <c r="EB78" s="272"/>
      <c r="EC78" s="272"/>
      <c r="ED78" s="272"/>
      <c r="EE78" s="272"/>
      <c r="EF78" s="272"/>
      <c r="EG78" s="272"/>
      <c r="EH78" s="272"/>
      <c r="EI78" s="272"/>
      <c r="EJ78" s="272"/>
      <c r="EK78" s="272"/>
      <c r="EL78" s="272"/>
      <c r="EM78" s="272"/>
      <c r="EN78" s="272"/>
      <c r="EO78" s="272"/>
      <c r="EP78" s="272"/>
      <c r="EQ78" s="272"/>
      <c r="ER78" s="272"/>
      <c r="ES78" s="272"/>
      <c r="ET78" s="272"/>
      <c r="EU78" s="272"/>
      <c r="EV78" s="272"/>
      <c r="EW78" s="272"/>
      <c r="EX78" s="272"/>
      <c r="EY78" s="272"/>
      <c r="EZ78" s="272"/>
      <c r="FA78" s="272"/>
      <c r="FB78" s="272"/>
      <c r="FC78" s="272"/>
      <c r="FD78" s="272"/>
      <c r="FE78" s="272"/>
      <c r="FF78" s="272"/>
      <c r="FG78" s="272"/>
      <c r="FH78" s="272"/>
      <c r="FI78" s="272"/>
      <c r="FJ78" s="272"/>
      <c r="FK78" s="272"/>
      <c r="FL78" s="272"/>
      <c r="FM78" s="272"/>
      <c r="FN78" s="272"/>
      <c r="FO78" s="272"/>
      <c r="FP78" s="272"/>
      <c r="FQ78" s="272"/>
      <c r="FR78" s="272"/>
      <c r="FS78" s="272"/>
      <c r="FT78" s="272"/>
      <c r="FU78" s="272"/>
      <c r="FV78" s="272"/>
      <c r="FW78" s="272"/>
      <c r="FX78" s="272"/>
      <c r="FY78" s="272"/>
      <c r="FZ78" s="272"/>
      <c r="GA78" s="272"/>
      <c r="GB78" s="272"/>
      <c r="GC78" s="272"/>
      <c r="GD78" s="272"/>
      <c r="GE78" s="272"/>
      <c r="GF78" s="272"/>
      <c r="GG78" s="272"/>
      <c r="GH78" s="272"/>
      <c r="GI78" s="272"/>
      <c r="GJ78" s="272"/>
      <c r="GK78" s="272"/>
      <c r="GL78" s="272"/>
      <c r="GM78" s="272"/>
      <c r="GN78" s="272"/>
      <c r="GO78" s="272"/>
      <c r="GP78" s="272"/>
      <c r="GQ78" s="272"/>
      <c r="GR78" s="272"/>
      <c r="GS78" s="272"/>
      <c r="GT78" s="272"/>
      <c r="GU78" s="272"/>
      <c r="GV78" s="272"/>
      <c r="GW78" s="272"/>
      <c r="GX78" s="272"/>
      <c r="GY78" s="272"/>
      <c r="GZ78" s="272"/>
      <c r="HA78" s="272"/>
      <c r="HB78" s="272"/>
      <c r="HC78" s="272"/>
      <c r="HD78" s="272"/>
      <c r="HE78" s="272"/>
      <c r="HF78" s="272"/>
      <c r="HG78" s="272"/>
      <c r="HH78" s="272"/>
      <c r="HI78" s="272"/>
      <c r="HJ78" s="272"/>
      <c r="HK78" s="272"/>
      <c r="HL78" s="272"/>
      <c r="HM78" s="272"/>
      <c r="HN78" s="272"/>
      <c r="HO78" s="272"/>
      <c r="HP78" s="272"/>
      <c r="HQ78" s="272"/>
      <c r="HR78" s="272"/>
      <c r="HS78" s="272"/>
      <c r="HT78" s="272"/>
      <c r="HU78" s="272"/>
      <c r="HV78" s="272"/>
      <c r="HW78" s="272"/>
      <c r="HX78" s="272"/>
      <c r="HY78" s="272"/>
      <c r="HZ78" s="272"/>
      <c r="IA78" s="272"/>
      <c r="IB78" s="272"/>
      <c r="IC78" s="272"/>
      <c r="ID78" s="272"/>
      <c r="IE78" s="272"/>
      <c r="IF78" s="272"/>
      <c r="IG78" s="272"/>
      <c r="IH78" s="272"/>
      <c r="II78" s="272"/>
      <c r="IJ78" s="272"/>
      <c r="IK78" s="272"/>
      <c r="IL78" s="272"/>
      <c r="IM78" s="272"/>
    </row>
    <row r="79" spans="1:247" s="237" customFormat="1" ht="18" customHeight="1">
      <c r="A79" s="253">
        <v>73</v>
      </c>
      <c r="B79" s="254" t="s">
        <v>714</v>
      </c>
      <c r="C79" s="254" t="s">
        <v>715</v>
      </c>
      <c r="D79" s="255" t="s">
        <v>574</v>
      </c>
      <c r="E79" s="256" t="s">
        <v>575</v>
      </c>
      <c r="F79" s="268">
        <v>48.15</v>
      </c>
      <c r="G79" s="269"/>
      <c r="H79" s="269"/>
      <c r="I79" s="258">
        <f>F79*J79</f>
        <v>182970</v>
      </c>
      <c r="J79" s="274">
        <v>3800</v>
      </c>
      <c r="K79" s="273" t="s">
        <v>707</v>
      </c>
      <c r="L79" s="267"/>
      <c r="M79" s="271"/>
      <c r="N79" s="271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  <c r="BG79" s="272"/>
      <c r="BH79" s="272"/>
      <c r="BI79" s="272"/>
      <c r="BJ79" s="272"/>
      <c r="BK79" s="272"/>
      <c r="BL79" s="272"/>
      <c r="BM79" s="272"/>
      <c r="BN79" s="272"/>
      <c r="BO79" s="272"/>
      <c r="BP79" s="272"/>
      <c r="BQ79" s="272"/>
      <c r="BR79" s="272"/>
      <c r="BS79" s="272"/>
      <c r="BT79" s="272"/>
      <c r="BU79" s="272"/>
      <c r="BV79" s="272"/>
      <c r="BW79" s="272"/>
      <c r="BX79" s="272"/>
      <c r="BY79" s="272"/>
      <c r="BZ79" s="272"/>
      <c r="CA79" s="272"/>
      <c r="CB79" s="272"/>
      <c r="CC79" s="272"/>
      <c r="CD79" s="272"/>
      <c r="CE79" s="272"/>
      <c r="CF79" s="272"/>
      <c r="CG79" s="272"/>
      <c r="CH79" s="272"/>
      <c r="CI79" s="272"/>
      <c r="CJ79" s="272"/>
      <c r="CK79" s="272"/>
      <c r="CL79" s="272"/>
      <c r="CM79" s="272"/>
      <c r="CN79" s="272"/>
      <c r="CO79" s="272"/>
      <c r="CP79" s="272"/>
      <c r="CQ79" s="272"/>
      <c r="CR79" s="272"/>
      <c r="CS79" s="272"/>
      <c r="CT79" s="272"/>
      <c r="CU79" s="272"/>
      <c r="CV79" s="272"/>
      <c r="CW79" s="272"/>
      <c r="CX79" s="272"/>
      <c r="CY79" s="272"/>
      <c r="CZ79" s="272"/>
      <c r="DA79" s="272"/>
      <c r="DB79" s="272"/>
      <c r="DC79" s="272"/>
      <c r="DD79" s="272"/>
      <c r="DE79" s="272"/>
      <c r="DF79" s="272"/>
      <c r="DG79" s="272"/>
      <c r="DH79" s="272"/>
      <c r="DI79" s="272"/>
      <c r="DJ79" s="272"/>
      <c r="DK79" s="272"/>
      <c r="DL79" s="272"/>
      <c r="DM79" s="272"/>
      <c r="DN79" s="272"/>
      <c r="DO79" s="272"/>
      <c r="DP79" s="272"/>
      <c r="DQ79" s="272"/>
      <c r="DR79" s="272"/>
      <c r="DS79" s="272"/>
      <c r="DT79" s="272"/>
      <c r="DU79" s="272"/>
      <c r="DV79" s="272"/>
      <c r="DW79" s="272"/>
      <c r="DX79" s="272"/>
      <c r="DY79" s="272"/>
      <c r="DZ79" s="272"/>
      <c r="EA79" s="272"/>
      <c r="EB79" s="272"/>
      <c r="EC79" s="272"/>
      <c r="ED79" s="272"/>
      <c r="EE79" s="272"/>
      <c r="EF79" s="272"/>
      <c r="EG79" s="272"/>
      <c r="EH79" s="272"/>
      <c r="EI79" s="272"/>
      <c r="EJ79" s="272"/>
      <c r="EK79" s="272"/>
      <c r="EL79" s="272"/>
      <c r="EM79" s="272"/>
      <c r="EN79" s="272"/>
      <c r="EO79" s="272"/>
      <c r="EP79" s="272"/>
      <c r="EQ79" s="272"/>
      <c r="ER79" s="272"/>
      <c r="ES79" s="272"/>
      <c r="ET79" s="272"/>
      <c r="EU79" s="272"/>
      <c r="EV79" s="272"/>
      <c r="EW79" s="272"/>
      <c r="EX79" s="272"/>
      <c r="EY79" s="272"/>
      <c r="EZ79" s="272"/>
      <c r="FA79" s="272"/>
      <c r="FB79" s="272"/>
      <c r="FC79" s="272"/>
      <c r="FD79" s="272"/>
      <c r="FE79" s="272"/>
      <c r="FF79" s="272"/>
      <c r="FG79" s="272"/>
      <c r="FH79" s="272"/>
      <c r="FI79" s="272"/>
      <c r="FJ79" s="272"/>
      <c r="FK79" s="272"/>
      <c r="FL79" s="272"/>
      <c r="FM79" s="272"/>
      <c r="FN79" s="272"/>
      <c r="FO79" s="272"/>
      <c r="FP79" s="272"/>
      <c r="FQ79" s="272"/>
      <c r="FR79" s="272"/>
      <c r="FS79" s="272"/>
      <c r="FT79" s="272"/>
      <c r="FU79" s="272"/>
      <c r="FV79" s="272"/>
      <c r="FW79" s="272"/>
      <c r="FX79" s="272"/>
      <c r="FY79" s="272"/>
      <c r="FZ79" s="272"/>
      <c r="GA79" s="272"/>
      <c r="GB79" s="272"/>
      <c r="GC79" s="272"/>
      <c r="GD79" s="272"/>
      <c r="GE79" s="272"/>
      <c r="GF79" s="272"/>
      <c r="GG79" s="272"/>
      <c r="GH79" s="272"/>
      <c r="GI79" s="272"/>
      <c r="GJ79" s="272"/>
      <c r="GK79" s="272"/>
      <c r="GL79" s="272"/>
      <c r="GM79" s="272"/>
      <c r="GN79" s="272"/>
      <c r="GO79" s="272"/>
      <c r="GP79" s="272"/>
      <c r="GQ79" s="272"/>
      <c r="GR79" s="272"/>
      <c r="GS79" s="272"/>
      <c r="GT79" s="272"/>
      <c r="GU79" s="272"/>
      <c r="GV79" s="272"/>
      <c r="GW79" s="272"/>
      <c r="GX79" s="272"/>
      <c r="GY79" s="272"/>
      <c r="GZ79" s="272"/>
      <c r="HA79" s="272"/>
      <c r="HB79" s="272"/>
      <c r="HC79" s="272"/>
      <c r="HD79" s="272"/>
      <c r="HE79" s="272"/>
      <c r="HF79" s="272"/>
      <c r="HG79" s="272"/>
      <c r="HH79" s="272"/>
      <c r="HI79" s="272"/>
      <c r="HJ79" s="272"/>
      <c r="HK79" s="272"/>
      <c r="HL79" s="272"/>
      <c r="HM79" s="272"/>
      <c r="HN79" s="272"/>
      <c r="HO79" s="272"/>
      <c r="HP79" s="272"/>
      <c r="HQ79" s="272"/>
      <c r="HR79" s="272"/>
      <c r="HS79" s="272"/>
      <c r="HT79" s="272"/>
      <c r="HU79" s="272"/>
      <c r="HV79" s="272"/>
      <c r="HW79" s="272"/>
      <c r="HX79" s="272"/>
      <c r="HY79" s="272"/>
      <c r="HZ79" s="272"/>
      <c r="IA79" s="272"/>
      <c r="IB79" s="272"/>
      <c r="IC79" s="272"/>
      <c r="ID79" s="272"/>
      <c r="IE79" s="272"/>
      <c r="IF79" s="272"/>
      <c r="IG79" s="272"/>
      <c r="IH79" s="272"/>
      <c r="II79" s="272"/>
      <c r="IJ79" s="272"/>
      <c r="IK79" s="272"/>
      <c r="IL79" s="272"/>
      <c r="IM79" s="272"/>
    </row>
    <row r="80" spans="1:247" s="237" customFormat="1" ht="18" customHeight="1">
      <c r="A80" s="253">
        <v>74</v>
      </c>
      <c r="B80" s="254" t="s">
        <v>716</v>
      </c>
      <c r="C80" s="254" t="s">
        <v>717</v>
      </c>
      <c r="D80" s="255" t="s">
        <v>574</v>
      </c>
      <c r="E80" s="256" t="s">
        <v>575</v>
      </c>
      <c r="F80" s="268">
        <v>44.94</v>
      </c>
      <c r="G80" s="269"/>
      <c r="H80" s="269"/>
      <c r="I80" s="258">
        <f>F80*J80</f>
        <v>170772</v>
      </c>
      <c r="J80" s="274">
        <v>3800</v>
      </c>
      <c r="K80" s="273" t="s">
        <v>707</v>
      </c>
      <c r="L80" s="267"/>
      <c r="M80" s="271"/>
      <c r="N80" s="271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  <c r="AO80" s="272"/>
      <c r="AP80" s="272"/>
      <c r="AQ80" s="272"/>
      <c r="AR80" s="272"/>
      <c r="AS80" s="272"/>
      <c r="AT80" s="272"/>
      <c r="AU80" s="272"/>
      <c r="AV80" s="272"/>
      <c r="AW80" s="272"/>
      <c r="AX80" s="272"/>
      <c r="AY80" s="272"/>
      <c r="AZ80" s="272"/>
      <c r="BA80" s="272"/>
      <c r="BB80" s="272"/>
      <c r="BC80" s="272"/>
      <c r="BD80" s="272"/>
      <c r="BE80" s="272"/>
      <c r="BF80" s="272"/>
      <c r="BG80" s="272"/>
      <c r="BH80" s="272"/>
      <c r="BI80" s="272"/>
      <c r="BJ80" s="272"/>
      <c r="BK80" s="272"/>
      <c r="BL80" s="272"/>
      <c r="BM80" s="272"/>
      <c r="BN80" s="272"/>
      <c r="BO80" s="272"/>
      <c r="BP80" s="272"/>
      <c r="BQ80" s="272"/>
      <c r="BR80" s="272"/>
      <c r="BS80" s="272"/>
      <c r="BT80" s="272"/>
      <c r="BU80" s="272"/>
      <c r="BV80" s="272"/>
      <c r="BW80" s="272"/>
      <c r="BX80" s="272"/>
      <c r="BY80" s="272"/>
      <c r="BZ80" s="272"/>
      <c r="CA80" s="272"/>
      <c r="CB80" s="272"/>
      <c r="CC80" s="272"/>
      <c r="CD80" s="272"/>
      <c r="CE80" s="272"/>
      <c r="CF80" s="272"/>
      <c r="CG80" s="272"/>
      <c r="CH80" s="272"/>
      <c r="CI80" s="272"/>
      <c r="CJ80" s="272"/>
      <c r="CK80" s="272"/>
      <c r="CL80" s="272"/>
      <c r="CM80" s="272"/>
      <c r="CN80" s="272"/>
      <c r="CO80" s="272"/>
      <c r="CP80" s="272"/>
      <c r="CQ80" s="272"/>
      <c r="CR80" s="272"/>
      <c r="CS80" s="272"/>
      <c r="CT80" s="272"/>
      <c r="CU80" s="272"/>
      <c r="CV80" s="272"/>
      <c r="CW80" s="272"/>
      <c r="CX80" s="272"/>
      <c r="CY80" s="272"/>
      <c r="CZ80" s="272"/>
      <c r="DA80" s="272"/>
      <c r="DB80" s="272"/>
      <c r="DC80" s="272"/>
      <c r="DD80" s="272"/>
      <c r="DE80" s="272"/>
      <c r="DF80" s="272"/>
      <c r="DG80" s="272"/>
      <c r="DH80" s="272"/>
      <c r="DI80" s="272"/>
      <c r="DJ80" s="272"/>
      <c r="DK80" s="272"/>
      <c r="DL80" s="272"/>
      <c r="DM80" s="272"/>
      <c r="DN80" s="272"/>
      <c r="DO80" s="272"/>
      <c r="DP80" s="272"/>
      <c r="DQ80" s="272"/>
      <c r="DR80" s="272"/>
      <c r="DS80" s="272"/>
      <c r="DT80" s="272"/>
      <c r="DU80" s="272"/>
      <c r="DV80" s="272"/>
      <c r="DW80" s="272"/>
      <c r="DX80" s="272"/>
      <c r="DY80" s="272"/>
      <c r="DZ80" s="272"/>
      <c r="EA80" s="272"/>
      <c r="EB80" s="272"/>
      <c r="EC80" s="272"/>
      <c r="ED80" s="272"/>
      <c r="EE80" s="272"/>
      <c r="EF80" s="272"/>
      <c r="EG80" s="272"/>
      <c r="EH80" s="272"/>
      <c r="EI80" s="272"/>
      <c r="EJ80" s="272"/>
      <c r="EK80" s="272"/>
      <c r="EL80" s="272"/>
      <c r="EM80" s="272"/>
      <c r="EN80" s="272"/>
      <c r="EO80" s="272"/>
      <c r="EP80" s="272"/>
      <c r="EQ80" s="272"/>
      <c r="ER80" s="272"/>
      <c r="ES80" s="272"/>
      <c r="ET80" s="272"/>
      <c r="EU80" s="272"/>
      <c r="EV80" s="272"/>
      <c r="EW80" s="272"/>
      <c r="EX80" s="272"/>
      <c r="EY80" s="272"/>
      <c r="EZ80" s="272"/>
      <c r="FA80" s="272"/>
      <c r="FB80" s="272"/>
      <c r="FC80" s="272"/>
      <c r="FD80" s="272"/>
      <c r="FE80" s="272"/>
      <c r="FF80" s="272"/>
      <c r="FG80" s="272"/>
      <c r="FH80" s="272"/>
      <c r="FI80" s="272"/>
      <c r="FJ80" s="272"/>
      <c r="FK80" s="272"/>
      <c r="FL80" s="272"/>
      <c r="FM80" s="272"/>
      <c r="FN80" s="272"/>
      <c r="FO80" s="272"/>
      <c r="FP80" s="272"/>
      <c r="FQ80" s="272"/>
      <c r="FR80" s="272"/>
      <c r="FS80" s="272"/>
      <c r="FT80" s="272"/>
      <c r="FU80" s="272"/>
      <c r="FV80" s="272"/>
      <c r="FW80" s="272"/>
      <c r="FX80" s="272"/>
      <c r="FY80" s="272"/>
      <c r="FZ80" s="272"/>
      <c r="GA80" s="272"/>
      <c r="GB80" s="272"/>
      <c r="GC80" s="272"/>
      <c r="GD80" s="272"/>
      <c r="GE80" s="272"/>
      <c r="GF80" s="272"/>
      <c r="GG80" s="272"/>
      <c r="GH80" s="272"/>
      <c r="GI80" s="272"/>
      <c r="GJ80" s="272"/>
      <c r="GK80" s="272"/>
      <c r="GL80" s="272"/>
      <c r="GM80" s="272"/>
      <c r="GN80" s="272"/>
      <c r="GO80" s="272"/>
      <c r="GP80" s="272"/>
      <c r="GQ80" s="272"/>
      <c r="GR80" s="272"/>
      <c r="GS80" s="272"/>
      <c r="GT80" s="272"/>
      <c r="GU80" s="272"/>
      <c r="GV80" s="272"/>
      <c r="GW80" s="272"/>
      <c r="GX80" s="272"/>
      <c r="GY80" s="272"/>
      <c r="GZ80" s="272"/>
      <c r="HA80" s="272"/>
      <c r="HB80" s="272"/>
      <c r="HC80" s="272"/>
      <c r="HD80" s="272"/>
      <c r="HE80" s="272"/>
      <c r="HF80" s="272"/>
      <c r="HG80" s="272"/>
      <c r="HH80" s="272"/>
      <c r="HI80" s="272"/>
      <c r="HJ80" s="272"/>
      <c r="HK80" s="272"/>
      <c r="HL80" s="272"/>
      <c r="HM80" s="272"/>
      <c r="HN80" s="272"/>
      <c r="HO80" s="272"/>
      <c r="HP80" s="272"/>
      <c r="HQ80" s="272"/>
      <c r="HR80" s="272"/>
      <c r="HS80" s="272"/>
      <c r="HT80" s="272"/>
      <c r="HU80" s="272"/>
      <c r="HV80" s="272"/>
      <c r="HW80" s="272"/>
      <c r="HX80" s="272"/>
      <c r="HY80" s="272"/>
      <c r="HZ80" s="272"/>
      <c r="IA80" s="272"/>
      <c r="IB80" s="272"/>
      <c r="IC80" s="272"/>
      <c r="ID80" s="272"/>
      <c r="IE80" s="272"/>
      <c r="IF80" s="272"/>
      <c r="IG80" s="272"/>
      <c r="IH80" s="272"/>
      <c r="II80" s="272"/>
      <c r="IJ80" s="272"/>
      <c r="IK80" s="272"/>
      <c r="IL80" s="272"/>
      <c r="IM80" s="272"/>
    </row>
    <row r="81" spans="1:247" s="237" customFormat="1" ht="18" customHeight="1">
      <c r="A81" s="253">
        <v>75</v>
      </c>
      <c r="B81" s="254" t="s">
        <v>718</v>
      </c>
      <c r="C81" s="254" t="s">
        <v>719</v>
      </c>
      <c r="D81" s="255" t="s">
        <v>574</v>
      </c>
      <c r="E81" s="256" t="s">
        <v>575</v>
      </c>
      <c r="F81" s="268">
        <v>44.94</v>
      </c>
      <c r="G81" s="269"/>
      <c r="H81" s="269"/>
      <c r="I81" s="258">
        <f>F81*J81</f>
        <v>170772</v>
      </c>
      <c r="J81" s="274">
        <v>3800</v>
      </c>
      <c r="K81" s="273" t="s">
        <v>707</v>
      </c>
      <c r="L81" s="267"/>
      <c r="M81" s="271"/>
      <c r="N81" s="271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2"/>
      <c r="AJ81" s="272"/>
      <c r="AK81" s="272"/>
      <c r="AL81" s="272"/>
      <c r="AM81" s="272"/>
      <c r="AN81" s="272"/>
      <c r="AO81" s="272"/>
      <c r="AP81" s="272"/>
      <c r="AQ81" s="272"/>
      <c r="AR81" s="272"/>
      <c r="AS81" s="272"/>
      <c r="AT81" s="272"/>
      <c r="AU81" s="272"/>
      <c r="AV81" s="272"/>
      <c r="AW81" s="272"/>
      <c r="AX81" s="272"/>
      <c r="AY81" s="272"/>
      <c r="AZ81" s="272"/>
      <c r="BA81" s="272"/>
      <c r="BB81" s="272"/>
      <c r="BC81" s="272"/>
      <c r="BD81" s="272"/>
      <c r="BE81" s="272"/>
      <c r="BF81" s="272"/>
      <c r="BG81" s="272"/>
      <c r="BH81" s="272"/>
      <c r="BI81" s="272"/>
      <c r="BJ81" s="272"/>
      <c r="BK81" s="272"/>
      <c r="BL81" s="272"/>
      <c r="BM81" s="272"/>
      <c r="BN81" s="272"/>
      <c r="BO81" s="272"/>
      <c r="BP81" s="272"/>
      <c r="BQ81" s="272"/>
      <c r="BR81" s="272"/>
      <c r="BS81" s="272"/>
      <c r="BT81" s="272"/>
      <c r="BU81" s="272"/>
      <c r="BV81" s="272"/>
      <c r="BW81" s="272"/>
      <c r="BX81" s="272"/>
      <c r="BY81" s="272"/>
      <c r="BZ81" s="272"/>
      <c r="CA81" s="272"/>
      <c r="CB81" s="272"/>
      <c r="CC81" s="272"/>
      <c r="CD81" s="272"/>
      <c r="CE81" s="272"/>
      <c r="CF81" s="272"/>
      <c r="CG81" s="272"/>
      <c r="CH81" s="272"/>
      <c r="CI81" s="272"/>
      <c r="CJ81" s="272"/>
      <c r="CK81" s="272"/>
      <c r="CL81" s="272"/>
      <c r="CM81" s="272"/>
      <c r="CN81" s="272"/>
      <c r="CO81" s="272"/>
      <c r="CP81" s="272"/>
      <c r="CQ81" s="272"/>
      <c r="CR81" s="272"/>
      <c r="CS81" s="272"/>
      <c r="CT81" s="272"/>
      <c r="CU81" s="272"/>
      <c r="CV81" s="272"/>
      <c r="CW81" s="272"/>
      <c r="CX81" s="272"/>
      <c r="CY81" s="272"/>
      <c r="CZ81" s="272"/>
      <c r="DA81" s="272"/>
      <c r="DB81" s="272"/>
      <c r="DC81" s="272"/>
      <c r="DD81" s="272"/>
      <c r="DE81" s="272"/>
      <c r="DF81" s="272"/>
      <c r="DG81" s="272"/>
      <c r="DH81" s="272"/>
      <c r="DI81" s="272"/>
      <c r="DJ81" s="272"/>
      <c r="DK81" s="272"/>
      <c r="DL81" s="272"/>
      <c r="DM81" s="272"/>
      <c r="DN81" s="272"/>
      <c r="DO81" s="272"/>
      <c r="DP81" s="272"/>
      <c r="DQ81" s="272"/>
      <c r="DR81" s="272"/>
      <c r="DS81" s="272"/>
      <c r="DT81" s="272"/>
      <c r="DU81" s="272"/>
      <c r="DV81" s="272"/>
      <c r="DW81" s="272"/>
      <c r="DX81" s="272"/>
      <c r="DY81" s="272"/>
      <c r="DZ81" s="272"/>
      <c r="EA81" s="272"/>
      <c r="EB81" s="272"/>
      <c r="EC81" s="272"/>
      <c r="ED81" s="272"/>
      <c r="EE81" s="272"/>
      <c r="EF81" s="272"/>
      <c r="EG81" s="272"/>
      <c r="EH81" s="272"/>
      <c r="EI81" s="272"/>
      <c r="EJ81" s="272"/>
      <c r="EK81" s="272"/>
      <c r="EL81" s="272"/>
      <c r="EM81" s="272"/>
      <c r="EN81" s="272"/>
      <c r="EO81" s="272"/>
      <c r="EP81" s="272"/>
      <c r="EQ81" s="272"/>
      <c r="ER81" s="272"/>
      <c r="ES81" s="272"/>
      <c r="ET81" s="272"/>
      <c r="EU81" s="272"/>
      <c r="EV81" s="272"/>
      <c r="EW81" s="272"/>
      <c r="EX81" s="272"/>
      <c r="EY81" s="272"/>
      <c r="EZ81" s="272"/>
      <c r="FA81" s="272"/>
      <c r="FB81" s="272"/>
      <c r="FC81" s="272"/>
      <c r="FD81" s="272"/>
      <c r="FE81" s="272"/>
      <c r="FF81" s="272"/>
      <c r="FG81" s="272"/>
      <c r="FH81" s="272"/>
      <c r="FI81" s="272"/>
      <c r="FJ81" s="272"/>
      <c r="FK81" s="272"/>
      <c r="FL81" s="272"/>
      <c r="FM81" s="272"/>
      <c r="FN81" s="272"/>
      <c r="FO81" s="272"/>
      <c r="FP81" s="272"/>
      <c r="FQ81" s="272"/>
      <c r="FR81" s="272"/>
      <c r="FS81" s="272"/>
      <c r="FT81" s="272"/>
      <c r="FU81" s="272"/>
      <c r="FV81" s="272"/>
      <c r="FW81" s="272"/>
      <c r="FX81" s="272"/>
      <c r="FY81" s="272"/>
      <c r="FZ81" s="272"/>
      <c r="GA81" s="272"/>
      <c r="GB81" s="272"/>
      <c r="GC81" s="272"/>
      <c r="GD81" s="272"/>
      <c r="GE81" s="272"/>
      <c r="GF81" s="272"/>
      <c r="GG81" s="272"/>
      <c r="GH81" s="272"/>
      <c r="GI81" s="272"/>
      <c r="GJ81" s="272"/>
      <c r="GK81" s="272"/>
      <c r="GL81" s="272"/>
      <c r="GM81" s="272"/>
      <c r="GN81" s="272"/>
      <c r="GO81" s="272"/>
      <c r="GP81" s="272"/>
      <c r="GQ81" s="272"/>
      <c r="GR81" s="272"/>
      <c r="GS81" s="272"/>
      <c r="GT81" s="272"/>
      <c r="GU81" s="272"/>
      <c r="GV81" s="272"/>
      <c r="GW81" s="272"/>
      <c r="GX81" s="272"/>
      <c r="GY81" s="272"/>
      <c r="GZ81" s="272"/>
      <c r="HA81" s="272"/>
      <c r="HB81" s="272"/>
      <c r="HC81" s="272"/>
      <c r="HD81" s="272"/>
      <c r="HE81" s="272"/>
      <c r="HF81" s="272"/>
      <c r="HG81" s="272"/>
      <c r="HH81" s="272"/>
      <c r="HI81" s="272"/>
      <c r="HJ81" s="272"/>
      <c r="HK81" s="272"/>
      <c r="HL81" s="272"/>
      <c r="HM81" s="272"/>
      <c r="HN81" s="272"/>
      <c r="HO81" s="272"/>
      <c r="HP81" s="272"/>
      <c r="HQ81" s="272"/>
      <c r="HR81" s="272"/>
      <c r="HS81" s="272"/>
      <c r="HT81" s="272"/>
      <c r="HU81" s="272"/>
      <c r="HV81" s="272"/>
      <c r="HW81" s="272"/>
      <c r="HX81" s="272"/>
      <c r="HY81" s="272"/>
      <c r="HZ81" s="272"/>
      <c r="IA81" s="272"/>
      <c r="IB81" s="272"/>
      <c r="IC81" s="272"/>
      <c r="ID81" s="272"/>
      <c r="IE81" s="272"/>
      <c r="IF81" s="272"/>
      <c r="IG81" s="272"/>
      <c r="IH81" s="272"/>
      <c r="II81" s="272"/>
      <c r="IJ81" s="272"/>
      <c r="IK81" s="272"/>
      <c r="IL81" s="272"/>
      <c r="IM81" s="272"/>
    </row>
    <row r="82" spans="1:247" s="237" customFormat="1" ht="18" customHeight="1">
      <c r="A82" s="253">
        <v>76</v>
      </c>
      <c r="B82" s="254" t="s">
        <v>720</v>
      </c>
      <c r="C82" s="254" t="s">
        <v>721</v>
      </c>
      <c r="D82" s="255" t="s">
        <v>574</v>
      </c>
      <c r="E82" s="256" t="s">
        <v>575</v>
      </c>
      <c r="F82" s="268">
        <v>44.94</v>
      </c>
      <c r="G82" s="269"/>
      <c r="H82" s="269"/>
      <c r="I82" s="258">
        <f>F82*J82</f>
        <v>170772</v>
      </c>
      <c r="J82" s="274">
        <v>3800</v>
      </c>
      <c r="K82" s="273" t="s">
        <v>707</v>
      </c>
      <c r="L82" s="267"/>
      <c r="M82" s="271"/>
      <c r="N82" s="271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  <c r="AO82" s="272"/>
      <c r="AP82" s="272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  <c r="BA82" s="272"/>
      <c r="BB82" s="272"/>
      <c r="BC82" s="272"/>
      <c r="BD82" s="272"/>
      <c r="BE82" s="272"/>
      <c r="BF82" s="272"/>
      <c r="BG82" s="272"/>
      <c r="BH82" s="272"/>
      <c r="BI82" s="272"/>
      <c r="BJ82" s="272"/>
      <c r="BK82" s="272"/>
      <c r="BL82" s="272"/>
      <c r="BM82" s="272"/>
      <c r="BN82" s="272"/>
      <c r="BO82" s="272"/>
      <c r="BP82" s="272"/>
      <c r="BQ82" s="272"/>
      <c r="BR82" s="272"/>
      <c r="BS82" s="272"/>
      <c r="BT82" s="272"/>
      <c r="BU82" s="272"/>
      <c r="BV82" s="272"/>
      <c r="BW82" s="272"/>
      <c r="BX82" s="272"/>
      <c r="BY82" s="272"/>
      <c r="BZ82" s="272"/>
      <c r="CA82" s="272"/>
      <c r="CB82" s="272"/>
      <c r="CC82" s="272"/>
      <c r="CD82" s="272"/>
      <c r="CE82" s="272"/>
      <c r="CF82" s="272"/>
      <c r="CG82" s="272"/>
      <c r="CH82" s="272"/>
      <c r="CI82" s="272"/>
      <c r="CJ82" s="272"/>
      <c r="CK82" s="272"/>
      <c r="CL82" s="272"/>
      <c r="CM82" s="272"/>
      <c r="CN82" s="272"/>
      <c r="CO82" s="272"/>
      <c r="CP82" s="272"/>
      <c r="CQ82" s="272"/>
      <c r="CR82" s="272"/>
      <c r="CS82" s="272"/>
      <c r="CT82" s="272"/>
      <c r="CU82" s="272"/>
      <c r="CV82" s="272"/>
      <c r="CW82" s="272"/>
      <c r="CX82" s="272"/>
      <c r="CY82" s="272"/>
      <c r="CZ82" s="272"/>
      <c r="DA82" s="272"/>
      <c r="DB82" s="272"/>
      <c r="DC82" s="272"/>
      <c r="DD82" s="272"/>
      <c r="DE82" s="272"/>
      <c r="DF82" s="272"/>
      <c r="DG82" s="272"/>
      <c r="DH82" s="272"/>
      <c r="DI82" s="272"/>
      <c r="DJ82" s="272"/>
      <c r="DK82" s="272"/>
      <c r="DL82" s="272"/>
      <c r="DM82" s="272"/>
      <c r="DN82" s="272"/>
      <c r="DO82" s="272"/>
      <c r="DP82" s="272"/>
      <c r="DQ82" s="272"/>
      <c r="DR82" s="272"/>
      <c r="DS82" s="272"/>
      <c r="DT82" s="272"/>
      <c r="DU82" s="272"/>
      <c r="DV82" s="272"/>
      <c r="DW82" s="272"/>
      <c r="DX82" s="272"/>
      <c r="DY82" s="272"/>
      <c r="DZ82" s="272"/>
      <c r="EA82" s="272"/>
      <c r="EB82" s="272"/>
      <c r="EC82" s="272"/>
      <c r="ED82" s="272"/>
      <c r="EE82" s="272"/>
      <c r="EF82" s="272"/>
      <c r="EG82" s="272"/>
      <c r="EH82" s="272"/>
      <c r="EI82" s="272"/>
      <c r="EJ82" s="272"/>
      <c r="EK82" s="272"/>
      <c r="EL82" s="272"/>
      <c r="EM82" s="272"/>
      <c r="EN82" s="272"/>
      <c r="EO82" s="272"/>
      <c r="EP82" s="272"/>
      <c r="EQ82" s="272"/>
      <c r="ER82" s="272"/>
      <c r="ES82" s="272"/>
      <c r="ET82" s="272"/>
      <c r="EU82" s="272"/>
      <c r="EV82" s="272"/>
      <c r="EW82" s="272"/>
      <c r="EX82" s="272"/>
      <c r="EY82" s="272"/>
      <c r="EZ82" s="272"/>
      <c r="FA82" s="272"/>
      <c r="FB82" s="272"/>
      <c r="FC82" s="272"/>
      <c r="FD82" s="272"/>
      <c r="FE82" s="272"/>
      <c r="FF82" s="272"/>
      <c r="FG82" s="272"/>
      <c r="FH82" s="272"/>
      <c r="FI82" s="272"/>
      <c r="FJ82" s="272"/>
      <c r="FK82" s="272"/>
      <c r="FL82" s="272"/>
      <c r="FM82" s="272"/>
      <c r="FN82" s="272"/>
      <c r="FO82" s="272"/>
      <c r="FP82" s="272"/>
      <c r="FQ82" s="272"/>
      <c r="FR82" s="272"/>
      <c r="FS82" s="272"/>
      <c r="FT82" s="272"/>
      <c r="FU82" s="272"/>
      <c r="FV82" s="272"/>
      <c r="FW82" s="272"/>
      <c r="FX82" s="272"/>
      <c r="FY82" s="272"/>
      <c r="FZ82" s="272"/>
      <c r="GA82" s="272"/>
      <c r="GB82" s="272"/>
      <c r="GC82" s="272"/>
      <c r="GD82" s="272"/>
      <c r="GE82" s="272"/>
      <c r="GF82" s="272"/>
      <c r="GG82" s="272"/>
      <c r="GH82" s="272"/>
      <c r="GI82" s="272"/>
      <c r="GJ82" s="272"/>
      <c r="GK82" s="272"/>
      <c r="GL82" s="272"/>
      <c r="GM82" s="272"/>
      <c r="GN82" s="272"/>
      <c r="GO82" s="272"/>
      <c r="GP82" s="272"/>
      <c r="GQ82" s="272"/>
      <c r="GR82" s="272"/>
      <c r="GS82" s="272"/>
      <c r="GT82" s="272"/>
      <c r="GU82" s="272"/>
      <c r="GV82" s="272"/>
      <c r="GW82" s="272"/>
      <c r="GX82" s="272"/>
      <c r="GY82" s="272"/>
      <c r="GZ82" s="272"/>
      <c r="HA82" s="272"/>
      <c r="HB82" s="272"/>
      <c r="HC82" s="272"/>
      <c r="HD82" s="272"/>
      <c r="HE82" s="272"/>
      <c r="HF82" s="272"/>
      <c r="HG82" s="272"/>
      <c r="HH82" s="272"/>
      <c r="HI82" s="272"/>
      <c r="HJ82" s="272"/>
      <c r="HK82" s="272"/>
      <c r="HL82" s="272"/>
      <c r="HM82" s="272"/>
      <c r="HN82" s="272"/>
      <c r="HO82" s="272"/>
      <c r="HP82" s="272"/>
      <c r="HQ82" s="272"/>
      <c r="HR82" s="272"/>
      <c r="HS82" s="272"/>
      <c r="HT82" s="272"/>
      <c r="HU82" s="272"/>
      <c r="HV82" s="272"/>
      <c r="HW82" s="272"/>
      <c r="HX82" s="272"/>
      <c r="HY82" s="272"/>
      <c r="HZ82" s="272"/>
      <c r="IA82" s="272"/>
      <c r="IB82" s="272"/>
      <c r="IC82" s="272"/>
      <c r="ID82" s="272"/>
      <c r="IE82" s="272"/>
      <c r="IF82" s="272"/>
      <c r="IG82" s="272"/>
      <c r="IH82" s="272"/>
      <c r="II82" s="272"/>
      <c r="IJ82" s="272"/>
      <c r="IK82" s="272"/>
      <c r="IL82" s="272"/>
      <c r="IM82" s="272"/>
    </row>
    <row r="83" spans="1:247" s="237" customFormat="1" ht="18" customHeight="1">
      <c r="A83" s="253">
        <v>77</v>
      </c>
      <c r="B83" s="254" t="s">
        <v>722</v>
      </c>
      <c r="C83" s="254" t="s">
        <v>723</v>
      </c>
      <c r="D83" s="255" t="s">
        <v>574</v>
      </c>
      <c r="E83" s="256" t="s">
        <v>575</v>
      </c>
      <c r="F83" s="268">
        <v>46.39</v>
      </c>
      <c r="G83" s="269"/>
      <c r="H83" s="269"/>
      <c r="I83" s="258">
        <f>F83*J83</f>
        <v>167004</v>
      </c>
      <c r="J83" s="274">
        <v>3600</v>
      </c>
      <c r="K83" s="273" t="s">
        <v>707</v>
      </c>
      <c r="L83" s="267"/>
      <c r="M83" s="271"/>
      <c r="N83" s="271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2"/>
      <c r="BC83" s="272"/>
      <c r="BD83" s="272"/>
      <c r="BE83" s="272"/>
      <c r="BF83" s="272"/>
      <c r="BG83" s="272"/>
      <c r="BH83" s="272"/>
      <c r="BI83" s="272"/>
      <c r="BJ83" s="272"/>
      <c r="BK83" s="272"/>
      <c r="BL83" s="272"/>
      <c r="BM83" s="272"/>
      <c r="BN83" s="272"/>
      <c r="BO83" s="272"/>
      <c r="BP83" s="272"/>
      <c r="BQ83" s="272"/>
      <c r="BR83" s="272"/>
      <c r="BS83" s="272"/>
      <c r="BT83" s="272"/>
      <c r="BU83" s="272"/>
      <c r="BV83" s="272"/>
      <c r="BW83" s="272"/>
      <c r="BX83" s="272"/>
      <c r="BY83" s="272"/>
      <c r="BZ83" s="272"/>
      <c r="CA83" s="272"/>
      <c r="CB83" s="272"/>
      <c r="CC83" s="272"/>
      <c r="CD83" s="272"/>
      <c r="CE83" s="272"/>
      <c r="CF83" s="272"/>
      <c r="CG83" s="272"/>
      <c r="CH83" s="272"/>
      <c r="CI83" s="272"/>
      <c r="CJ83" s="272"/>
      <c r="CK83" s="272"/>
      <c r="CL83" s="272"/>
      <c r="CM83" s="272"/>
      <c r="CN83" s="272"/>
      <c r="CO83" s="272"/>
      <c r="CP83" s="272"/>
      <c r="CQ83" s="272"/>
      <c r="CR83" s="272"/>
      <c r="CS83" s="272"/>
      <c r="CT83" s="272"/>
      <c r="CU83" s="272"/>
      <c r="CV83" s="272"/>
      <c r="CW83" s="272"/>
      <c r="CX83" s="272"/>
      <c r="CY83" s="272"/>
      <c r="CZ83" s="272"/>
      <c r="DA83" s="272"/>
      <c r="DB83" s="272"/>
      <c r="DC83" s="272"/>
      <c r="DD83" s="272"/>
      <c r="DE83" s="272"/>
      <c r="DF83" s="272"/>
      <c r="DG83" s="272"/>
      <c r="DH83" s="272"/>
      <c r="DI83" s="272"/>
      <c r="DJ83" s="272"/>
      <c r="DK83" s="272"/>
      <c r="DL83" s="272"/>
      <c r="DM83" s="272"/>
      <c r="DN83" s="272"/>
      <c r="DO83" s="272"/>
      <c r="DP83" s="272"/>
      <c r="DQ83" s="272"/>
      <c r="DR83" s="272"/>
      <c r="DS83" s="272"/>
      <c r="DT83" s="272"/>
      <c r="DU83" s="272"/>
      <c r="DV83" s="272"/>
      <c r="DW83" s="272"/>
      <c r="DX83" s="272"/>
      <c r="DY83" s="272"/>
      <c r="DZ83" s="272"/>
      <c r="EA83" s="272"/>
      <c r="EB83" s="272"/>
      <c r="EC83" s="272"/>
      <c r="ED83" s="272"/>
      <c r="EE83" s="272"/>
      <c r="EF83" s="272"/>
      <c r="EG83" s="272"/>
      <c r="EH83" s="272"/>
      <c r="EI83" s="272"/>
      <c r="EJ83" s="272"/>
      <c r="EK83" s="272"/>
      <c r="EL83" s="272"/>
      <c r="EM83" s="272"/>
      <c r="EN83" s="272"/>
      <c r="EO83" s="272"/>
      <c r="EP83" s="272"/>
      <c r="EQ83" s="272"/>
      <c r="ER83" s="272"/>
      <c r="ES83" s="272"/>
      <c r="ET83" s="272"/>
      <c r="EU83" s="272"/>
      <c r="EV83" s="272"/>
      <c r="EW83" s="272"/>
      <c r="EX83" s="272"/>
      <c r="EY83" s="272"/>
      <c r="EZ83" s="272"/>
      <c r="FA83" s="272"/>
      <c r="FB83" s="272"/>
      <c r="FC83" s="272"/>
      <c r="FD83" s="272"/>
      <c r="FE83" s="272"/>
      <c r="FF83" s="272"/>
      <c r="FG83" s="272"/>
      <c r="FH83" s="272"/>
      <c r="FI83" s="272"/>
      <c r="FJ83" s="272"/>
      <c r="FK83" s="272"/>
      <c r="FL83" s="272"/>
      <c r="FM83" s="272"/>
      <c r="FN83" s="272"/>
      <c r="FO83" s="272"/>
      <c r="FP83" s="272"/>
      <c r="FQ83" s="272"/>
      <c r="FR83" s="272"/>
      <c r="FS83" s="272"/>
      <c r="FT83" s="272"/>
      <c r="FU83" s="272"/>
      <c r="FV83" s="272"/>
      <c r="FW83" s="272"/>
      <c r="FX83" s="272"/>
      <c r="FY83" s="272"/>
      <c r="FZ83" s="272"/>
      <c r="GA83" s="272"/>
      <c r="GB83" s="272"/>
      <c r="GC83" s="272"/>
      <c r="GD83" s="272"/>
      <c r="GE83" s="272"/>
      <c r="GF83" s="272"/>
      <c r="GG83" s="272"/>
      <c r="GH83" s="272"/>
      <c r="GI83" s="272"/>
      <c r="GJ83" s="272"/>
      <c r="GK83" s="272"/>
      <c r="GL83" s="272"/>
      <c r="GM83" s="272"/>
      <c r="GN83" s="272"/>
      <c r="GO83" s="272"/>
      <c r="GP83" s="272"/>
      <c r="GQ83" s="272"/>
      <c r="GR83" s="272"/>
      <c r="GS83" s="272"/>
      <c r="GT83" s="272"/>
      <c r="GU83" s="272"/>
      <c r="GV83" s="272"/>
      <c r="GW83" s="272"/>
      <c r="GX83" s="272"/>
      <c r="GY83" s="272"/>
      <c r="GZ83" s="272"/>
      <c r="HA83" s="272"/>
      <c r="HB83" s="272"/>
      <c r="HC83" s="272"/>
      <c r="HD83" s="272"/>
      <c r="HE83" s="272"/>
      <c r="HF83" s="272"/>
      <c r="HG83" s="272"/>
      <c r="HH83" s="272"/>
      <c r="HI83" s="272"/>
      <c r="HJ83" s="272"/>
      <c r="HK83" s="272"/>
      <c r="HL83" s="272"/>
      <c r="HM83" s="272"/>
      <c r="HN83" s="272"/>
      <c r="HO83" s="272"/>
      <c r="HP83" s="272"/>
      <c r="HQ83" s="272"/>
      <c r="HR83" s="272"/>
      <c r="HS83" s="272"/>
      <c r="HT83" s="272"/>
      <c r="HU83" s="272"/>
      <c r="HV83" s="272"/>
      <c r="HW83" s="272"/>
      <c r="HX83" s="272"/>
      <c r="HY83" s="272"/>
      <c r="HZ83" s="272"/>
      <c r="IA83" s="272"/>
      <c r="IB83" s="272"/>
      <c r="IC83" s="272"/>
      <c r="ID83" s="272"/>
      <c r="IE83" s="272"/>
      <c r="IF83" s="272"/>
      <c r="IG83" s="272"/>
      <c r="IH83" s="272"/>
      <c r="II83" s="272"/>
      <c r="IJ83" s="272"/>
      <c r="IK83" s="272"/>
      <c r="IL83" s="272"/>
      <c r="IM83" s="272"/>
    </row>
    <row r="84" spans="1:247" s="237" customFormat="1" ht="18" customHeight="1">
      <c r="A84" s="253">
        <v>78</v>
      </c>
      <c r="B84" s="254" t="s">
        <v>724</v>
      </c>
      <c r="C84" s="254" t="s">
        <v>725</v>
      </c>
      <c r="D84" s="255" t="s">
        <v>574</v>
      </c>
      <c r="E84" s="256" t="s">
        <v>575</v>
      </c>
      <c r="F84" s="268">
        <v>126.58</v>
      </c>
      <c r="G84" s="269"/>
      <c r="H84" s="269"/>
      <c r="I84" s="258">
        <f>F84*J84</f>
        <v>506320</v>
      </c>
      <c r="J84" s="274">
        <v>4000</v>
      </c>
      <c r="K84" s="273" t="s">
        <v>726</v>
      </c>
      <c r="L84" s="267"/>
      <c r="M84" s="271"/>
      <c r="N84" s="271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  <c r="AL84" s="272"/>
      <c r="AM84" s="272"/>
      <c r="AN84" s="272"/>
      <c r="AO84" s="272"/>
      <c r="AP84" s="272"/>
      <c r="AQ84" s="272"/>
      <c r="AR84" s="272"/>
      <c r="AS84" s="272"/>
      <c r="AT84" s="272"/>
      <c r="AU84" s="272"/>
      <c r="AV84" s="272"/>
      <c r="AW84" s="272"/>
      <c r="AX84" s="272"/>
      <c r="AY84" s="272"/>
      <c r="AZ84" s="272"/>
      <c r="BA84" s="272"/>
      <c r="BB84" s="272"/>
      <c r="BC84" s="272"/>
      <c r="BD84" s="272"/>
      <c r="BE84" s="272"/>
      <c r="BF84" s="272"/>
      <c r="BG84" s="272"/>
      <c r="BH84" s="272"/>
      <c r="BI84" s="272"/>
      <c r="BJ84" s="272"/>
      <c r="BK84" s="272"/>
      <c r="BL84" s="272"/>
      <c r="BM84" s="272"/>
      <c r="BN84" s="272"/>
      <c r="BO84" s="272"/>
      <c r="BP84" s="272"/>
      <c r="BQ84" s="272"/>
      <c r="BR84" s="272"/>
      <c r="BS84" s="272"/>
      <c r="BT84" s="272"/>
      <c r="BU84" s="272"/>
      <c r="BV84" s="272"/>
      <c r="BW84" s="272"/>
      <c r="BX84" s="272"/>
      <c r="BY84" s="272"/>
      <c r="BZ84" s="272"/>
      <c r="CA84" s="272"/>
      <c r="CB84" s="272"/>
      <c r="CC84" s="272"/>
      <c r="CD84" s="272"/>
      <c r="CE84" s="272"/>
      <c r="CF84" s="272"/>
      <c r="CG84" s="272"/>
      <c r="CH84" s="272"/>
      <c r="CI84" s="272"/>
      <c r="CJ84" s="272"/>
      <c r="CK84" s="272"/>
      <c r="CL84" s="272"/>
      <c r="CM84" s="272"/>
      <c r="CN84" s="272"/>
      <c r="CO84" s="272"/>
      <c r="CP84" s="272"/>
      <c r="CQ84" s="272"/>
      <c r="CR84" s="272"/>
      <c r="CS84" s="272"/>
      <c r="CT84" s="272"/>
      <c r="CU84" s="272"/>
      <c r="CV84" s="272"/>
      <c r="CW84" s="272"/>
      <c r="CX84" s="272"/>
      <c r="CY84" s="272"/>
      <c r="CZ84" s="272"/>
      <c r="DA84" s="272"/>
      <c r="DB84" s="272"/>
      <c r="DC84" s="272"/>
      <c r="DD84" s="272"/>
      <c r="DE84" s="272"/>
      <c r="DF84" s="272"/>
      <c r="DG84" s="272"/>
      <c r="DH84" s="272"/>
      <c r="DI84" s="272"/>
      <c r="DJ84" s="272"/>
      <c r="DK84" s="272"/>
      <c r="DL84" s="272"/>
      <c r="DM84" s="272"/>
      <c r="DN84" s="272"/>
      <c r="DO84" s="272"/>
      <c r="DP84" s="272"/>
      <c r="DQ84" s="272"/>
      <c r="DR84" s="272"/>
      <c r="DS84" s="272"/>
      <c r="DT84" s="272"/>
      <c r="DU84" s="272"/>
      <c r="DV84" s="272"/>
      <c r="DW84" s="272"/>
      <c r="DX84" s="272"/>
      <c r="DY84" s="272"/>
      <c r="DZ84" s="272"/>
      <c r="EA84" s="272"/>
      <c r="EB84" s="272"/>
      <c r="EC84" s="272"/>
      <c r="ED84" s="272"/>
      <c r="EE84" s="272"/>
      <c r="EF84" s="272"/>
      <c r="EG84" s="272"/>
      <c r="EH84" s="272"/>
      <c r="EI84" s="272"/>
      <c r="EJ84" s="272"/>
      <c r="EK84" s="272"/>
      <c r="EL84" s="272"/>
      <c r="EM84" s="272"/>
      <c r="EN84" s="272"/>
      <c r="EO84" s="272"/>
      <c r="EP84" s="272"/>
      <c r="EQ84" s="272"/>
      <c r="ER84" s="272"/>
      <c r="ES84" s="272"/>
      <c r="ET84" s="272"/>
      <c r="EU84" s="272"/>
      <c r="EV84" s="272"/>
      <c r="EW84" s="272"/>
      <c r="EX84" s="272"/>
      <c r="EY84" s="272"/>
      <c r="EZ84" s="272"/>
      <c r="FA84" s="272"/>
      <c r="FB84" s="272"/>
      <c r="FC84" s="272"/>
      <c r="FD84" s="272"/>
      <c r="FE84" s="272"/>
      <c r="FF84" s="272"/>
      <c r="FG84" s="272"/>
      <c r="FH84" s="272"/>
      <c r="FI84" s="272"/>
      <c r="FJ84" s="272"/>
      <c r="FK84" s="272"/>
      <c r="FL84" s="272"/>
      <c r="FM84" s="272"/>
      <c r="FN84" s="272"/>
      <c r="FO84" s="272"/>
      <c r="FP84" s="272"/>
      <c r="FQ84" s="272"/>
      <c r="FR84" s="272"/>
      <c r="FS84" s="272"/>
      <c r="FT84" s="272"/>
      <c r="FU84" s="272"/>
      <c r="FV84" s="272"/>
      <c r="FW84" s="272"/>
      <c r="FX84" s="272"/>
      <c r="FY84" s="272"/>
      <c r="FZ84" s="272"/>
      <c r="GA84" s="272"/>
      <c r="GB84" s="272"/>
      <c r="GC84" s="272"/>
      <c r="GD84" s="272"/>
      <c r="GE84" s="272"/>
      <c r="GF84" s="272"/>
      <c r="GG84" s="272"/>
      <c r="GH84" s="272"/>
      <c r="GI84" s="272"/>
      <c r="GJ84" s="272"/>
      <c r="GK84" s="272"/>
      <c r="GL84" s="272"/>
      <c r="GM84" s="272"/>
      <c r="GN84" s="272"/>
      <c r="GO84" s="272"/>
      <c r="GP84" s="272"/>
      <c r="GQ84" s="272"/>
      <c r="GR84" s="272"/>
      <c r="GS84" s="272"/>
      <c r="GT84" s="272"/>
      <c r="GU84" s="272"/>
      <c r="GV84" s="272"/>
      <c r="GW84" s="272"/>
      <c r="GX84" s="272"/>
      <c r="GY84" s="272"/>
      <c r="GZ84" s="272"/>
      <c r="HA84" s="272"/>
      <c r="HB84" s="272"/>
      <c r="HC84" s="272"/>
      <c r="HD84" s="272"/>
      <c r="HE84" s="272"/>
      <c r="HF84" s="272"/>
      <c r="HG84" s="272"/>
      <c r="HH84" s="272"/>
      <c r="HI84" s="272"/>
      <c r="HJ84" s="272"/>
      <c r="HK84" s="272"/>
      <c r="HL84" s="272"/>
      <c r="HM84" s="272"/>
      <c r="HN84" s="272"/>
      <c r="HO84" s="272"/>
      <c r="HP84" s="272"/>
      <c r="HQ84" s="272"/>
      <c r="HR84" s="272"/>
      <c r="HS84" s="272"/>
      <c r="HT84" s="272"/>
      <c r="HU84" s="272"/>
      <c r="HV84" s="272"/>
      <c r="HW84" s="272"/>
      <c r="HX84" s="272"/>
      <c r="HY84" s="272"/>
      <c r="HZ84" s="272"/>
      <c r="IA84" s="272"/>
      <c r="IB84" s="272"/>
      <c r="IC84" s="272"/>
      <c r="ID84" s="272"/>
      <c r="IE84" s="272"/>
      <c r="IF84" s="272"/>
      <c r="IG84" s="272"/>
      <c r="IH84" s="272"/>
      <c r="II84" s="272"/>
      <c r="IJ84" s="272"/>
      <c r="IK84" s="272"/>
      <c r="IL84" s="272"/>
      <c r="IM84" s="272"/>
    </row>
    <row r="85" spans="1:247" s="237" customFormat="1" ht="18" customHeight="1">
      <c r="A85" s="253">
        <v>79</v>
      </c>
      <c r="B85" s="254" t="s">
        <v>727</v>
      </c>
      <c r="C85" s="254" t="s">
        <v>728</v>
      </c>
      <c r="D85" s="255" t="s">
        <v>574</v>
      </c>
      <c r="E85" s="256" t="s">
        <v>575</v>
      </c>
      <c r="F85" s="268">
        <v>89.88</v>
      </c>
      <c r="G85" s="269"/>
      <c r="H85" s="269"/>
      <c r="I85" s="258">
        <f>F85*J85</f>
        <v>359520</v>
      </c>
      <c r="J85" s="274">
        <v>4000</v>
      </c>
      <c r="K85" s="273" t="s">
        <v>726</v>
      </c>
      <c r="L85" s="267"/>
      <c r="M85" s="271"/>
      <c r="N85" s="271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P85" s="272"/>
      <c r="AQ85" s="272"/>
      <c r="AR85" s="272"/>
      <c r="AS85" s="272"/>
      <c r="AT85" s="272"/>
      <c r="AU85" s="272"/>
      <c r="AV85" s="272"/>
      <c r="AW85" s="272"/>
      <c r="AX85" s="272"/>
      <c r="AY85" s="272"/>
      <c r="AZ85" s="272"/>
      <c r="BA85" s="272"/>
      <c r="BB85" s="272"/>
      <c r="BC85" s="272"/>
      <c r="BD85" s="272"/>
      <c r="BE85" s="272"/>
      <c r="BF85" s="272"/>
      <c r="BG85" s="272"/>
      <c r="BH85" s="272"/>
      <c r="BI85" s="272"/>
      <c r="BJ85" s="272"/>
      <c r="BK85" s="272"/>
      <c r="BL85" s="272"/>
      <c r="BM85" s="272"/>
      <c r="BN85" s="272"/>
      <c r="BO85" s="272"/>
      <c r="BP85" s="272"/>
      <c r="BQ85" s="272"/>
      <c r="BR85" s="272"/>
      <c r="BS85" s="272"/>
      <c r="BT85" s="272"/>
      <c r="BU85" s="272"/>
      <c r="BV85" s="272"/>
      <c r="BW85" s="272"/>
      <c r="BX85" s="272"/>
      <c r="BY85" s="272"/>
      <c r="BZ85" s="272"/>
      <c r="CA85" s="272"/>
      <c r="CB85" s="272"/>
      <c r="CC85" s="272"/>
      <c r="CD85" s="272"/>
      <c r="CE85" s="272"/>
      <c r="CF85" s="272"/>
      <c r="CG85" s="272"/>
      <c r="CH85" s="272"/>
      <c r="CI85" s="272"/>
      <c r="CJ85" s="272"/>
      <c r="CK85" s="272"/>
      <c r="CL85" s="272"/>
      <c r="CM85" s="272"/>
      <c r="CN85" s="272"/>
      <c r="CO85" s="272"/>
      <c r="CP85" s="272"/>
      <c r="CQ85" s="272"/>
      <c r="CR85" s="272"/>
      <c r="CS85" s="272"/>
      <c r="CT85" s="272"/>
      <c r="CU85" s="272"/>
      <c r="CV85" s="272"/>
      <c r="CW85" s="272"/>
      <c r="CX85" s="272"/>
      <c r="CY85" s="272"/>
      <c r="CZ85" s="272"/>
      <c r="DA85" s="272"/>
      <c r="DB85" s="272"/>
      <c r="DC85" s="272"/>
      <c r="DD85" s="272"/>
      <c r="DE85" s="272"/>
      <c r="DF85" s="272"/>
      <c r="DG85" s="272"/>
      <c r="DH85" s="272"/>
      <c r="DI85" s="272"/>
      <c r="DJ85" s="272"/>
      <c r="DK85" s="272"/>
      <c r="DL85" s="272"/>
      <c r="DM85" s="272"/>
      <c r="DN85" s="272"/>
      <c r="DO85" s="272"/>
      <c r="DP85" s="272"/>
      <c r="DQ85" s="272"/>
      <c r="DR85" s="272"/>
      <c r="DS85" s="272"/>
      <c r="DT85" s="272"/>
      <c r="DU85" s="272"/>
      <c r="DV85" s="272"/>
      <c r="DW85" s="272"/>
      <c r="DX85" s="272"/>
      <c r="DY85" s="272"/>
      <c r="DZ85" s="272"/>
      <c r="EA85" s="272"/>
      <c r="EB85" s="272"/>
      <c r="EC85" s="272"/>
      <c r="ED85" s="272"/>
      <c r="EE85" s="272"/>
      <c r="EF85" s="272"/>
      <c r="EG85" s="272"/>
      <c r="EH85" s="272"/>
      <c r="EI85" s="272"/>
      <c r="EJ85" s="272"/>
      <c r="EK85" s="272"/>
      <c r="EL85" s="272"/>
      <c r="EM85" s="272"/>
      <c r="EN85" s="272"/>
      <c r="EO85" s="272"/>
      <c r="EP85" s="272"/>
      <c r="EQ85" s="272"/>
      <c r="ER85" s="272"/>
      <c r="ES85" s="272"/>
      <c r="ET85" s="272"/>
      <c r="EU85" s="272"/>
      <c r="EV85" s="272"/>
      <c r="EW85" s="272"/>
      <c r="EX85" s="272"/>
      <c r="EY85" s="272"/>
      <c r="EZ85" s="272"/>
      <c r="FA85" s="272"/>
      <c r="FB85" s="272"/>
      <c r="FC85" s="272"/>
      <c r="FD85" s="272"/>
      <c r="FE85" s="272"/>
      <c r="FF85" s="272"/>
      <c r="FG85" s="272"/>
      <c r="FH85" s="272"/>
      <c r="FI85" s="272"/>
      <c r="FJ85" s="272"/>
      <c r="FK85" s="272"/>
      <c r="FL85" s="272"/>
      <c r="FM85" s="272"/>
      <c r="FN85" s="272"/>
      <c r="FO85" s="272"/>
      <c r="FP85" s="272"/>
      <c r="FQ85" s="272"/>
      <c r="FR85" s="272"/>
      <c r="FS85" s="272"/>
      <c r="FT85" s="272"/>
      <c r="FU85" s="272"/>
      <c r="FV85" s="272"/>
      <c r="FW85" s="272"/>
      <c r="FX85" s="272"/>
      <c r="FY85" s="272"/>
      <c r="FZ85" s="272"/>
      <c r="GA85" s="272"/>
      <c r="GB85" s="272"/>
      <c r="GC85" s="272"/>
      <c r="GD85" s="272"/>
      <c r="GE85" s="272"/>
      <c r="GF85" s="272"/>
      <c r="GG85" s="272"/>
      <c r="GH85" s="272"/>
      <c r="GI85" s="272"/>
      <c r="GJ85" s="272"/>
      <c r="GK85" s="272"/>
      <c r="GL85" s="272"/>
      <c r="GM85" s="272"/>
      <c r="GN85" s="272"/>
      <c r="GO85" s="272"/>
      <c r="GP85" s="272"/>
      <c r="GQ85" s="272"/>
      <c r="GR85" s="272"/>
      <c r="GS85" s="272"/>
      <c r="GT85" s="272"/>
      <c r="GU85" s="272"/>
      <c r="GV85" s="272"/>
      <c r="GW85" s="272"/>
      <c r="GX85" s="272"/>
      <c r="GY85" s="272"/>
      <c r="GZ85" s="272"/>
      <c r="HA85" s="272"/>
      <c r="HB85" s="272"/>
      <c r="HC85" s="272"/>
      <c r="HD85" s="272"/>
      <c r="HE85" s="272"/>
      <c r="HF85" s="272"/>
      <c r="HG85" s="272"/>
      <c r="HH85" s="272"/>
      <c r="HI85" s="272"/>
      <c r="HJ85" s="272"/>
      <c r="HK85" s="272"/>
      <c r="HL85" s="272"/>
      <c r="HM85" s="272"/>
      <c r="HN85" s="272"/>
      <c r="HO85" s="272"/>
      <c r="HP85" s="272"/>
      <c r="HQ85" s="272"/>
      <c r="HR85" s="272"/>
      <c r="HS85" s="272"/>
      <c r="HT85" s="272"/>
      <c r="HU85" s="272"/>
      <c r="HV85" s="272"/>
      <c r="HW85" s="272"/>
      <c r="HX85" s="272"/>
      <c r="HY85" s="272"/>
      <c r="HZ85" s="272"/>
      <c r="IA85" s="272"/>
      <c r="IB85" s="272"/>
      <c r="IC85" s="272"/>
      <c r="ID85" s="272"/>
      <c r="IE85" s="272"/>
      <c r="IF85" s="272"/>
      <c r="IG85" s="272"/>
      <c r="IH85" s="272"/>
      <c r="II85" s="272"/>
      <c r="IJ85" s="272"/>
      <c r="IK85" s="272"/>
      <c r="IL85" s="272"/>
      <c r="IM85" s="272"/>
    </row>
    <row r="86" spans="1:247" s="237" customFormat="1" ht="18" customHeight="1">
      <c r="A86" s="253">
        <v>80</v>
      </c>
      <c r="B86" s="275" t="s">
        <v>729</v>
      </c>
      <c r="C86" s="254" t="s">
        <v>730</v>
      </c>
      <c r="D86" s="255" t="s">
        <v>574</v>
      </c>
      <c r="E86" s="256" t="s">
        <v>575</v>
      </c>
      <c r="F86" s="268">
        <v>89.88</v>
      </c>
      <c r="G86" s="269"/>
      <c r="H86" s="269"/>
      <c r="I86" s="258">
        <f>F86*J86</f>
        <v>359520</v>
      </c>
      <c r="J86" s="274">
        <v>4000</v>
      </c>
      <c r="K86" s="273" t="s">
        <v>726</v>
      </c>
      <c r="L86" s="267"/>
      <c r="M86" s="271"/>
      <c r="N86" s="271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272"/>
      <c r="AO86" s="272"/>
      <c r="AP86" s="272"/>
      <c r="AQ86" s="272"/>
      <c r="AR86" s="272"/>
      <c r="AS86" s="272"/>
      <c r="AT86" s="272"/>
      <c r="AU86" s="272"/>
      <c r="AV86" s="272"/>
      <c r="AW86" s="272"/>
      <c r="AX86" s="272"/>
      <c r="AY86" s="272"/>
      <c r="AZ86" s="272"/>
      <c r="BA86" s="272"/>
      <c r="BB86" s="272"/>
      <c r="BC86" s="272"/>
      <c r="BD86" s="272"/>
      <c r="BE86" s="272"/>
      <c r="BF86" s="272"/>
      <c r="BG86" s="272"/>
      <c r="BH86" s="272"/>
      <c r="BI86" s="272"/>
      <c r="BJ86" s="272"/>
      <c r="BK86" s="272"/>
      <c r="BL86" s="272"/>
      <c r="BM86" s="272"/>
      <c r="BN86" s="272"/>
      <c r="BO86" s="272"/>
      <c r="BP86" s="272"/>
      <c r="BQ86" s="272"/>
      <c r="BR86" s="272"/>
      <c r="BS86" s="272"/>
      <c r="BT86" s="272"/>
      <c r="BU86" s="272"/>
      <c r="BV86" s="272"/>
      <c r="BW86" s="272"/>
      <c r="BX86" s="272"/>
      <c r="BY86" s="272"/>
      <c r="BZ86" s="272"/>
      <c r="CA86" s="272"/>
      <c r="CB86" s="272"/>
      <c r="CC86" s="272"/>
      <c r="CD86" s="272"/>
      <c r="CE86" s="272"/>
      <c r="CF86" s="272"/>
      <c r="CG86" s="272"/>
      <c r="CH86" s="272"/>
      <c r="CI86" s="272"/>
      <c r="CJ86" s="272"/>
      <c r="CK86" s="272"/>
      <c r="CL86" s="272"/>
      <c r="CM86" s="272"/>
      <c r="CN86" s="272"/>
      <c r="CO86" s="272"/>
      <c r="CP86" s="272"/>
      <c r="CQ86" s="272"/>
      <c r="CR86" s="272"/>
      <c r="CS86" s="272"/>
      <c r="CT86" s="272"/>
      <c r="CU86" s="272"/>
      <c r="CV86" s="272"/>
      <c r="CW86" s="272"/>
      <c r="CX86" s="272"/>
      <c r="CY86" s="272"/>
      <c r="CZ86" s="272"/>
      <c r="DA86" s="272"/>
      <c r="DB86" s="272"/>
      <c r="DC86" s="272"/>
      <c r="DD86" s="272"/>
      <c r="DE86" s="272"/>
      <c r="DF86" s="272"/>
      <c r="DG86" s="272"/>
      <c r="DH86" s="272"/>
      <c r="DI86" s="272"/>
      <c r="DJ86" s="272"/>
      <c r="DK86" s="272"/>
      <c r="DL86" s="272"/>
      <c r="DM86" s="272"/>
      <c r="DN86" s="272"/>
      <c r="DO86" s="272"/>
      <c r="DP86" s="272"/>
      <c r="DQ86" s="272"/>
      <c r="DR86" s="272"/>
      <c r="DS86" s="272"/>
      <c r="DT86" s="272"/>
      <c r="DU86" s="272"/>
      <c r="DV86" s="272"/>
      <c r="DW86" s="272"/>
      <c r="DX86" s="272"/>
      <c r="DY86" s="272"/>
      <c r="DZ86" s="272"/>
      <c r="EA86" s="272"/>
      <c r="EB86" s="272"/>
      <c r="EC86" s="272"/>
      <c r="ED86" s="272"/>
      <c r="EE86" s="272"/>
      <c r="EF86" s="272"/>
      <c r="EG86" s="272"/>
      <c r="EH86" s="272"/>
      <c r="EI86" s="272"/>
      <c r="EJ86" s="272"/>
      <c r="EK86" s="272"/>
      <c r="EL86" s="272"/>
      <c r="EM86" s="272"/>
      <c r="EN86" s="272"/>
      <c r="EO86" s="272"/>
      <c r="EP86" s="272"/>
      <c r="EQ86" s="272"/>
      <c r="ER86" s="272"/>
      <c r="ES86" s="272"/>
      <c r="ET86" s="272"/>
      <c r="EU86" s="272"/>
      <c r="EV86" s="272"/>
      <c r="EW86" s="272"/>
      <c r="EX86" s="272"/>
      <c r="EY86" s="272"/>
      <c r="EZ86" s="272"/>
      <c r="FA86" s="272"/>
      <c r="FB86" s="272"/>
      <c r="FC86" s="272"/>
      <c r="FD86" s="272"/>
      <c r="FE86" s="272"/>
      <c r="FF86" s="272"/>
      <c r="FG86" s="272"/>
      <c r="FH86" s="272"/>
      <c r="FI86" s="272"/>
      <c r="FJ86" s="272"/>
      <c r="FK86" s="272"/>
      <c r="FL86" s="272"/>
      <c r="FM86" s="272"/>
      <c r="FN86" s="272"/>
      <c r="FO86" s="272"/>
      <c r="FP86" s="272"/>
      <c r="FQ86" s="272"/>
      <c r="FR86" s="272"/>
      <c r="FS86" s="272"/>
      <c r="FT86" s="272"/>
      <c r="FU86" s="272"/>
      <c r="FV86" s="272"/>
      <c r="FW86" s="272"/>
      <c r="FX86" s="272"/>
      <c r="FY86" s="272"/>
      <c r="FZ86" s="272"/>
      <c r="GA86" s="272"/>
      <c r="GB86" s="272"/>
      <c r="GC86" s="272"/>
      <c r="GD86" s="272"/>
      <c r="GE86" s="272"/>
      <c r="GF86" s="272"/>
      <c r="GG86" s="272"/>
      <c r="GH86" s="272"/>
      <c r="GI86" s="272"/>
      <c r="GJ86" s="272"/>
      <c r="GK86" s="272"/>
      <c r="GL86" s="272"/>
      <c r="GM86" s="272"/>
      <c r="GN86" s="272"/>
      <c r="GO86" s="272"/>
      <c r="GP86" s="272"/>
      <c r="GQ86" s="272"/>
      <c r="GR86" s="272"/>
      <c r="GS86" s="272"/>
      <c r="GT86" s="272"/>
      <c r="GU86" s="272"/>
      <c r="GV86" s="272"/>
      <c r="GW86" s="272"/>
      <c r="GX86" s="272"/>
      <c r="GY86" s="272"/>
      <c r="GZ86" s="272"/>
      <c r="HA86" s="272"/>
      <c r="HB86" s="272"/>
      <c r="HC86" s="272"/>
      <c r="HD86" s="272"/>
      <c r="HE86" s="272"/>
      <c r="HF86" s="272"/>
      <c r="HG86" s="272"/>
      <c r="HH86" s="272"/>
      <c r="HI86" s="272"/>
      <c r="HJ86" s="272"/>
      <c r="HK86" s="272"/>
      <c r="HL86" s="272"/>
      <c r="HM86" s="272"/>
      <c r="HN86" s="272"/>
      <c r="HO86" s="272"/>
      <c r="HP86" s="272"/>
      <c r="HQ86" s="272"/>
      <c r="HR86" s="272"/>
      <c r="HS86" s="272"/>
      <c r="HT86" s="272"/>
      <c r="HU86" s="272"/>
      <c r="HV86" s="272"/>
      <c r="HW86" s="272"/>
      <c r="HX86" s="272"/>
      <c r="HY86" s="272"/>
      <c r="HZ86" s="272"/>
      <c r="IA86" s="272"/>
      <c r="IB86" s="272"/>
      <c r="IC86" s="272"/>
      <c r="ID86" s="272"/>
      <c r="IE86" s="272"/>
      <c r="IF86" s="272"/>
      <c r="IG86" s="272"/>
      <c r="IH86" s="272"/>
      <c r="II86" s="272"/>
      <c r="IJ86" s="272"/>
      <c r="IK86" s="272"/>
      <c r="IL86" s="272"/>
      <c r="IM86" s="272"/>
    </row>
    <row r="87" spans="1:247" s="237" customFormat="1" ht="18" customHeight="1">
      <c r="A87" s="253">
        <v>81</v>
      </c>
      <c r="B87" s="275" t="s">
        <v>731</v>
      </c>
      <c r="C87" s="254" t="s">
        <v>732</v>
      </c>
      <c r="D87" s="255" t="s">
        <v>574</v>
      </c>
      <c r="E87" s="256" t="s">
        <v>575</v>
      </c>
      <c r="F87" s="268">
        <v>96.3</v>
      </c>
      <c r="G87" s="269"/>
      <c r="H87" s="269"/>
      <c r="I87" s="258">
        <f>F87*J87</f>
        <v>385200</v>
      </c>
      <c r="J87" s="274">
        <v>4000</v>
      </c>
      <c r="K87" s="273" t="s">
        <v>726</v>
      </c>
      <c r="L87" s="267"/>
      <c r="M87" s="271"/>
      <c r="N87" s="271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272"/>
      <c r="AM87" s="272"/>
      <c r="AN87" s="272"/>
      <c r="AO87" s="272"/>
      <c r="AP87" s="272"/>
      <c r="AQ87" s="272"/>
      <c r="AR87" s="272"/>
      <c r="AS87" s="272"/>
      <c r="AT87" s="272"/>
      <c r="AU87" s="272"/>
      <c r="AV87" s="272"/>
      <c r="AW87" s="272"/>
      <c r="AX87" s="272"/>
      <c r="AY87" s="272"/>
      <c r="AZ87" s="272"/>
      <c r="BA87" s="272"/>
      <c r="BB87" s="272"/>
      <c r="BC87" s="272"/>
      <c r="BD87" s="272"/>
      <c r="BE87" s="272"/>
      <c r="BF87" s="272"/>
      <c r="BG87" s="272"/>
      <c r="BH87" s="272"/>
      <c r="BI87" s="272"/>
      <c r="BJ87" s="272"/>
      <c r="BK87" s="272"/>
      <c r="BL87" s="272"/>
      <c r="BM87" s="272"/>
      <c r="BN87" s="272"/>
      <c r="BO87" s="272"/>
      <c r="BP87" s="272"/>
      <c r="BQ87" s="272"/>
      <c r="BR87" s="272"/>
      <c r="BS87" s="272"/>
      <c r="BT87" s="272"/>
      <c r="BU87" s="272"/>
      <c r="BV87" s="272"/>
      <c r="BW87" s="272"/>
      <c r="BX87" s="272"/>
      <c r="BY87" s="272"/>
      <c r="BZ87" s="272"/>
      <c r="CA87" s="272"/>
      <c r="CB87" s="272"/>
      <c r="CC87" s="272"/>
      <c r="CD87" s="272"/>
      <c r="CE87" s="272"/>
      <c r="CF87" s="272"/>
      <c r="CG87" s="272"/>
      <c r="CH87" s="272"/>
      <c r="CI87" s="272"/>
      <c r="CJ87" s="272"/>
      <c r="CK87" s="272"/>
      <c r="CL87" s="272"/>
      <c r="CM87" s="272"/>
      <c r="CN87" s="272"/>
      <c r="CO87" s="272"/>
      <c r="CP87" s="272"/>
      <c r="CQ87" s="272"/>
      <c r="CR87" s="272"/>
      <c r="CS87" s="272"/>
      <c r="CT87" s="272"/>
      <c r="CU87" s="272"/>
      <c r="CV87" s="272"/>
      <c r="CW87" s="272"/>
      <c r="CX87" s="272"/>
      <c r="CY87" s="272"/>
      <c r="CZ87" s="272"/>
      <c r="DA87" s="272"/>
      <c r="DB87" s="272"/>
      <c r="DC87" s="272"/>
      <c r="DD87" s="272"/>
      <c r="DE87" s="272"/>
      <c r="DF87" s="272"/>
      <c r="DG87" s="272"/>
      <c r="DH87" s="272"/>
      <c r="DI87" s="272"/>
      <c r="DJ87" s="272"/>
      <c r="DK87" s="272"/>
      <c r="DL87" s="272"/>
      <c r="DM87" s="272"/>
      <c r="DN87" s="272"/>
      <c r="DO87" s="272"/>
      <c r="DP87" s="272"/>
      <c r="DQ87" s="272"/>
      <c r="DR87" s="272"/>
      <c r="DS87" s="272"/>
      <c r="DT87" s="272"/>
      <c r="DU87" s="272"/>
      <c r="DV87" s="272"/>
      <c r="DW87" s="272"/>
      <c r="DX87" s="272"/>
      <c r="DY87" s="272"/>
      <c r="DZ87" s="272"/>
      <c r="EA87" s="272"/>
      <c r="EB87" s="272"/>
      <c r="EC87" s="272"/>
      <c r="ED87" s="272"/>
      <c r="EE87" s="272"/>
      <c r="EF87" s="272"/>
      <c r="EG87" s="272"/>
      <c r="EH87" s="272"/>
      <c r="EI87" s="272"/>
      <c r="EJ87" s="272"/>
      <c r="EK87" s="272"/>
      <c r="EL87" s="272"/>
      <c r="EM87" s="272"/>
      <c r="EN87" s="272"/>
      <c r="EO87" s="272"/>
      <c r="EP87" s="272"/>
      <c r="EQ87" s="272"/>
      <c r="ER87" s="272"/>
      <c r="ES87" s="272"/>
      <c r="ET87" s="272"/>
      <c r="EU87" s="272"/>
      <c r="EV87" s="272"/>
      <c r="EW87" s="272"/>
      <c r="EX87" s="272"/>
      <c r="EY87" s="272"/>
      <c r="EZ87" s="272"/>
      <c r="FA87" s="272"/>
      <c r="FB87" s="272"/>
      <c r="FC87" s="272"/>
      <c r="FD87" s="272"/>
      <c r="FE87" s="272"/>
      <c r="FF87" s="272"/>
      <c r="FG87" s="272"/>
      <c r="FH87" s="272"/>
      <c r="FI87" s="272"/>
      <c r="FJ87" s="272"/>
      <c r="FK87" s="272"/>
      <c r="FL87" s="272"/>
      <c r="FM87" s="272"/>
      <c r="FN87" s="272"/>
      <c r="FO87" s="272"/>
      <c r="FP87" s="272"/>
      <c r="FQ87" s="272"/>
      <c r="FR87" s="272"/>
      <c r="FS87" s="272"/>
      <c r="FT87" s="272"/>
      <c r="FU87" s="272"/>
      <c r="FV87" s="272"/>
      <c r="FW87" s="272"/>
      <c r="FX87" s="272"/>
      <c r="FY87" s="272"/>
      <c r="FZ87" s="272"/>
      <c r="GA87" s="272"/>
      <c r="GB87" s="272"/>
      <c r="GC87" s="272"/>
      <c r="GD87" s="272"/>
      <c r="GE87" s="272"/>
      <c r="GF87" s="272"/>
      <c r="GG87" s="272"/>
      <c r="GH87" s="272"/>
      <c r="GI87" s="272"/>
      <c r="GJ87" s="272"/>
      <c r="GK87" s="272"/>
      <c r="GL87" s="272"/>
      <c r="GM87" s="272"/>
      <c r="GN87" s="272"/>
      <c r="GO87" s="272"/>
      <c r="GP87" s="272"/>
      <c r="GQ87" s="272"/>
      <c r="GR87" s="272"/>
      <c r="GS87" s="272"/>
      <c r="GT87" s="272"/>
      <c r="GU87" s="272"/>
      <c r="GV87" s="272"/>
      <c r="GW87" s="272"/>
      <c r="GX87" s="272"/>
      <c r="GY87" s="272"/>
      <c r="GZ87" s="272"/>
      <c r="HA87" s="272"/>
      <c r="HB87" s="272"/>
      <c r="HC87" s="272"/>
      <c r="HD87" s="272"/>
      <c r="HE87" s="272"/>
      <c r="HF87" s="272"/>
      <c r="HG87" s="272"/>
      <c r="HH87" s="272"/>
      <c r="HI87" s="272"/>
      <c r="HJ87" s="272"/>
      <c r="HK87" s="272"/>
      <c r="HL87" s="272"/>
      <c r="HM87" s="272"/>
      <c r="HN87" s="272"/>
      <c r="HO87" s="272"/>
      <c r="HP87" s="272"/>
      <c r="HQ87" s="272"/>
      <c r="HR87" s="272"/>
      <c r="HS87" s="272"/>
      <c r="HT87" s="272"/>
      <c r="HU87" s="272"/>
      <c r="HV87" s="272"/>
      <c r="HW87" s="272"/>
      <c r="HX87" s="272"/>
      <c r="HY87" s="272"/>
      <c r="HZ87" s="272"/>
      <c r="IA87" s="272"/>
      <c r="IB87" s="272"/>
      <c r="IC87" s="272"/>
      <c r="ID87" s="272"/>
      <c r="IE87" s="272"/>
      <c r="IF87" s="272"/>
      <c r="IG87" s="272"/>
      <c r="IH87" s="272"/>
      <c r="II87" s="272"/>
      <c r="IJ87" s="272"/>
      <c r="IK87" s="272"/>
      <c r="IL87" s="272"/>
      <c r="IM87" s="272"/>
    </row>
    <row r="88" spans="1:247" s="237" customFormat="1" ht="18" customHeight="1">
      <c r="A88" s="253">
        <v>82</v>
      </c>
      <c r="B88" s="275" t="s">
        <v>733</v>
      </c>
      <c r="C88" s="254" t="s">
        <v>734</v>
      </c>
      <c r="D88" s="255" t="s">
        <v>574</v>
      </c>
      <c r="E88" s="256" t="s">
        <v>575</v>
      </c>
      <c r="F88" s="268">
        <v>96.3</v>
      </c>
      <c r="G88" s="269"/>
      <c r="H88" s="269"/>
      <c r="I88" s="258">
        <f>F88*J88</f>
        <v>385200</v>
      </c>
      <c r="J88" s="274">
        <v>4000</v>
      </c>
      <c r="K88" s="273" t="s">
        <v>726</v>
      </c>
      <c r="L88" s="267"/>
      <c r="M88" s="271"/>
      <c r="N88" s="271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  <c r="AJ88" s="272"/>
      <c r="AK88" s="272"/>
      <c r="AL88" s="272"/>
      <c r="AM88" s="272"/>
      <c r="AN88" s="272"/>
      <c r="AO88" s="272"/>
      <c r="AP88" s="272"/>
      <c r="AQ88" s="272"/>
      <c r="AR88" s="272"/>
      <c r="AS88" s="272"/>
      <c r="AT88" s="272"/>
      <c r="AU88" s="272"/>
      <c r="AV88" s="272"/>
      <c r="AW88" s="272"/>
      <c r="AX88" s="272"/>
      <c r="AY88" s="272"/>
      <c r="AZ88" s="272"/>
      <c r="BA88" s="272"/>
      <c r="BB88" s="272"/>
      <c r="BC88" s="272"/>
      <c r="BD88" s="272"/>
      <c r="BE88" s="272"/>
      <c r="BF88" s="272"/>
      <c r="BG88" s="272"/>
      <c r="BH88" s="272"/>
      <c r="BI88" s="272"/>
      <c r="BJ88" s="272"/>
      <c r="BK88" s="272"/>
      <c r="BL88" s="272"/>
      <c r="BM88" s="272"/>
      <c r="BN88" s="272"/>
      <c r="BO88" s="272"/>
      <c r="BP88" s="272"/>
      <c r="BQ88" s="272"/>
      <c r="BR88" s="272"/>
      <c r="BS88" s="272"/>
      <c r="BT88" s="272"/>
      <c r="BU88" s="272"/>
      <c r="BV88" s="272"/>
      <c r="BW88" s="272"/>
      <c r="BX88" s="272"/>
      <c r="BY88" s="272"/>
      <c r="BZ88" s="272"/>
      <c r="CA88" s="272"/>
      <c r="CB88" s="272"/>
      <c r="CC88" s="272"/>
      <c r="CD88" s="272"/>
      <c r="CE88" s="272"/>
      <c r="CF88" s="272"/>
      <c r="CG88" s="272"/>
      <c r="CH88" s="272"/>
      <c r="CI88" s="272"/>
      <c r="CJ88" s="272"/>
      <c r="CK88" s="272"/>
      <c r="CL88" s="272"/>
      <c r="CM88" s="272"/>
      <c r="CN88" s="272"/>
      <c r="CO88" s="272"/>
      <c r="CP88" s="272"/>
      <c r="CQ88" s="272"/>
      <c r="CR88" s="272"/>
      <c r="CS88" s="272"/>
      <c r="CT88" s="272"/>
      <c r="CU88" s="272"/>
      <c r="CV88" s="272"/>
      <c r="CW88" s="272"/>
      <c r="CX88" s="272"/>
      <c r="CY88" s="272"/>
      <c r="CZ88" s="272"/>
      <c r="DA88" s="272"/>
      <c r="DB88" s="272"/>
      <c r="DC88" s="272"/>
      <c r="DD88" s="272"/>
      <c r="DE88" s="272"/>
      <c r="DF88" s="272"/>
      <c r="DG88" s="272"/>
      <c r="DH88" s="272"/>
      <c r="DI88" s="272"/>
      <c r="DJ88" s="272"/>
      <c r="DK88" s="272"/>
      <c r="DL88" s="272"/>
      <c r="DM88" s="272"/>
      <c r="DN88" s="272"/>
      <c r="DO88" s="272"/>
      <c r="DP88" s="272"/>
      <c r="DQ88" s="272"/>
      <c r="DR88" s="272"/>
      <c r="DS88" s="272"/>
      <c r="DT88" s="272"/>
      <c r="DU88" s="272"/>
      <c r="DV88" s="272"/>
      <c r="DW88" s="272"/>
      <c r="DX88" s="272"/>
      <c r="DY88" s="272"/>
      <c r="DZ88" s="272"/>
      <c r="EA88" s="272"/>
      <c r="EB88" s="272"/>
      <c r="EC88" s="272"/>
      <c r="ED88" s="272"/>
      <c r="EE88" s="272"/>
      <c r="EF88" s="272"/>
      <c r="EG88" s="272"/>
      <c r="EH88" s="272"/>
      <c r="EI88" s="272"/>
      <c r="EJ88" s="272"/>
      <c r="EK88" s="272"/>
      <c r="EL88" s="272"/>
      <c r="EM88" s="272"/>
      <c r="EN88" s="272"/>
      <c r="EO88" s="272"/>
      <c r="EP88" s="272"/>
      <c r="EQ88" s="272"/>
      <c r="ER88" s="272"/>
      <c r="ES88" s="272"/>
      <c r="ET88" s="272"/>
      <c r="EU88" s="272"/>
      <c r="EV88" s="272"/>
      <c r="EW88" s="272"/>
      <c r="EX88" s="272"/>
      <c r="EY88" s="272"/>
      <c r="EZ88" s="272"/>
      <c r="FA88" s="272"/>
      <c r="FB88" s="272"/>
      <c r="FC88" s="272"/>
      <c r="FD88" s="272"/>
      <c r="FE88" s="272"/>
      <c r="FF88" s="272"/>
      <c r="FG88" s="272"/>
      <c r="FH88" s="272"/>
      <c r="FI88" s="272"/>
      <c r="FJ88" s="272"/>
      <c r="FK88" s="272"/>
      <c r="FL88" s="272"/>
      <c r="FM88" s="272"/>
      <c r="FN88" s="272"/>
      <c r="FO88" s="272"/>
      <c r="FP88" s="272"/>
      <c r="FQ88" s="272"/>
      <c r="FR88" s="272"/>
      <c r="FS88" s="272"/>
      <c r="FT88" s="272"/>
      <c r="FU88" s="272"/>
      <c r="FV88" s="272"/>
      <c r="FW88" s="272"/>
      <c r="FX88" s="272"/>
      <c r="FY88" s="272"/>
      <c r="FZ88" s="272"/>
      <c r="GA88" s="272"/>
      <c r="GB88" s="272"/>
      <c r="GC88" s="272"/>
      <c r="GD88" s="272"/>
      <c r="GE88" s="272"/>
      <c r="GF88" s="272"/>
      <c r="GG88" s="272"/>
      <c r="GH88" s="272"/>
      <c r="GI88" s="272"/>
      <c r="GJ88" s="272"/>
      <c r="GK88" s="272"/>
      <c r="GL88" s="272"/>
      <c r="GM88" s="272"/>
      <c r="GN88" s="272"/>
      <c r="GO88" s="272"/>
      <c r="GP88" s="272"/>
      <c r="GQ88" s="272"/>
      <c r="GR88" s="272"/>
      <c r="GS88" s="272"/>
      <c r="GT88" s="272"/>
      <c r="GU88" s="272"/>
      <c r="GV88" s="272"/>
      <c r="GW88" s="272"/>
      <c r="GX88" s="272"/>
      <c r="GY88" s="272"/>
      <c r="GZ88" s="272"/>
      <c r="HA88" s="272"/>
      <c r="HB88" s="272"/>
      <c r="HC88" s="272"/>
      <c r="HD88" s="272"/>
      <c r="HE88" s="272"/>
      <c r="HF88" s="272"/>
      <c r="HG88" s="272"/>
      <c r="HH88" s="272"/>
      <c r="HI88" s="272"/>
      <c r="HJ88" s="272"/>
      <c r="HK88" s="272"/>
      <c r="HL88" s="272"/>
      <c r="HM88" s="272"/>
      <c r="HN88" s="272"/>
      <c r="HO88" s="272"/>
      <c r="HP88" s="272"/>
      <c r="HQ88" s="272"/>
      <c r="HR88" s="272"/>
      <c r="HS88" s="272"/>
      <c r="HT88" s="272"/>
      <c r="HU88" s="272"/>
      <c r="HV88" s="272"/>
      <c r="HW88" s="272"/>
      <c r="HX88" s="272"/>
      <c r="HY88" s="272"/>
      <c r="HZ88" s="272"/>
      <c r="IA88" s="272"/>
      <c r="IB88" s="272"/>
      <c r="IC88" s="272"/>
      <c r="ID88" s="272"/>
      <c r="IE88" s="272"/>
      <c r="IF88" s="272"/>
      <c r="IG88" s="272"/>
      <c r="IH88" s="272"/>
      <c r="II88" s="272"/>
      <c r="IJ88" s="272"/>
      <c r="IK88" s="272"/>
      <c r="IL88" s="272"/>
      <c r="IM88" s="272"/>
    </row>
    <row r="89" spans="1:247" s="237" customFormat="1" ht="18" customHeight="1">
      <c r="A89" s="253">
        <v>83</v>
      </c>
      <c r="B89" s="275" t="s">
        <v>735</v>
      </c>
      <c r="C89" s="254" t="s">
        <v>736</v>
      </c>
      <c r="D89" s="255" t="s">
        <v>574</v>
      </c>
      <c r="E89" s="256" t="s">
        <v>575</v>
      </c>
      <c r="F89" s="268">
        <v>89.88</v>
      </c>
      <c r="G89" s="269"/>
      <c r="H89" s="269"/>
      <c r="I89" s="258">
        <f>F89*J89</f>
        <v>359520</v>
      </c>
      <c r="J89" s="274">
        <v>4000</v>
      </c>
      <c r="K89" s="273" t="s">
        <v>726</v>
      </c>
      <c r="L89" s="267"/>
      <c r="M89" s="271"/>
      <c r="N89" s="271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  <c r="AL89" s="272"/>
      <c r="AM89" s="272"/>
      <c r="AN89" s="272"/>
      <c r="AO89" s="272"/>
      <c r="AP89" s="272"/>
      <c r="AQ89" s="272"/>
      <c r="AR89" s="272"/>
      <c r="AS89" s="272"/>
      <c r="AT89" s="272"/>
      <c r="AU89" s="272"/>
      <c r="AV89" s="272"/>
      <c r="AW89" s="272"/>
      <c r="AX89" s="272"/>
      <c r="AY89" s="272"/>
      <c r="AZ89" s="272"/>
      <c r="BA89" s="272"/>
      <c r="BB89" s="272"/>
      <c r="BC89" s="272"/>
      <c r="BD89" s="272"/>
      <c r="BE89" s="272"/>
      <c r="BF89" s="272"/>
      <c r="BG89" s="272"/>
      <c r="BH89" s="272"/>
      <c r="BI89" s="272"/>
      <c r="BJ89" s="272"/>
      <c r="BK89" s="272"/>
      <c r="BL89" s="272"/>
      <c r="BM89" s="272"/>
      <c r="BN89" s="272"/>
      <c r="BO89" s="272"/>
      <c r="BP89" s="272"/>
      <c r="BQ89" s="272"/>
      <c r="BR89" s="272"/>
      <c r="BS89" s="272"/>
      <c r="BT89" s="272"/>
      <c r="BU89" s="272"/>
      <c r="BV89" s="272"/>
      <c r="BW89" s="272"/>
      <c r="BX89" s="272"/>
      <c r="BY89" s="272"/>
      <c r="BZ89" s="272"/>
      <c r="CA89" s="272"/>
      <c r="CB89" s="272"/>
      <c r="CC89" s="272"/>
      <c r="CD89" s="272"/>
      <c r="CE89" s="272"/>
      <c r="CF89" s="272"/>
      <c r="CG89" s="272"/>
      <c r="CH89" s="272"/>
      <c r="CI89" s="272"/>
      <c r="CJ89" s="272"/>
      <c r="CK89" s="272"/>
      <c r="CL89" s="272"/>
      <c r="CM89" s="272"/>
      <c r="CN89" s="272"/>
      <c r="CO89" s="272"/>
      <c r="CP89" s="272"/>
      <c r="CQ89" s="272"/>
      <c r="CR89" s="272"/>
      <c r="CS89" s="272"/>
      <c r="CT89" s="272"/>
      <c r="CU89" s="272"/>
      <c r="CV89" s="272"/>
      <c r="CW89" s="272"/>
      <c r="CX89" s="272"/>
      <c r="CY89" s="272"/>
      <c r="CZ89" s="272"/>
      <c r="DA89" s="272"/>
      <c r="DB89" s="272"/>
      <c r="DC89" s="272"/>
      <c r="DD89" s="272"/>
      <c r="DE89" s="272"/>
      <c r="DF89" s="272"/>
      <c r="DG89" s="272"/>
      <c r="DH89" s="272"/>
      <c r="DI89" s="272"/>
      <c r="DJ89" s="272"/>
      <c r="DK89" s="272"/>
      <c r="DL89" s="272"/>
      <c r="DM89" s="272"/>
      <c r="DN89" s="272"/>
      <c r="DO89" s="272"/>
      <c r="DP89" s="272"/>
      <c r="DQ89" s="272"/>
      <c r="DR89" s="272"/>
      <c r="DS89" s="272"/>
      <c r="DT89" s="272"/>
      <c r="DU89" s="272"/>
      <c r="DV89" s="272"/>
      <c r="DW89" s="272"/>
      <c r="DX89" s="272"/>
      <c r="DY89" s="272"/>
      <c r="DZ89" s="272"/>
      <c r="EA89" s="272"/>
      <c r="EB89" s="272"/>
      <c r="EC89" s="272"/>
      <c r="ED89" s="272"/>
      <c r="EE89" s="272"/>
      <c r="EF89" s="272"/>
      <c r="EG89" s="272"/>
      <c r="EH89" s="272"/>
      <c r="EI89" s="272"/>
      <c r="EJ89" s="272"/>
      <c r="EK89" s="272"/>
      <c r="EL89" s="272"/>
      <c r="EM89" s="272"/>
      <c r="EN89" s="272"/>
      <c r="EO89" s="272"/>
      <c r="EP89" s="272"/>
      <c r="EQ89" s="272"/>
      <c r="ER89" s="272"/>
      <c r="ES89" s="272"/>
      <c r="ET89" s="272"/>
      <c r="EU89" s="272"/>
      <c r="EV89" s="272"/>
      <c r="EW89" s="272"/>
      <c r="EX89" s="272"/>
      <c r="EY89" s="272"/>
      <c r="EZ89" s="272"/>
      <c r="FA89" s="272"/>
      <c r="FB89" s="272"/>
      <c r="FC89" s="272"/>
      <c r="FD89" s="272"/>
      <c r="FE89" s="272"/>
      <c r="FF89" s="272"/>
      <c r="FG89" s="272"/>
      <c r="FH89" s="272"/>
      <c r="FI89" s="272"/>
      <c r="FJ89" s="272"/>
      <c r="FK89" s="272"/>
      <c r="FL89" s="272"/>
      <c r="FM89" s="272"/>
      <c r="FN89" s="272"/>
      <c r="FO89" s="272"/>
      <c r="FP89" s="272"/>
      <c r="FQ89" s="272"/>
      <c r="FR89" s="272"/>
      <c r="FS89" s="272"/>
      <c r="FT89" s="272"/>
      <c r="FU89" s="272"/>
      <c r="FV89" s="272"/>
      <c r="FW89" s="272"/>
      <c r="FX89" s="272"/>
      <c r="FY89" s="272"/>
      <c r="FZ89" s="272"/>
      <c r="GA89" s="272"/>
      <c r="GB89" s="272"/>
      <c r="GC89" s="272"/>
      <c r="GD89" s="272"/>
      <c r="GE89" s="272"/>
      <c r="GF89" s="272"/>
      <c r="GG89" s="272"/>
      <c r="GH89" s="272"/>
      <c r="GI89" s="272"/>
      <c r="GJ89" s="272"/>
      <c r="GK89" s="272"/>
      <c r="GL89" s="272"/>
      <c r="GM89" s="272"/>
      <c r="GN89" s="272"/>
      <c r="GO89" s="272"/>
      <c r="GP89" s="272"/>
      <c r="GQ89" s="272"/>
      <c r="GR89" s="272"/>
      <c r="GS89" s="272"/>
      <c r="GT89" s="272"/>
      <c r="GU89" s="272"/>
      <c r="GV89" s="272"/>
      <c r="GW89" s="272"/>
      <c r="GX89" s="272"/>
      <c r="GY89" s="272"/>
      <c r="GZ89" s="272"/>
      <c r="HA89" s="272"/>
      <c r="HB89" s="272"/>
      <c r="HC89" s="272"/>
      <c r="HD89" s="272"/>
      <c r="HE89" s="272"/>
      <c r="HF89" s="272"/>
      <c r="HG89" s="272"/>
      <c r="HH89" s="272"/>
      <c r="HI89" s="272"/>
      <c r="HJ89" s="272"/>
      <c r="HK89" s="272"/>
      <c r="HL89" s="272"/>
      <c r="HM89" s="272"/>
      <c r="HN89" s="272"/>
      <c r="HO89" s="272"/>
      <c r="HP89" s="272"/>
      <c r="HQ89" s="272"/>
      <c r="HR89" s="272"/>
      <c r="HS89" s="272"/>
      <c r="HT89" s="272"/>
      <c r="HU89" s="272"/>
      <c r="HV89" s="272"/>
      <c r="HW89" s="272"/>
      <c r="HX89" s="272"/>
      <c r="HY89" s="272"/>
      <c r="HZ89" s="272"/>
      <c r="IA89" s="272"/>
      <c r="IB89" s="272"/>
      <c r="IC89" s="272"/>
      <c r="ID89" s="272"/>
      <c r="IE89" s="272"/>
      <c r="IF89" s="272"/>
      <c r="IG89" s="272"/>
      <c r="IH89" s="272"/>
      <c r="II89" s="272"/>
      <c r="IJ89" s="272"/>
      <c r="IK89" s="272"/>
      <c r="IL89" s="272"/>
      <c r="IM89" s="272"/>
    </row>
    <row r="90" spans="1:247" s="237" customFormat="1" ht="18" customHeight="1">
      <c r="A90" s="253">
        <v>84</v>
      </c>
      <c r="B90" s="275" t="s">
        <v>737</v>
      </c>
      <c r="C90" s="254" t="s">
        <v>738</v>
      </c>
      <c r="D90" s="255" t="s">
        <v>574</v>
      </c>
      <c r="E90" s="256" t="s">
        <v>575</v>
      </c>
      <c r="F90" s="268">
        <v>89.88</v>
      </c>
      <c r="G90" s="269"/>
      <c r="H90" s="269"/>
      <c r="I90" s="258">
        <f>F90*J90</f>
        <v>359520</v>
      </c>
      <c r="J90" s="274">
        <v>4000</v>
      </c>
      <c r="K90" s="273" t="s">
        <v>726</v>
      </c>
      <c r="L90" s="267"/>
      <c r="M90" s="271"/>
      <c r="N90" s="271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2"/>
      <c r="AT90" s="272"/>
      <c r="AU90" s="272"/>
      <c r="AV90" s="272"/>
      <c r="AW90" s="272"/>
      <c r="AX90" s="272"/>
      <c r="AY90" s="272"/>
      <c r="AZ90" s="272"/>
      <c r="BA90" s="272"/>
      <c r="BB90" s="272"/>
      <c r="BC90" s="272"/>
      <c r="BD90" s="272"/>
      <c r="BE90" s="272"/>
      <c r="BF90" s="272"/>
      <c r="BG90" s="272"/>
      <c r="BH90" s="272"/>
      <c r="BI90" s="272"/>
      <c r="BJ90" s="272"/>
      <c r="BK90" s="272"/>
      <c r="BL90" s="272"/>
      <c r="BM90" s="272"/>
      <c r="BN90" s="272"/>
      <c r="BO90" s="272"/>
      <c r="BP90" s="272"/>
      <c r="BQ90" s="272"/>
      <c r="BR90" s="272"/>
      <c r="BS90" s="272"/>
      <c r="BT90" s="272"/>
      <c r="BU90" s="272"/>
      <c r="BV90" s="272"/>
      <c r="BW90" s="272"/>
      <c r="BX90" s="272"/>
      <c r="BY90" s="272"/>
      <c r="BZ90" s="272"/>
      <c r="CA90" s="272"/>
      <c r="CB90" s="272"/>
      <c r="CC90" s="272"/>
      <c r="CD90" s="272"/>
      <c r="CE90" s="272"/>
      <c r="CF90" s="272"/>
      <c r="CG90" s="272"/>
      <c r="CH90" s="272"/>
      <c r="CI90" s="272"/>
      <c r="CJ90" s="272"/>
      <c r="CK90" s="272"/>
      <c r="CL90" s="272"/>
      <c r="CM90" s="272"/>
      <c r="CN90" s="272"/>
      <c r="CO90" s="272"/>
      <c r="CP90" s="272"/>
      <c r="CQ90" s="272"/>
      <c r="CR90" s="272"/>
      <c r="CS90" s="272"/>
      <c r="CT90" s="272"/>
      <c r="CU90" s="272"/>
      <c r="CV90" s="272"/>
      <c r="CW90" s="272"/>
      <c r="CX90" s="272"/>
      <c r="CY90" s="272"/>
      <c r="CZ90" s="272"/>
      <c r="DA90" s="272"/>
      <c r="DB90" s="272"/>
      <c r="DC90" s="272"/>
      <c r="DD90" s="272"/>
      <c r="DE90" s="272"/>
      <c r="DF90" s="272"/>
      <c r="DG90" s="272"/>
      <c r="DH90" s="272"/>
      <c r="DI90" s="272"/>
      <c r="DJ90" s="272"/>
      <c r="DK90" s="272"/>
      <c r="DL90" s="272"/>
      <c r="DM90" s="272"/>
      <c r="DN90" s="272"/>
      <c r="DO90" s="272"/>
      <c r="DP90" s="272"/>
      <c r="DQ90" s="272"/>
      <c r="DR90" s="272"/>
      <c r="DS90" s="272"/>
      <c r="DT90" s="272"/>
      <c r="DU90" s="272"/>
      <c r="DV90" s="272"/>
      <c r="DW90" s="272"/>
      <c r="DX90" s="272"/>
      <c r="DY90" s="272"/>
      <c r="DZ90" s="272"/>
      <c r="EA90" s="272"/>
      <c r="EB90" s="272"/>
      <c r="EC90" s="272"/>
      <c r="ED90" s="272"/>
      <c r="EE90" s="272"/>
      <c r="EF90" s="272"/>
      <c r="EG90" s="272"/>
      <c r="EH90" s="272"/>
      <c r="EI90" s="272"/>
      <c r="EJ90" s="272"/>
      <c r="EK90" s="272"/>
      <c r="EL90" s="272"/>
      <c r="EM90" s="272"/>
      <c r="EN90" s="272"/>
      <c r="EO90" s="272"/>
      <c r="EP90" s="272"/>
      <c r="EQ90" s="272"/>
      <c r="ER90" s="272"/>
      <c r="ES90" s="272"/>
      <c r="ET90" s="272"/>
      <c r="EU90" s="272"/>
      <c r="EV90" s="272"/>
      <c r="EW90" s="272"/>
      <c r="EX90" s="272"/>
      <c r="EY90" s="272"/>
      <c r="EZ90" s="272"/>
      <c r="FA90" s="272"/>
      <c r="FB90" s="272"/>
      <c r="FC90" s="272"/>
      <c r="FD90" s="272"/>
      <c r="FE90" s="272"/>
      <c r="FF90" s="272"/>
      <c r="FG90" s="272"/>
      <c r="FH90" s="272"/>
      <c r="FI90" s="272"/>
      <c r="FJ90" s="272"/>
      <c r="FK90" s="272"/>
      <c r="FL90" s="272"/>
      <c r="FM90" s="272"/>
      <c r="FN90" s="272"/>
      <c r="FO90" s="272"/>
      <c r="FP90" s="272"/>
      <c r="FQ90" s="272"/>
      <c r="FR90" s="272"/>
      <c r="FS90" s="272"/>
      <c r="FT90" s="272"/>
      <c r="FU90" s="272"/>
      <c r="FV90" s="272"/>
      <c r="FW90" s="272"/>
      <c r="FX90" s="272"/>
      <c r="FY90" s="272"/>
      <c r="FZ90" s="272"/>
      <c r="GA90" s="272"/>
      <c r="GB90" s="272"/>
      <c r="GC90" s="272"/>
      <c r="GD90" s="272"/>
      <c r="GE90" s="272"/>
      <c r="GF90" s="272"/>
      <c r="GG90" s="272"/>
      <c r="GH90" s="272"/>
      <c r="GI90" s="272"/>
      <c r="GJ90" s="272"/>
      <c r="GK90" s="272"/>
      <c r="GL90" s="272"/>
      <c r="GM90" s="272"/>
      <c r="GN90" s="272"/>
      <c r="GO90" s="272"/>
      <c r="GP90" s="272"/>
      <c r="GQ90" s="272"/>
      <c r="GR90" s="272"/>
      <c r="GS90" s="272"/>
      <c r="GT90" s="272"/>
      <c r="GU90" s="272"/>
      <c r="GV90" s="272"/>
      <c r="GW90" s="272"/>
      <c r="GX90" s="272"/>
      <c r="GY90" s="272"/>
      <c r="GZ90" s="272"/>
      <c r="HA90" s="272"/>
      <c r="HB90" s="272"/>
      <c r="HC90" s="272"/>
      <c r="HD90" s="272"/>
      <c r="HE90" s="272"/>
      <c r="HF90" s="272"/>
      <c r="HG90" s="272"/>
      <c r="HH90" s="272"/>
      <c r="HI90" s="272"/>
      <c r="HJ90" s="272"/>
      <c r="HK90" s="272"/>
      <c r="HL90" s="272"/>
      <c r="HM90" s="272"/>
      <c r="HN90" s="272"/>
      <c r="HO90" s="272"/>
      <c r="HP90" s="272"/>
      <c r="HQ90" s="272"/>
      <c r="HR90" s="272"/>
      <c r="HS90" s="272"/>
      <c r="HT90" s="272"/>
      <c r="HU90" s="272"/>
      <c r="HV90" s="272"/>
      <c r="HW90" s="272"/>
      <c r="HX90" s="272"/>
      <c r="HY90" s="272"/>
      <c r="HZ90" s="272"/>
      <c r="IA90" s="272"/>
      <c r="IB90" s="272"/>
      <c r="IC90" s="272"/>
      <c r="ID90" s="272"/>
      <c r="IE90" s="272"/>
      <c r="IF90" s="272"/>
      <c r="IG90" s="272"/>
      <c r="IH90" s="272"/>
      <c r="II90" s="272"/>
      <c r="IJ90" s="272"/>
      <c r="IK90" s="272"/>
      <c r="IL90" s="272"/>
      <c r="IM90" s="272"/>
    </row>
    <row r="91" spans="1:247" s="237" customFormat="1" ht="18" customHeight="1">
      <c r="A91" s="253">
        <v>85</v>
      </c>
      <c r="B91" s="275" t="s">
        <v>739</v>
      </c>
      <c r="C91" s="254" t="s">
        <v>740</v>
      </c>
      <c r="D91" s="255" t="s">
        <v>574</v>
      </c>
      <c r="E91" s="256" t="s">
        <v>575</v>
      </c>
      <c r="F91" s="268">
        <v>89.88</v>
      </c>
      <c r="G91" s="269"/>
      <c r="H91" s="269"/>
      <c r="I91" s="258">
        <f>F91*J91</f>
        <v>359520</v>
      </c>
      <c r="J91" s="274">
        <v>4000</v>
      </c>
      <c r="K91" s="273" t="s">
        <v>726</v>
      </c>
      <c r="L91" s="267"/>
      <c r="M91" s="271"/>
      <c r="N91" s="271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  <c r="AO91" s="272"/>
      <c r="AP91" s="272"/>
      <c r="AQ91" s="272"/>
      <c r="AR91" s="272"/>
      <c r="AS91" s="272"/>
      <c r="AT91" s="272"/>
      <c r="AU91" s="272"/>
      <c r="AV91" s="272"/>
      <c r="AW91" s="272"/>
      <c r="AX91" s="272"/>
      <c r="AY91" s="272"/>
      <c r="AZ91" s="272"/>
      <c r="BA91" s="272"/>
      <c r="BB91" s="272"/>
      <c r="BC91" s="272"/>
      <c r="BD91" s="272"/>
      <c r="BE91" s="272"/>
      <c r="BF91" s="272"/>
      <c r="BG91" s="272"/>
      <c r="BH91" s="272"/>
      <c r="BI91" s="272"/>
      <c r="BJ91" s="272"/>
      <c r="BK91" s="272"/>
      <c r="BL91" s="272"/>
      <c r="BM91" s="272"/>
      <c r="BN91" s="272"/>
      <c r="BO91" s="272"/>
      <c r="BP91" s="272"/>
      <c r="BQ91" s="272"/>
      <c r="BR91" s="272"/>
      <c r="BS91" s="272"/>
      <c r="BT91" s="272"/>
      <c r="BU91" s="272"/>
      <c r="BV91" s="272"/>
      <c r="BW91" s="272"/>
      <c r="BX91" s="272"/>
      <c r="BY91" s="272"/>
      <c r="BZ91" s="272"/>
      <c r="CA91" s="272"/>
      <c r="CB91" s="272"/>
      <c r="CC91" s="272"/>
      <c r="CD91" s="272"/>
      <c r="CE91" s="272"/>
      <c r="CF91" s="272"/>
      <c r="CG91" s="272"/>
      <c r="CH91" s="272"/>
      <c r="CI91" s="272"/>
      <c r="CJ91" s="272"/>
      <c r="CK91" s="272"/>
      <c r="CL91" s="272"/>
      <c r="CM91" s="272"/>
      <c r="CN91" s="272"/>
      <c r="CO91" s="272"/>
      <c r="CP91" s="272"/>
      <c r="CQ91" s="272"/>
      <c r="CR91" s="272"/>
      <c r="CS91" s="272"/>
      <c r="CT91" s="272"/>
      <c r="CU91" s="272"/>
      <c r="CV91" s="272"/>
      <c r="CW91" s="272"/>
      <c r="CX91" s="272"/>
      <c r="CY91" s="272"/>
      <c r="CZ91" s="272"/>
      <c r="DA91" s="272"/>
      <c r="DB91" s="272"/>
      <c r="DC91" s="272"/>
      <c r="DD91" s="272"/>
      <c r="DE91" s="272"/>
      <c r="DF91" s="272"/>
      <c r="DG91" s="272"/>
      <c r="DH91" s="272"/>
      <c r="DI91" s="272"/>
      <c r="DJ91" s="272"/>
      <c r="DK91" s="272"/>
      <c r="DL91" s="272"/>
      <c r="DM91" s="272"/>
      <c r="DN91" s="272"/>
      <c r="DO91" s="272"/>
      <c r="DP91" s="272"/>
      <c r="DQ91" s="272"/>
      <c r="DR91" s="272"/>
      <c r="DS91" s="272"/>
      <c r="DT91" s="272"/>
      <c r="DU91" s="272"/>
      <c r="DV91" s="272"/>
      <c r="DW91" s="272"/>
      <c r="DX91" s="272"/>
      <c r="DY91" s="272"/>
      <c r="DZ91" s="272"/>
      <c r="EA91" s="272"/>
      <c r="EB91" s="272"/>
      <c r="EC91" s="272"/>
      <c r="ED91" s="272"/>
      <c r="EE91" s="272"/>
      <c r="EF91" s="272"/>
      <c r="EG91" s="272"/>
      <c r="EH91" s="272"/>
      <c r="EI91" s="272"/>
      <c r="EJ91" s="272"/>
      <c r="EK91" s="272"/>
      <c r="EL91" s="272"/>
      <c r="EM91" s="272"/>
      <c r="EN91" s="272"/>
      <c r="EO91" s="272"/>
      <c r="EP91" s="272"/>
      <c r="EQ91" s="272"/>
      <c r="ER91" s="272"/>
      <c r="ES91" s="272"/>
      <c r="ET91" s="272"/>
      <c r="EU91" s="272"/>
      <c r="EV91" s="272"/>
      <c r="EW91" s="272"/>
      <c r="EX91" s="272"/>
      <c r="EY91" s="272"/>
      <c r="EZ91" s="272"/>
      <c r="FA91" s="272"/>
      <c r="FB91" s="272"/>
      <c r="FC91" s="272"/>
      <c r="FD91" s="272"/>
      <c r="FE91" s="272"/>
      <c r="FF91" s="272"/>
      <c r="FG91" s="272"/>
      <c r="FH91" s="272"/>
      <c r="FI91" s="272"/>
      <c r="FJ91" s="272"/>
      <c r="FK91" s="272"/>
      <c r="FL91" s="272"/>
      <c r="FM91" s="272"/>
      <c r="FN91" s="272"/>
      <c r="FO91" s="272"/>
      <c r="FP91" s="272"/>
      <c r="FQ91" s="272"/>
      <c r="FR91" s="272"/>
      <c r="FS91" s="272"/>
      <c r="FT91" s="272"/>
      <c r="FU91" s="272"/>
      <c r="FV91" s="272"/>
      <c r="FW91" s="272"/>
      <c r="FX91" s="272"/>
      <c r="FY91" s="272"/>
      <c r="FZ91" s="272"/>
      <c r="GA91" s="272"/>
      <c r="GB91" s="272"/>
      <c r="GC91" s="272"/>
      <c r="GD91" s="272"/>
      <c r="GE91" s="272"/>
      <c r="GF91" s="272"/>
      <c r="GG91" s="272"/>
      <c r="GH91" s="272"/>
      <c r="GI91" s="272"/>
      <c r="GJ91" s="272"/>
      <c r="GK91" s="272"/>
      <c r="GL91" s="272"/>
      <c r="GM91" s="272"/>
      <c r="GN91" s="272"/>
      <c r="GO91" s="272"/>
      <c r="GP91" s="272"/>
      <c r="GQ91" s="272"/>
      <c r="GR91" s="272"/>
      <c r="GS91" s="272"/>
      <c r="GT91" s="272"/>
      <c r="GU91" s="272"/>
      <c r="GV91" s="272"/>
      <c r="GW91" s="272"/>
      <c r="GX91" s="272"/>
      <c r="GY91" s="272"/>
      <c r="GZ91" s="272"/>
      <c r="HA91" s="272"/>
      <c r="HB91" s="272"/>
      <c r="HC91" s="272"/>
      <c r="HD91" s="272"/>
      <c r="HE91" s="272"/>
      <c r="HF91" s="272"/>
      <c r="HG91" s="272"/>
      <c r="HH91" s="272"/>
      <c r="HI91" s="272"/>
      <c r="HJ91" s="272"/>
      <c r="HK91" s="272"/>
      <c r="HL91" s="272"/>
      <c r="HM91" s="272"/>
      <c r="HN91" s="272"/>
      <c r="HO91" s="272"/>
      <c r="HP91" s="272"/>
      <c r="HQ91" s="272"/>
      <c r="HR91" s="272"/>
      <c r="HS91" s="272"/>
      <c r="HT91" s="272"/>
      <c r="HU91" s="272"/>
      <c r="HV91" s="272"/>
      <c r="HW91" s="272"/>
      <c r="HX91" s="272"/>
      <c r="HY91" s="272"/>
      <c r="HZ91" s="272"/>
      <c r="IA91" s="272"/>
      <c r="IB91" s="272"/>
      <c r="IC91" s="272"/>
      <c r="ID91" s="272"/>
      <c r="IE91" s="272"/>
      <c r="IF91" s="272"/>
      <c r="IG91" s="272"/>
      <c r="IH91" s="272"/>
      <c r="II91" s="272"/>
      <c r="IJ91" s="272"/>
      <c r="IK91" s="272"/>
      <c r="IL91" s="272"/>
      <c r="IM91" s="272"/>
    </row>
    <row r="92" spans="1:247" s="237" customFormat="1" ht="18" customHeight="1">
      <c r="A92" s="253">
        <v>86</v>
      </c>
      <c r="B92" s="254" t="s">
        <v>741</v>
      </c>
      <c r="C92" s="254" t="s">
        <v>742</v>
      </c>
      <c r="D92" s="255" t="s">
        <v>592</v>
      </c>
      <c r="E92" s="256" t="s">
        <v>575</v>
      </c>
      <c r="F92" s="268">
        <v>92.78</v>
      </c>
      <c r="G92" s="269"/>
      <c r="H92" s="269"/>
      <c r="I92" s="258">
        <f>F92*J92</f>
        <v>371120</v>
      </c>
      <c r="J92" s="274">
        <v>4000</v>
      </c>
      <c r="K92" s="273" t="s">
        <v>726</v>
      </c>
      <c r="L92" s="267"/>
      <c r="M92" s="271"/>
      <c r="N92" s="271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  <c r="AO92" s="272"/>
      <c r="AP92" s="272"/>
      <c r="AQ92" s="272"/>
      <c r="AR92" s="272"/>
      <c r="AS92" s="272"/>
      <c r="AT92" s="272"/>
      <c r="AU92" s="272"/>
      <c r="AV92" s="272"/>
      <c r="AW92" s="272"/>
      <c r="AX92" s="272"/>
      <c r="AY92" s="272"/>
      <c r="AZ92" s="272"/>
      <c r="BA92" s="272"/>
      <c r="BB92" s="272"/>
      <c r="BC92" s="272"/>
      <c r="BD92" s="272"/>
      <c r="BE92" s="272"/>
      <c r="BF92" s="272"/>
      <c r="BG92" s="272"/>
      <c r="BH92" s="272"/>
      <c r="BI92" s="272"/>
      <c r="BJ92" s="272"/>
      <c r="BK92" s="272"/>
      <c r="BL92" s="272"/>
      <c r="BM92" s="272"/>
      <c r="BN92" s="272"/>
      <c r="BO92" s="272"/>
      <c r="BP92" s="272"/>
      <c r="BQ92" s="272"/>
      <c r="BR92" s="272"/>
      <c r="BS92" s="272"/>
      <c r="BT92" s="272"/>
      <c r="BU92" s="272"/>
      <c r="BV92" s="272"/>
      <c r="BW92" s="272"/>
      <c r="BX92" s="272"/>
      <c r="BY92" s="272"/>
      <c r="BZ92" s="272"/>
      <c r="CA92" s="272"/>
      <c r="CB92" s="272"/>
      <c r="CC92" s="272"/>
      <c r="CD92" s="272"/>
      <c r="CE92" s="272"/>
      <c r="CF92" s="272"/>
      <c r="CG92" s="272"/>
      <c r="CH92" s="272"/>
      <c r="CI92" s="272"/>
      <c r="CJ92" s="272"/>
      <c r="CK92" s="272"/>
      <c r="CL92" s="272"/>
      <c r="CM92" s="272"/>
      <c r="CN92" s="272"/>
      <c r="CO92" s="272"/>
      <c r="CP92" s="272"/>
      <c r="CQ92" s="272"/>
      <c r="CR92" s="272"/>
      <c r="CS92" s="272"/>
      <c r="CT92" s="272"/>
      <c r="CU92" s="272"/>
      <c r="CV92" s="272"/>
      <c r="CW92" s="272"/>
      <c r="CX92" s="272"/>
      <c r="CY92" s="272"/>
      <c r="CZ92" s="272"/>
      <c r="DA92" s="272"/>
      <c r="DB92" s="272"/>
      <c r="DC92" s="272"/>
      <c r="DD92" s="272"/>
      <c r="DE92" s="272"/>
      <c r="DF92" s="272"/>
      <c r="DG92" s="272"/>
      <c r="DH92" s="272"/>
      <c r="DI92" s="272"/>
      <c r="DJ92" s="272"/>
      <c r="DK92" s="272"/>
      <c r="DL92" s="272"/>
      <c r="DM92" s="272"/>
      <c r="DN92" s="272"/>
      <c r="DO92" s="272"/>
      <c r="DP92" s="272"/>
      <c r="DQ92" s="272"/>
      <c r="DR92" s="272"/>
      <c r="DS92" s="272"/>
      <c r="DT92" s="272"/>
      <c r="DU92" s="272"/>
      <c r="DV92" s="272"/>
      <c r="DW92" s="272"/>
      <c r="DX92" s="272"/>
      <c r="DY92" s="272"/>
      <c r="DZ92" s="272"/>
      <c r="EA92" s="272"/>
      <c r="EB92" s="272"/>
      <c r="EC92" s="272"/>
      <c r="ED92" s="272"/>
      <c r="EE92" s="272"/>
      <c r="EF92" s="272"/>
      <c r="EG92" s="272"/>
      <c r="EH92" s="272"/>
      <c r="EI92" s="272"/>
      <c r="EJ92" s="272"/>
      <c r="EK92" s="272"/>
      <c r="EL92" s="272"/>
      <c r="EM92" s="272"/>
      <c r="EN92" s="272"/>
      <c r="EO92" s="272"/>
      <c r="EP92" s="272"/>
      <c r="EQ92" s="272"/>
      <c r="ER92" s="272"/>
      <c r="ES92" s="272"/>
      <c r="ET92" s="272"/>
      <c r="EU92" s="272"/>
      <c r="EV92" s="272"/>
      <c r="EW92" s="272"/>
      <c r="EX92" s="272"/>
      <c r="EY92" s="272"/>
      <c r="EZ92" s="272"/>
      <c r="FA92" s="272"/>
      <c r="FB92" s="272"/>
      <c r="FC92" s="272"/>
      <c r="FD92" s="272"/>
      <c r="FE92" s="272"/>
      <c r="FF92" s="272"/>
      <c r="FG92" s="272"/>
      <c r="FH92" s="272"/>
      <c r="FI92" s="272"/>
      <c r="FJ92" s="272"/>
      <c r="FK92" s="272"/>
      <c r="FL92" s="272"/>
      <c r="FM92" s="272"/>
      <c r="FN92" s="272"/>
      <c r="FO92" s="272"/>
      <c r="FP92" s="272"/>
      <c r="FQ92" s="272"/>
      <c r="FR92" s="272"/>
      <c r="FS92" s="272"/>
      <c r="FT92" s="272"/>
      <c r="FU92" s="272"/>
      <c r="FV92" s="272"/>
      <c r="FW92" s="272"/>
      <c r="FX92" s="272"/>
      <c r="FY92" s="272"/>
      <c r="FZ92" s="272"/>
      <c r="GA92" s="272"/>
      <c r="GB92" s="272"/>
      <c r="GC92" s="272"/>
      <c r="GD92" s="272"/>
      <c r="GE92" s="272"/>
      <c r="GF92" s="272"/>
      <c r="GG92" s="272"/>
      <c r="GH92" s="272"/>
      <c r="GI92" s="272"/>
      <c r="GJ92" s="272"/>
      <c r="GK92" s="272"/>
      <c r="GL92" s="272"/>
      <c r="GM92" s="272"/>
      <c r="GN92" s="272"/>
      <c r="GO92" s="272"/>
      <c r="GP92" s="272"/>
      <c r="GQ92" s="272"/>
      <c r="GR92" s="272"/>
      <c r="GS92" s="272"/>
      <c r="GT92" s="272"/>
      <c r="GU92" s="272"/>
      <c r="GV92" s="272"/>
      <c r="GW92" s="272"/>
      <c r="GX92" s="272"/>
      <c r="GY92" s="272"/>
      <c r="GZ92" s="272"/>
      <c r="HA92" s="272"/>
      <c r="HB92" s="272"/>
      <c r="HC92" s="272"/>
      <c r="HD92" s="272"/>
      <c r="HE92" s="272"/>
      <c r="HF92" s="272"/>
      <c r="HG92" s="272"/>
      <c r="HH92" s="272"/>
      <c r="HI92" s="272"/>
      <c r="HJ92" s="272"/>
      <c r="HK92" s="272"/>
      <c r="HL92" s="272"/>
      <c r="HM92" s="272"/>
      <c r="HN92" s="272"/>
      <c r="HO92" s="272"/>
      <c r="HP92" s="272"/>
      <c r="HQ92" s="272"/>
      <c r="HR92" s="272"/>
      <c r="HS92" s="272"/>
      <c r="HT92" s="272"/>
      <c r="HU92" s="272"/>
      <c r="HV92" s="272"/>
      <c r="HW92" s="272"/>
      <c r="HX92" s="272"/>
      <c r="HY92" s="272"/>
      <c r="HZ92" s="272"/>
      <c r="IA92" s="272"/>
      <c r="IB92" s="272"/>
      <c r="IC92" s="272"/>
      <c r="ID92" s="272"/>
      <c r="IE92" s="272"/>
      <c r="IF92" s="272"/>
      <c r="IG92" s="272"/>
      <c r="IH92" s="272"/>
      <c r="II92" s="272"/>
      <c r="IJ92" s="272"/>
      <c r="IK92" s="272"/>
      <c r="IL92" s="272"/>
      <c r="IM92" s="272"/>
    </row>
    <row r="93" spans="1:247" s="237" customFormat="1" ht="18" customHeight="1">
      <c r="A93" s="253">
        <v>87</v>
      </c>
      <c r="B93" s="254" t="s">
        <v>743</v>
      </c>
      <c r="C93" s="254" t="s">
        <v>744</v>
      </c>
      <c r="D93" s="255" t="s">
        <v>574</v>
      </c>
      <c r="E93" s="256" t="s">
        <v>575</v>
      </c>
      <c r="F93" s="268">
        <v>420.08</v>
      </c>
      <c r="G93" s="269"/>
      <c r="H93" s="269"/>
      <c r="I93" s="258">
        <f>F93*J93</f>
        <v>1764336</v>
      </c>
      <c r="J93" s="274">
        <v>4200</v>
      </c>
      <c r="K93" s="273" t="s">
        <v>601</v>
      </c>
      <c r="L93" s="267"/>
      <c r="M93" s="271"/>
      <c r="N93" s="271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2"/>
      <c r="AN93" s="272"/>
      <c r="AO93" s="272"/>
      <c r="AP93" s="272"/>
      <c r="AQ93" s="272"/>
      <c r="AR93" s="272"/>
      <c r="AS93" s="272"/>
      <c r="AT93" s="272"/>
      <c r="AU93" s="272"/>
      <c r="AV93" s="272"/>
      <c r="AW93" s="272"/>
      <c r="AX93" s="272"/>
      <c r="AY93" s="272"/>
      <c r="AZ93" s="272"/>
      <c r="BA93" s="272"/>
      <c r="BB93" s="272"/>
      <c r="BC93" s="272"/>
      <c r="BD93" s="272"/>
      <c r="BE93" s="272"/>
      <c r="BF93" s="272"/>
      <c r="BG93" s="272"/>
      <c r="BH93" s="272"/>
      <c r="BI93" s="272"/>
      <c r="BJ93" s="272"/>
      <c r="BK93" s="272"/>
      <c r="BL93" s="272"/>
      <c r="BM93" s="272"/>
      <c r="BN93" s="272"/>
      <c r="BO93" s="272"/>
      <c r="BP93" s="272"/>
      <c r="BQ93" s="272"/>
      <c r="BR93" s="272"/>
      <c r="BS93" s="272"/>
      <c r="BT93" s="272"/>
      <c r="BU93" s="272"/>
      <c r="BV93" s="272"/>
      <c r="BW93" s="272"/>
      <c r="BX93" s="272"/>
      <c r="BY93" s="272"/>
      <c r="BZ93" s="272"/>
      <c r="CA93" s="272"/>
      <c r="CB93" s="272"/>
      <c r="CC93" s="272"/>
      <c r="CD93" s="272"/>
      <c r="CE93" s="272"/>
      <c r="CF93" s="272"/>
      <c r="CG93" s="272"/>
      <c r="CH93" s="272"/>
      <c r="CI93" s="272"/>
      <c r="CJ93" s="272"/>
      <c r="CK93" s="272"/>
      <c r="CL93" s="272"/>
      <c r="CM93" s="272"/>
      <c r="CN93" s="272"/>
      <c r="CO93" s="272"/>
      <c r="CP93" s="272"/>
      <c r="CQ93" s="272"/>
      <c r="CR93" s="272"/>
      <c r="CS93" s="272"/>
      <c r="CT93" s="272"/>
      <c r="CU93" s="272"/>
      <c r="CV93" s="272"/>
      <c r="CW93" s="272"/>
      <c r="CX93" s="272"/>
      <c r="CY93" s="272"/>
      <c r="CZ93" s="272"/>
      <c r="DA93" s="272"/>
      <c r="DB93" s="272"/>
      <c r="DC93" s="272"/>
      <c r="DD93" s="272"/>
      <c r="DE93" s="272"/>
      <c r="DF93" s="272"/>
      <c r="DG93" s="272"/>
      <c r="DH93" s="272"/>
      <c r="DI93" s="272"/>
      <c r="DJ93" s="272"/>
      <c r="DK93" s="272"/>
      <c r="DL93" s="272"/>
      <c r="DM93" s="272"/>
      <c r="DN93" s="272"/>
      <c r="DO93" s="272"/>
      <c r="DP93" s="272"/>
      <c r="DQ93" s="272"/>
      <c r="DR93" s="272"/>
      <c r="DS93" s="272"/>
      <c r="DT93" s="272"/>
      <c r="DU93" s="272"/>
      <c r="DV93" s="272"/>
      <c r="DW93" s="272"/>
      <c r="DX93" s="272"/>
      <c r="DY93" s="272"/>
      <c r="DZ93" s="272"/>
      <c r="EA93" s="272"/>
      <c r="EB93" s="272"/>
      <c r="EC93" s="272"/>
      <c r="ED93" s="272"/>
      <c r="EE93" s="272"/>
      <c r="EF93" s="272"/>
      <c r="EG93" s="272"/>
      <c r="EH93" s="272"/>
      <c r="EI93" s="272"/>
      <c r="EJ93" s="272"/>
      <c r="EK93" s="272"/>
      <c r="EL93" s="272"/>
      <c r="EM93" s="272"/>
      <c r="EN93" s="272"/>
      <c r="EO93" s="272"/>
      <c r="EP93" s="272"/>
      <c r="EQ93" s="272"/>
      <c r="ER93" s="272"/>
      <c r="ES93" s="272"/>
      <c r="ET93" s="272"/>
      <c r="EU93" s="272"/>
      <c r="EV93" s="272"/>
      <c r="EW93" s="272"/>
      <c r="EX93" s="272"/>
      <c r="EY93" s="272"/>
      <c r="EZ93" s="272"/>
      <c r="FA93" s="272"/>
      <c r="FB93" s="272"/>
      <c r="FC93" s="272"/>
      <c r="FD93" s="272"/>
      <c r="FE93" s="272"/>
      <c r="FF93" s="272"/>
      <c r="FG93" s="272"/>
      <c r="FH93" s="272"/>
      <c r="FI93" s="272"/>
      <c r="FJ93" s="272"/>
      <c r="FK93" s="272"/>
      <c r="FL93" s="272"/>
      <c r="FM93" s="272"/>
      <c r="FN93" s="272"/>
      <c r="FO93" s="272"/>
      <c r="FP93" s="272"/>
      <c r="FQ93" s="272"/>
      <c r="FR93" s="272"/>
      <c r="FS93" s="272"/>
      <c r="FT93" s="272"/>
      <c r="FU93" s="272"/>
      <c r="FV93" s="272"/>
      <c r="FW93" s="272"/>
      <c r="FX93" s="272"/>
      <c r="FY93" s="272"/>
      <c r="FZ93" s="272"/>
      <c r="GA93" s="272"/>
      <c r="GB93" s="272"/>
      <c r="GC93" s="272"/>
      <c r="GD93" s="272"/>
      <c r="GE93" s="272"/>
      <c r="GF93" s="272"/>
      <c r="GG93" s="272"/>
      <c r="GH93" s="272"/>
      <c r="GI93" s="272"/>
      <c r="GJ93" s="272"/>
      <c r="GK93" s="272"/>
      <c r="GL93" s="272"/>
      <c r="GM93" s="272"/>
      <c r="GN93" s="272"/>
      <c r="GO93" s="272"/>
      <c r="GP93" s="272"/>
      <c r="GQ93" s="272"/>
      <c r="GR93" s="272"/>
      <c r="GS93" s="272"/>
      <c r="GT93" s="272"/>
      <c r="GU93" s="272"/>
      <c r="GV93" s="272"/>
      <c r="GW93" s="272"/>
      <c r="GX93" s="272"/>
      <c r="GY93" s="272"/>
      <c r="GZ93" s="272"/>
      <c r="HA93" s="272"/>
      <c r="HB93" s="272"/>
      <c r="HC93" s="272"/>
      <c r="HD93" s="272"/>
      <c r="HE93" s="272"/>
      <c r="HF93" s="272"/>
      <c r="HG93" s="272"/>
      <c r="HH93" s="272"/>
      <c r="HI93" s="272"/>
      <c r="HJ93" s="272"/>
      <c r="HK93" s="272"/>
      <c r="HL93" s="272"/>
      <c r="HM93" s="272"/>
      <c r="HN93" s="272"/>
      <c r="HO93" s="272"/>
      <c r="HP93" s="272"/>
      <c r="HQ93" s="272"/>
      <c r="HR93" s="272"/>
      <c r="HS93" s="272"/>
      <c r="HT93" s="272"/>
      <c r="HU93" s="272"/>
      <c r="HV93" s="272"/>
      <c r="HW93" s="272"/>
      <c r="HX93" s="272"/>
      <c r="HY93" s="272"/>
      <c r="HZ93" s="272"/>
      <c r="IA93" s="272"/>
      <c r="IB93" s="272"/>
      <c r="IC93" s="272"/>
      <c r="ID93" s="272"/>
      <c r="IE93" s="272"/>
      <c r="IF93" s="272"/>
      <c r="IG93" s="272"/>
      <c r="IH93" s="272"/>
      <c r="II93" s="272"/>
      <c r="IJ93" s="272"/>
      <c r="IK93" s="272"/>
      <c r="IL93" s="272"/>
      <c r="IM93" s="272"/>
    </row>
    <row r="94" spans="1:247" s="237" customFormat="1" ht="18" customHeight="1">
      <c r="A94" s="253">
        <v>88</v>
      </c>
      <c r="B94" s="275" t="s">
        <v>745</v>
      </c>
      <c r="C94" s="254" t="s">
        <v>746</v>
      </c>
      <c r="D94" s="255" t="s">
        <v>574</v>
      </c>
      <c r="E94" s="256" t="s">
        <v>593</v>
      </c>
      <c r="F94" s="268">
        <v>33.09</v>
      </c>
      <c r="G94" s="269"/>
      <c r="H94" s="269"/>
      <c r="I94" s="258">
        <f>F94*J94</f>
        <v>115815.00000000001</v>
      </c>
      <c r="J94" s="274">
        <v>3500</v>
      </c>
      <c r="K94" s="273" t="s">
        <v>576</v>
      </c>
      <c r="L94" s="267"/>
      <c r="M94" s="271"/>
      <c r="N94" s="271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  <c r="AJ94" s="272"/>
      <c r="AK94" s="272"/>
      <c r="AL94" s="272"/>
      <c r="AM94" s="272"/>
      <c r="AN94" s="272"/>
      <c r="AO94" s="272"/>
      <c r="AP94" s="272"/>
      <c r="AQ94" s="272"/>
      <c r="AR94" s="272"/>
      <c r="AS94" s="272"/>
      <c r="AT94" s="272"/>
      <c r="AU94" s="272"/>
      <c r="AV94" s="272"/>
      <c r="AW94" s="272"/>
      <c r="AX94" s="272"/>
      <c r="AY94" s="272"/>
      <c r="AZ94" s="272"/>
      <c r="BA94" s="272"/>
      <c r="BB94" s="272"/>
      <c r="BC94" s="272"/>
      <c r="BD94" s="272"/>
      <c r="BE94" s="272"/>
      <c r="BF94" s="272"/>
      <c r="BG94" s="272"/>
      <c r="BH94" s="272"/>
      <c r="BI94" s="272"/>
      <c r="BJ94" s="272"/>
      <c r="BK94" s="272"/>
      <c r="BL94" s="272"/>
      <c r="BM94" s="272"/>
      <c r="BN94" s="272"/>
      <c r="BO94" s="272"/>
      <c r="BP94" s="272"/>
      <c r="BQ94" s="272"/>
      <c r="BR94" s="272"/>
      <c r="BS94" s="272"/>
      <c r="BT94" s="272"/>
      <c r="BU94" s="272"/>
      <c r="BV94" s="272"/>
      <c r="BW94" s="272"/>
      <c r="BX94" s="272"/>
      <c r="BY94" s="272"/>
      <c r="BZ94" s="272"/>
      <c r="CA94" s="272"/>
      <c r="CB94" s="272"/>
      <c r="CC94" s="272"/>
      <c r="CD94" s="272"/>
      <c r="CE94" s="272"/>
      <c r="CF94" s="272"/>
      <c r="CG94" s="272"/>
      <c r="CH94" s="272"/>
      <c r="CI94" s="272"/>
      <c r="CJ94" s="272"/>
      <c r="CK94" s="272"/>
      <c r="CL94" s="272"/>
      <c r="CM94" s="272"/>
      <c r="CN94" s="272"/>
      <c r="CO94" s="272"/>
      <c r="CP94" s="272"/>
      <c r="CQ94" s="272"/>
      <c r="CR94" s="272"/>
      <c r="CS94" s="272"/>
      <c r="CT94" s="272"/>
      <c r="CU94" s="272"/>
      <c r="CV94" s="272"/>
      <c r="CW94" s="272"/>
      <c r="CX94" s="272"/>
      <c r="CY94" s="272"/>
      <c r="CZ94" s="272"/>
      <c r="DA94" s="272"/>
      <c r="DB94" s="272"/>
      <c r="DC94" s="272"/>
      <c r="DD94" s="272"/>
      <c r="DE94" s="272"/>
      <c r="DF94" s="272"/>
      <c r="DG94" s="272"/>
      <c r="DH94" s="272"/>
      <c r="DI94" s="272"/>
      <c r="DJ94" s="272"/>
      <c r="DK94" s="272"/>
      <c r="DL94" s="272"/>
      <c r="DM94" s="272"/>
      <c r="DN94" s="272"/>
      <c r="DO94" s="272"/>
      <c r="DP94" s="272"/>
      <c r="DQ94" s="272"/>
      <c r="DR94" s="272"/>
      <c r="DS94" s="272"/>
      <c r="DT94" s="272"/>
      <c r="DU94" s="272"/>
      <c r="DV94" s="272"/>
      <c r="DW94" s="272"/>
      <c r="DX94" s="272"/>
      <c r="DY94" s="272"/>
      <c r="DZ94" s="272"/>
      <c r="EA94" s="272"/>
      <c r="EB94" s="272"/>
      <c r="EC94" s="272"/>
      <c r="ED94" s="272"/>
      <c r="EE94" s="272"/>
      <c r="EF94" s="272"/>
      <c r="EG94" s="272"/>
      <c r="EH94" s="272"/>
      <c r="EI94" s="272"/>
      <c r="EJ94" s="272"/>
      <c r="EK94" s="272"/>
      <c r="EL94" s="272"/>
      <c r="EM94" s="272"/>
      <c r="EN94" s="272"/>
      <c r="EO94" s="272"/>
      <c r="EP94" s="272"/>
      <c r="EQ94" s="272"/>
      <c r="ER94" s="272"/>
      <c r="ES94" s="272"/>
      <c r="ET94" s="272"/>
      <c r="EU94" s="272"/>
      <c r="EV94" s="272"/>
      <c r="EW94" s="272"/>
      <c r="EX94" s="272"/>
      <c r="EY94" s="272"/>
      <c r="EZ94" s="272"/>
      <c r="FA94" s="272"/>
      <c r="FB94" s="272"/>
      <c r="FC94" s="272"/>
      <c r="FD94" s="272"/>
      <c r="FE94" s="272"/>
      <c r="FF94" s="272"/>
      <c r="FG94" s="272"/>
      <c r="FH94" s="272"/>
      <c r="FI94" s="272"/>
      <c r="FJ94" s="272"/>
      <c r="FK94" s="272"/>
      <c r="FL94" s="272"/>
      <c r="FM94" s="272"/>
      <c r="FN94" s="272"/>
      <c r="FO94" s="272"/>
      <c r="FP94" s="272"/>
      <c r="FQ94" s="272"/>
      <c r="FR94" s="272"/>
      <c r="FS94" s="272"/>
      <c r="FT94" s="272"/>
      <c r="FU94" s="272"/>
      <c r="FV94" s="272"/>
      <c r="FW94" s="272"/>
      <c r="FX94" s="272"/>
      <c r="FY94" s="272"/>
      <c r="FZ94" s="272"/>
      <c r="GA94" s="272"/>
      <c r="GB94" s="272"/>
      <c r="GC94" s="272"/>
      <c r="GD94" s="272"/>
      <c r="GE94" s="272"/>
      <c r="GF94" s="272"/>
      <c r="GG94" s="272"/>
      <c r="GH94" s="272"/>
      <c r="GI94" s="272"/>
      <c r="GJ94" s="272"/>
      <c r="GK94" s="272"/>
      <c r="GL94" s="272"/>
      <c r="GM94" s="272"/>
      <c r="GN94" s="272"/>
      <c r="GO94" s="272"/>
      <c r="GP94" s="272"/>
      <c r="GQ94" s="272"/>
      <c r="GR94" s="272"/>
      <c r="GS94" s="272"/>
      <c r="GT94" s="272"/>
      <c r="GU94" s="272"/>
      <c r="GV94" s="272"/>
      <c r="GW94" s="272"/>
      <c r="GX94" s="272"/>
      <c r="GY94" s="272"/>
      <c r="GZ94" s="272"/>
      <c r="HA94" s="272"/>
      <c r="HB94" s="272"/>
      <c r="HC94" s="272"/>
      <c r="HD94" s="272"/>
      <c r="HE94" s="272"/>
      <c r="HF94" s="272"/>
      <c r="HG94" s="272"/>
      <c r="HH94" s="272"/>
      <c r="HI94" s="272"/>
      <c r="HJ94" s="272"/>
      <c r="HK94" s="272"/>
      <c r="HL94" s="272"/>
      <c r="HM94" s="272"/>
      <c r="HN94" s="272"/>
      <c r="HO94" s="272"/>
      <c r="HP94" s="272"/>
      <c r="HQ94" s="272"/>
      <c r="HR94" s="272"/>
      <c r="HS94" s="272"/>
      <c r="HT94" s="272"/>
      <c r="HU94" s="272"/>
      <c r="HV94" s="272"/>
      <c r="HW94" s="272"/>
      <c r="HX94" s="272"/>
      <c r="HY94" s="272"/>
      <c r="HZ94" s="272"/>
      <c r="IA94" s="272"/>
      <c r="IB94" s="272"/>
      <c r="IC94" s="272"/>
      <c r="ID94" s="272"/>
      <c r="IE94" s="272"/>
      <c r="IF94" s="272"/>
      <c r="IG94" s="272"/>
      <c r="IH94" s="272"/>
      <c r="II94" s="272"/>
      <c r="IJ94" s="272"/>
      <c r="IK94" s="272"/>
      <c r="IL94" s="272"/>
      <c r="IM94" s="272"/>
    </row>
    <row r="95" spans="1:247" s="237" customFormat="1" ht="18" customHeight="1">
      <c r="A95" s="253">
        <v>89</v>
      </c>
      <c r="B95" s="254" t="s">
        <v>747</v>
      </c>
      <c r="C95" s="254" t="s">
        <v>748</v>
      </c>
      <c r="D95" s="255" t="s">
        <v>574</v>
      </c>
      <c r="E95" s="256" t="s">
        <v>593</v>
      </c>
      <c r="F95" s="268">
        <v>23.37</v>
      </c>
      <c r="G95" s="269"/>
      <c r="H95" s="269"/>
      <c r="I95" s="258">
        <f>F95*J95</f>
        <v>81795</v>
      </c>
      <c r="J95" s="274">
        <v>3500</v>
      </c>
      <c r="K95" s="273" t="s">
        <v>576</v>
      </c>
      <c r="L95" s="267"/>
      <c r="M95" s="271"/>
      <c r="N95" s="271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272"/>
      <c r="AL95" s="272"/>
      <c r="AM95" s="272"/>
      <c r="AN95" s="272"/>
      <c r="AO95" s="272"/>
      <c r="AP95" s="272"/>
      <c r="AQ95" s="272"/>
      <c r="AR95" s="272"/>
      <c r="AS95" s="272"/>
      <c r="AT95" s="272"/>
      <c r="AU95" s="272"/>
      <c r="AV95" s="272"/>
      <c r="AW95" s="272"/>
      <c r="AX95" s="272"/>
      <c r="AY95" s="272"/>
      <c r="AZ95" s="272"/>
      <c r="BA95" s="272"/>
      <c r="BB95" s="272"/>
      <c r="BC95" s="272"/>
      <c r="BD95" s="272"/>
      <c r="BE95" s="272"/>
      <c r="BF95" s="272"/>
      <c r="BG95" s="272"/>
      <c r="BH95" s="272"/>
      <c r="BI95" s="272"/>
      <c r="BJ95" s="272"/>
      <c r="BK95" s="272"/>
      <c r="BL95" s="272"/>
      <c r="BM95" s="272"/>
      <c r="BN95" s="272"/>
      <c r="BO95" s="272"/>
      <c r="BP95" s="272"/>
      <c r="BQ95" s="272"/>
      <c r="BR95" s="272"/>
      <c r="BS95" s="272"/>
      <c r="BT95" s="272"/>
      <c r="BU95" s="272"/>
      <c r="BV95" s="272"/>
      <c r="BW95" s="272"/>
      <c r="BX95" s="272"/>
      <c r="BY95" s="272"/>
      <c r="BZ95" s="272"/>
      <c r="CA95" s="272"/>
      <c r="CB95" s="272"/>
      <c r="CC95" s="272"/>
      <c r="CD95" s="272"/>
      <c r="CE95" s="272"/>
      <c r="CF95" s="272"/>
      <c r="CG95" s="272"/>
      <c r="CH95" s="272"/>
      <c r="CI95" s="272"/>
      <c r="CJ95" s="272"/>
      <c r="CK95" s="272"/>
      <c r="CL95" s="272"/>
      <c r="CM95" s="272"/>
      <c r="CN95" s="272"/>
      <c r="CO95" s="272"/>
      <c r="CP95" s="272"/>
      <c r="CQ95" s="272"/>
      <c r="CR95" s="272"/>
      <c r="CS95" s="272"/>
      <c r="CT95" s="272"/>
      <c r="CU95" s="272"/>
      <c r="CV95" s="272"/>
      <c r="CW95" s="272"/>
      <c r="CX95" s="272"/>
      <c r="CY95" s="272"/>
      <c r="CZ95" s="272"/>
      <c r="DA95" s="272"/>
      <c r="DB95" s="272"/>
      <c r="DC95" s="272"/>
      <c r="DD95" s="272"/>
      <c r="DE95" s="272"/>
      <c r="DF95" s="272"/>
      <c r="DG95" s="272"/>
      <c r="DH95" s="272"/>
      <c r="DI95" s="272"/>
      <c r="DJ95" s="272"/>
      <c r="DK95" s="272"/>
      <c r="DL95" s="272"/>
      <c r="DM95" s="272"/>
      <c r="DN95" s="272"/>
      <c r="DO95" s="272"/>
      <c r="DP95" s="272"/>
      <c r="DQ95" s="272"/>
      <c r="DR95" s="272"/>
      <c r="DS95" s="272"/>
      <c r="DT95" s="272"/>
      <c r="DU95" s="272"/>
      <c r="DV95" s="272"/>
      <c r="DW95" s="272"/>
      <c r="DX95" s="272"/>
      <c r="DY95" s="272"/>
      <c r="DZ95" s="272"/>
      <c r="EA95" s="272"/>
      <c r="EB95" s="272"/>
      <c r="EC95" s="272"/>
      <c r="ED95" s="272"/>
      <c r="EE95" s="272"/>
      <c r="EF95" s="272"/>
      <c r="EG95" s="272"/>
      <c r="EH95" s="272"/>
      <c r="EI95" s="272"/>
      <c r="EJ95" s="272"/>
      <c r="EK95" s="272"/>
      <c r="EL95" s="272"/>
      <c r="EM95" s="272"/>
      <c r="EN95" s="272"/>
      <c r="EO95" s="272"/>
      <c r="EP95" s="272"/>
      <c r="EQ95" s="272"/>
      <c r="ER95" s="272"/>
      <c r="ES95" s="272"/>
      <c r="ET95" s="272"/>
      <c r="EU95" s="272"/>
      <c r="EV95" s="272"/>
      <c r="EW95" s="272"/>
      <c r="EX95" s="272"/>
      <c r="EY95" s="272"/>
      <c r="EZ95" s="272"/>
      <c r="FA95" s="272"/>
      <c r="FB95" s="272"/>
      <c r="FC95" s="272"/>
      <c r="FD95" s="272"/>
      <c r="FE95" s="272"/>
      <c r="FF95" s="272"/>
      <c r="FG95" s="272"/>
      <c r="FH95" s="272"/>
      <c r="FI95" s="272"/>
      <c r="FJ95" s="272"/>
      <c r="FK95" s="272"/>
      <c r="FL95" s="272"/>
      <c r="FM95" s="272"/>
      <c r="FN95" s="272"/>
      <c r="FO95" s="272"/>
      <c r="FP95" s="272"/>
      <c r="FQ95" s="272"/>
      <c r="FR95" s="272"/>
      <c r="FS95" s="272"/>
      <c r="FT95" s="272"/>
      <c r="FU95" s="272"/>
      <c r="FV95" s="272"/>
      <c r="FW95" s="272"/>
      <c r="FX95" s="272"/>
      <c r="FY95" s="272"/>
      <c r="FZ95" s="272"/>
      <c r="GA95" s="272"/>
      <c r="GB95" s="272"/>
      <c r="GC95" s="272"/>
      <c r="GD95" s="272"/>
      <c r="GE95" s="272"/>
      <c r="GF95" s="272"/>
      <c r="GG95" s="272"/>
      <c r="GH95" s="272"/>
      <c r="GI95" s="272"/>
      <c r="GJ95" s="272"/>
      <c r="GK95" s="272"/>
      <c r="GL95" s="272"/>
      <c r="GM95" s="272"/>
      <c r="GN95" s="272"/>
      <c r="GO95" s="272"/>
      <c r="GP95" s="272"/>
      <c r="GQ95" s="272"/>
      <c r="GR95" s="272"/>
      <c r="GS95" s="272"/>
      <c r="GT95" s="272"/>
      <c r="GU95" s="272"/>
      <c r="GV95" s="272"/>
      <c r="GW95" s="272"/>
      <c r="GX95" s="272"/>
      <c r="GY95" s="272"/>
      <c r="GZ95" s="272"/>
      <c r="HA95" s="272"/>
      <c r="HB95" s="272"/>
      <c r="HC95" s="272"/>
      <c r="HD95" s="272"/>
      <c r="HE95" s="272"/>
      <c r="HF95" s="272"/>
      <c r="HG95" s="272"/>
      <c r="HH95" s="272"/>
      <c r="HI95" s="272"/>
      <c r="HJ95" s="272"/>
      <c r="HK95" s="272"/>
      <c r="HL95" s="272"/>
      <c r="HM95" s="272"/>
      <c r="HN95" s="272"/>
      <c r="HO95" s="272"/>
      <c r="HP95" s="272"/>
      <c r="HQ95" s="272"/>
      <c r="HR95" s="272"/>
      <c r="HS95" s="272"/>
      <c r="HT95" s="272"/>
      <c r="HU95" s="272"/>
      <c r="HV95" s="272"/>
      <c r="HW95" s="272"/>
      <c r="HX95" s="272"/>
      <c r="HY95" s="272"/>
      <c r="HZ95" s="272"/>
      <c r="IA95" s="272"/>
      <c r="IB95" s="272"/>
      <c r="IC95" s="272"/>
      <c r="ID95" s="272"/>
      <c r="IE95" s="272"/>
      <c r="IF95" s="272"/>
      <c r="IG95" s="272"/>
      <c r="IH95" s="272"/>
      <c r="II95" s="272"/>
      <c r="IJ95" s="272"/>
      <c r="IK95" s="272"/>
      <c r="IL95" s="272"/>
      <c r="IM95" s="272"/>
    </row>
    <row r="96" spans="1:247" s="237" customFormat="1" ht="18" customHeight="1">
      <c r="A96" s="253">
        <v>90</v>
      </c>
      <c r="B96" s="254" t="s">
        <v>749</v>
      </c>
      <c r="C96" s="254" t="s">
        <v>750</v>
      </c>
      <c r="D96" s="255" t="s">
        <v>574</v>
      </c>
      <c r="E96" s="256" t="s">
        <v>593</v>
      </c>
      <c r="F96" s="268">
        <v>22.55</v>
      </c>
      <c r="G96" s="269"/>
      <c r="H96" s="269"/>
      <c r="I96" s="258">
        <f>F96*J96</f>
        <v>78925</v>
      </c>
      <c r="J96" s="274">
        <v>3500</v>
      </c>
      <c r="K96" s="273" t="s">
        <v>576</v>
      </c>
      <c r="L96" s="267"/>
      <c r="M96" s="271"/>
      <c r="N96" s="271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2"/>
      <c r="AH96" s="272"/>
      <c r="AI96" s="272"/>
      <c r="AJ96" s="272"/>
      <c r="AK96" s="272"/>
      <c r="AL96" s="272"/>
      <c r="AM96" s="272"/>
      <c r="AN96" s="272"/>
      <c r="AO96" s="272"/>
      <c r="AP96" s="272"/>
      <c r="AQ96" s="272"/>
      <c r="AR96" s="272"/>
      <c r="AS96" s="272"/>
      <c r="AT96" s="272"/>
      <c r="AU96" s="272"/>
      <c r="AV96" s="272"/>
      <c r="AW96" s="272"/>
      <c r="AX96" s="272"/>
      <c r="AY96" s="272"/>
      <c r="AZ96" s="272"/>
      <c r="BA96" s="272"/>
      <c r="BB96" s="272"/>
      <c r="BC96" s="272"/>
      <c r="BD96" s="272"/>
      <c r="BE96" s="272"/>
      <c r="BF96" s="272"/>
      <c r="BG96" s="272"/>
      <c r="BH96" s="272"/>
      <c r="BI96" s="272"/>
      <c r="BJ96" s="272"/>
      <c r="BK96" s="272"/>
      <c r="BL96" s="272"/>
      <c r="BM96" s="272"/>
      <c r="BN96" s="272"/>
      <c r="BO96" s="272"/>
      <c r="BP96" s="272"/>
      <c r="BQ96" s="272"/>
      <c r="BR96" s="272"/>
      <c r="BS96" s="272"/>
      <c r="BT96" s="272"/>
      <c r="BU96" s="272"/>
      <c r="BV96" s="272"/>
      <c r="BW96" s="272"/>
      <c r="BX96" s="272"/>
      <c r="BY96" s="272"/>
      <c r="BZ96" s="272"/>
      <c r="CA96" s="272"/>
      <c r="CB96" s="272"/>
      <c r="CC96" s="272"/>
      <c r="CD96" s="272"/>
      <c r="CE96" s="272"/>
      <c r="CF96" s="272"/>
      <c r="CG96" s="272"/>
      <c r="CH96" s="272"/>
      <c r="CI96" s="272"/>
      <c r="CJ96" s="272"/>
      <c r="CK96" s="272"/>
      <c r="CL96" s="272"/>
      <c r="CM96" s="272"/>
      <c r="CN96" s="272"/>
      <c r="CO96" s="272"/>
      <c r="CP96" s="272"/>
      <c r="CQ96" s="272"/>
      <c r="CR96" s="272"/>
      <c r="CS96" s="272"/>
      <c r="CT96" s="272"/>
      <c r="CU96" s="272"/>
      <c r="CV96" s="272"/>
      <c r="CW96" s="272"/>
      <c r="CX96" s="272"/>
      <c r="CY96" s="272"/>
      <c r="CZ96" s="272"/>
      <c r="DA96" s="272"/>
      <c r="DB96" s="272"/>
      <c r="DC96" s="272"/>
      <c r="DD96" s="272"/>
      <c r="DE96" s="272"/>
      <c r="DF96" s="272"/>
      <c r="DG96" s="272"/>
      <c r="DH96" s="272"/>
      <c r="DI96" s="272"/>
      <c r="DJ96" s="272"/>
      <c r="DK96" s="272"/>
      <c r="DL96" s="272"/>
      <c r="DM96" s="272"/>
      <c r="DN96" s="272"/>
      <c r="DO96" s="272"/>
      <c r="DP96" s="272"/>
      <c r="DQ96" s="272"/>
      <c r="DR96" s="272"/>
      <c r="DS96" s="272"/>
      <c r="DT96" s="272"/>
      <c r="DU96" s="272"/>
      <c r="DV96" s="272"/>
      <c r="DW96" s="272"/>
      <c r="DX96" s="272"/>
      <c r="DY96" s="272"/>
      <c r="DZ96" s="272"/>
      <c r="EA96" s="272"/>
      <c r="EB96" s="272"/>
      <c r="EC96" s="272"/>
      <c r="ED96" s="272"/>
      <c r="EE96" s="272"/>
      <c r="EF96" s="272"/>
      <c r="EG96" s="272"/>
      <c r="EH96" s="272"/>
      <c r="EI96" s="272"/>
      <c r="EJ96" s="272"/>
      <c r="EK96" s="272"/>
      <c r="EL96" s="272"/>
      <c r="EM96" s="272"/>
      <c r="EN96" s="272"/>
      <c r="EO96" s="272"/>
      <c r="EP96" s="272"/>
      <c r="EQ96" s="272"/>
      <c r="ER96" s="272"/>
      <c r="ES96" s="272"/>
      <c r="ET96" s="272"/>
      <c r="EU96" s="272"/>
      <c r="EV96" s="272"/>
      <c r="EW96" s="272"/>
      <c r="EX96" s="272"/>
      <c r="EY96" s="272"/>
      <c r="EZ96" s="272"/>
      <c r="FA96" s="272"/>
      <c r="FB96" s="272"/>
      <c r="FC96" s="272"/>
      <c r="FD96" s="272"/>
      <c r="FE96" s="272"/>
      <c r="FF96" s="272"/>
      <c r="FG96" s="272"/>
      <c r="FH96" s="272"/>
      <c r="FI96" s="272"/>
      <c r="FJ96" s="272"/>
      <c r="FK96" s="272"/>
      <c r="FL96" s="272"/>
      <c r="FM96" s="272"/>
      <c r="FN96" s="272"/>
      <c r="FO96" s="272"/>
      <c r="FP96" s="272"/>
      <c r="FQ96" s="272"/>
      <c r="FR96" s="272"/>
      <c r="FS96" s="272"/>
      <c r="FT96" s="272"/>
      <c r="FU96" s="272"/>
      <c r="FV96" s="272"/>
      <c r="FW96" s="272"/>
      <c r="FX96" s="272"/>
      <c r="FY96" s="272"/>
      <c r="FZ96" s="272"/>
      <c r="GA96" s="272"/>
      <c r="GB96" s="272"/>
      <c r="GC96" s="272"/>
      <c r="GD96" s="272"/>
      <c r="GE96" s="272"/>
      <c r="GF96" s="272"/>
      <c r="GG96" s="272"/>
      <c r="GH96" s="272"/>
      <c r="GI96" s="272"/>
      <c r="GJ96" s="272"/>
      <c r="GK96" s="272"/>
      <c r="GL96" s="272"/>
      <c r="GM96" s="272"/>
      <c r="GN96" s="272"/>
      <c r="GO96" s="272"/>
      <c r="GP96" s="272"/>
      <c r="GQ96" s="272"/>
      <c r="GR96" s="272"/>
      <c r="GS96" s="272"/>
      <c r="GT96" s="272"/>
      <c r="GU96" s="272"/>
      <c r="GV96" s="272"/>
      <c r="GW96" s="272"/>
      <c r="GX96" s="272"/>
      <c r="GY96" s="272"/>
      <c r="GZ96" s="272"/>
      <c r="HA96" s="272"/>
      <c r="HB96" s="272"/>
      <c r="HC96" s="272"/>
      <c r="HD96" s="272"/>
      <c r="HE96" s="272"/>
      <c r="HF96" s="272"/>
      <c r="HG96" s="272"/>
      <c r="HH96" s="272"/>
      <c r="HI96" s="272"/>
      <c r="HJ96" s="272"/>
      <c r="HK96" s="272"/>
      <c r="HL96" s="272"/>
      <c r="HM96" s="272"/>
      <c r="HN96" s="272"/>
      <c r="HO96" s="272"/>
      <c r="HP96" s="272"/>
      <c r="HQ96" s="272"/>
      <c r="HR96" s="272"/>
      <c r="HS96" s="272"/>
      <c r="HT96" s="272"/>
      <c r="HU96" s="272"/>
      <c r="HV96" s="272"/>
      <c r="HW96" s="272"/>
      <c r="HX96" s="272"/>
      <c r="HY96" s="272"/>
      <c r="HZ96" s="272"/>
      <c r="IA96" s="272"/>
      <c r="IB96" s="272"/>
      <c r="IC96" s="272"/>
      <c r="ID96" s="272"/>
      <c r="IE96" s="272"/>
      <c r="IF96" s="272"/>
      <c r="IG96" s="272"/>
      <c r="IH96" s="272"/>
      <c r="II96" s="272"/>
      <c r="IJ96" s="272"/>
      <c r="IK96" s="272"/>
      <c r="IL96" s="272"/>
      <c r="IM96" s="272"/>
    </row>
    <row r="97" spans="1:247" s="237" customFormat="1" ht="18" customHeight="1">
      <c r="A97" s="253">
        <v>91</v>
      </c>
      <c r="B97" s="254" t="s">
        <v>751</v>
      </c>
      <c r="C97" s="254" t="s">
        <v>752</v>
      </c>
      <c r="D97" s="255" t="s">
        <v>574</v>
      </c>
      <c r="E97" s="256" t="s">
        <v>593</v>
      </c>
      <c r="F97" s="268">
        <v>22.55</v>
      </c>
      <c r="G97" s="269"/>
      <c r="H97" s="269"/>
      <c r="I97" s="258">
        <f>F97*J97</f>
        <v>78925</v>
      </c>
      <c r="J97" s="274">
        <v>3500</v>
      </c>
      <c r="K97" s="273" t="s">
        <v>576</v>
      </c>
      <c r="L97" s="267"/>
      <c r="M97" s="271"/>
      <c r="N97" s="271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  <c r="AI97" s="272"/>
      <c r="AJ97" s="272"/>
      <c r="AK97" s="272"/>
      <c r="AL97" s="272"/>
      <c r="AM97" s="272"/>
      <c r="AN97" s="272"/>
      <c r="AO97" s="272"/>
      <c r="AP97" s="272"/>
      <c r="AQ97" s="272"/>
      <c r="AR97" s="272"/>
      <c r="AS97" s="272"/>
      <c r="AT97" s="272"/>
      <c r="AU97" s="272"/>
      <c r="AV97" s="272"/>
      <c r="AW97" s="272"/>
      <c r="AX97" s="272"/>
      <c r="AY97" s="272"/>
      <c r="AZ97" s="272"/>
      <c r="BA97" s="272"/>
      <c r="BB97" s="272"/>
      <c r="BC97" s="272"/>
      <c r="BD97" s="272"/>
      <c r="BE97" s="272"/>
      <c r="BF97" s="272"/>
      <c r="BG97" s="272"/>
      <c r="BH97" s="272"/>
      <c r="BI97" s="272"/>
      <c r="BJ97" s="272"/>
      <c r="BK97" s="272"/>
      <c r="BL97" s="272"/>
      <c r="BM97" s="272"/>
      <c r="BN97" s="272"/>
      <c r="BO97" s="272"/>
      <c r="BP97" s="272"/>
      <c r="BQ97" s="272"/>
      <c r="BR97" s="272"/>
      <c r="BS97" s="272"/>
      <c r="BT97" s="272"/>
      <c r="BU97" s="272"/>
      <c r="BV97" s="272"/>
      <c r="BW97" s="272"/>
      <c r="BX97" s="272"/>
      <c r="BY97" s="272"/>
      <c r="BZ97" s="272"/>
      <c r="CA97" s="272"/>
      <c r="CB97" s="272"/>
      <c r="CC97" s="272"/>
      <c r="CD97" s="272"/>
      <c r="CE97" s="272"/>
      <c r="CF97" s="272"/>
      <c r="CG97" s="272"/>
      <c r="CH97" s="272"/>
      <c r="CI97" s="272"/>
      <c r="CJ97" s="272"/>
      <c r="CK97" s="272"/>
      <c r="CL97" s="272"/>
      <c r="CM97" s="272"/>
      <c r="CN97" s="272"/>
      <c r="CO97" s="272"/>
      <c r="CP97" s="272"/>
      <c r="CQ97" s="272"/>
      <c r="CR97" s="272"/>
      <c r="CS97" s="272"/>
      <c r="CT97" s="272"/>
      <c r="CU97" s="272"/>
      <c r="CV97" s="272"/>
      <c r="CW97" s="272"/>
      <c r="CX97" s="272"/>
      <c r="CY97" s="272"/>
      <c r="CZ97" s="272"/>
      <c r="DA97" s="272"/>
      <c r="DB97" s="272"/>
      <c r="DC97" s="272"/>
      <c r="DD97" s="272"/>
      <c r="DE97" s="272"/>
      <c r="DF97" s="272"/>
      <c r="DG97" s="272"/>
      <c r="DH97" s="272"/>
      <c r="DI97" s="272"/>
      <c r="DJ97" s="272"/>
      <c r="DK97" s="272"/>
      <c r="DL97" s="272"/>
      <c r="DM97" s="272"/>
      <c r="DN97" s="272"/>
      <c r="DO97" s="272"/>
      <c r="DP97" s="272"/>
      <c r="DQ97" s="272"/>
      <c r="DR97" s="272"/>
      <c r="DS97" s="272"/>
      <c r="DT97" s="272"/>
      <c r="DU97" s="272"/>
      <c r="DV97" s="272"/>
      <c r="DW97" s="272"/>
      <c r="DX97" s="272"/>
      <c r="DY97" s="272"/>
      <c r="DZ97" s="272"/>
      <c r="EA97" s="272"/>
      <c r="EB97" s="272"/>
      <c r="EC97" s="272"/>
      <c r="ED97" s="272"/>
      <c r="EE97" s="272"/>
      <c r="EF97" s="272"/>
      <c r="EG97" s="272"/>
      <c r="EH97" s="272"/>
      <c r="EI97" s="272"/>
      <c r="EJ97" s="272"/>
      <c r="EK97" s="272"/>
      <c r="EL97" s="272"/>
      <c r="EM97" s="272"/>
      <c r="EN97" s="272"/>
      <c r="EO97" s="272"/>
      <c r="EP97" s="272"/>
      <c r="EQ97" s="272"/>
      <c r="ER97" s="272"/>
      <c r="ES97" s="272"/>
      <c r="ET97" s="272"/>
      <c r="EU97" s="272"/>
      <c r="EV97" s="272"/>
      <c r="EW97" s="272"/>
      <c r="EX97" s="272"/>
      <c r="EY97" s="272"/>
      <c r="EZ97" s="272"/>
      <c r="FA97" s="272"/>
      <c r="FB97" s="272"/>
      <c r="FC97" s="272"/>
      <c r="FD97" s="272"/>
      <c r="FE97" s="272"/>
      <c r="FF97" s="272"/>
      <c r="FG97" s="272"/>
      <c r="FH97" s="272"/>
      <c r="FI97" s="272"/>
      <c r="FJ97" s="272"/>
      <c r="FK97" s="272"/>
      <c r="FL97" s="272"/>
      <c r="FM97" s="272"/>
      <c r="FN97" s="272"/>
      <c r="FO97" s="272"/>
      <c r="FP97" s="272"/>
      <c r="FQ97" s="272"/>
      <c r="FR97" s="272"/>
      <c r="FS97" s="272"/>
      <c r="FT97" s="272"/>
      <c r="FU97" s="272"/>
      <c r="FV97" s="272"/>
      <c r="FW97" s="272"/>
      <c r="FX97" s="272"/>
      <c r="FY97" s="272"/>
      <c r="FZ97" s="272"/>
      <c r="GA97" s="272"/>
      <c r="GB97" s="272"/>
      <c r="GC97" s="272"/>
      <c r="GD97" s="272"/>
      <c r="GE97" s="272"/>
      <c r="GF97" s="272"/>
      <c r="GG97" s="272"/>
      <c r="GH97" s="272"/>
      <c r="GI97" s="272"/>
      <c r="GJ97" s="272"/>
      <c r="GK97" s="272"/>
      <c r="GL97" s="272"/>
      <c r="GM97" s="272"/>
      <c r="GN97" s="272"/>
      <c r="GO97" s="272"/>
      <c r="GP97" s="272"/>
      <c r="GQ97" s="272"/>
      <c r="GR97" s="272"/>
      <c r="GS97" s="272"/>
      <c r="GT97" s="272"/>
      <c r="GU97" s="272"/>
      <c r="GV97" s="272"/>
      <c r="GW97" s="272"/>
      <c r="GX97" s="272"/>
      <c r="GY97" s="272"/>
      <c r="GZ97" s="272"/>
      <c r="HA97" s="272"/>
      <c r="HB97" s="272"/>
      <c r="HC97" s="272"/>
      <c r="HD97" s="272"/>
      <c r="HE97" s="272"/>
      <c r="HF97" s="272"/>
      <c r="HG97" s="272"/>
      <c r="HH97" s="272"/>
      <c r="HI97" s="272"/>
      <c r="HJ97" s="272"/>
      <c r="HK97" s="272"/>
      <c r="HL97" s="272"/>
      <c r="HM97" s="272"/>
      <c r="HN97" s="272"/>
      <c r="HO97" s="272"/>
      <c r="HP97" s="272"/>
      <c r="HQ97" s="272"/>
      <c r="HR97" s="272"/>
      <c r="HS97" s="272"/>
      <c r="HT97" s="272"/>
      <c r="HU97" s="272"/>
      <c r="HV97" s="272"/>
      <c r="HW97" s="272"/>
      <c r="HX97" s="272"/>
      <c r="HY97" s="272"/>
      <c r="HZ97" s="272"/>
      <c r="IA97" s="272"/>
      <c r="IB97" s="272"/>
      <c r="IC97" s="272"/>
      <c r="ID97" s="272"/>
      <c r="IE97" s="272"/>
      <c r="IF97" s="272"/>
      <c r="IG97" s="272"/>
      <c r="IH97" s="272"/>
      <c r="II97" s="272"/>
      <c r="IJ97" s="272"/>
      <c r="IK97" s="272"/>
      <c r="IL97" s="272"/>
      <c r="IM97" s="272"/>
    </row>
    <row r="98" spans="1:247" s="237" customFormat="1" ht="18" customHeight="1">
      <c r="A98" s="253">
        <v>92</v>
      </c>
      <c r="B98" s="254" t="s">
        <v>753</v>
      </c>
      <c r="C98" s="254" t="s">
        <v>754</v>
      </c>
      <c r="D98" s="255" t="s">
        <v>574</v>
      </c>
      <c r="E98" s="256" t="s">
        <v>593</v>
      </c>
      <c r="F98" s="268">
        <v>23.78</v>
      </c>
      <c r="G98" s="269"/>
      <c r="H98" s="269"/>
      <c r="I98" s="258">
        <f>F98*J98</f>
        <v>83230</v>
      </c>
      <c r="J98" s="274">
        <v>3500</v>
      </c>
      <c r="K98" s="273" t="s">
        <v>576</v>
      </c>
      <c r="L98" s="267"/>
      <c r="M98" s="271"/>
      <c r="N98" s="271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2"/>
      <c r="AH98" s="272"/>
      <c r="AI98" s="272"/>
      <c r="AJ98" s="272"/>
      <c r="AK98" s="272"/>
      <c r="AL98" s="272"/>
      <c r="AM98" s="272"/>
      <c r="AN98" s="272"/>
      <c r="AO98" s="272"/>
      <c r="AP98" s="272"/>
      <c r="AQ98" s="272"/>
      <c r="AR98" s="272"/>
      <c r="AS98" s="272"/>
      <c r="AT98" s="272"/>
      <c r="AU98" s="272"/>
      <c r="AV98" s="272"/>
      <c r="AW98" s="272"/>
      <c r="AX98" s="272"/>
      <c r="AY98" s="272"/>
      <c r="AZ98" s="272"/>
      <c r="BA98" s="272"/>
      <c r="BB98" s="272"/>
      <c r="BC98" s="272"/>
      <c r="BD98" s="272"/>
      <c r="BE98" s="272"/>
      <c r="BF98" s="272"/>
      <c r="BG98" s="272"/>
      <c r="BH98" s="272"/>
      <c r="BI98" s="272"/>
      <c r="BJ98" s="272"/>
      <c r="BK98" s="272"/>
      <c r="BL98" s="272"/>
      <c r="BM98" s="272"/>
      <c r="BN98" s="272"/>
      <c r="BO98" s="272"/>
      <c r="BP98" s="272"/>
      <c r="BQ98" s="272"/>
      <c r="BR98" s="272"/>
      <c r="BS98" s="272"/>
      <c r="BT98" s="272"/>
      <c r="BU98" s="272"/>
      <c r="BV98" s="272"/>
      <c r="BW98" s="272"/>
      <c r="BX98" s="272"/>
      <c r="BY98" s="272"/>
      <c r="BZ98" s="272"/>
      <c r="CA98" s="272"/>
      <c r="CB98" s="272"/>
      <c r="CC98" s="272"/>
      <c r="CD98" s="272"/>
      <c r="CE98" s="272"/>
      <c r="CF98" s="272"/>
      <c r="CG98" s="272"/>
      <c r="CH98" s="272"/>
      <c r="CI98" s="272"/>
      <c r="CJ98" s="272"/>
      <c r="CK98" s="272"/>
      <c r="CL98" s="272"/>
      <c r="CM98" s="272"/>
      <c r="CN98" s="272"/>
      <c r="CO98" s="272"/>
      <c r="CP98" s="272"/>
      <c r="CQ98" s="272"/>
      <c r="CR98" s="272"/>
      <c r="CS98" s="272"/>
      <c r="CT98" s="272"/>
      <c r="CU98" s="272"/>
      <c r="CV98" s="272"/>
      <c r="CW98" s="272"/>
      <c r="CX98" s="272"/>
      <c r="CY98" s="272"/>
      <c r="CZ98" s="272"/>
      <c r="DA98" s="272"/>
      <c r="DB98" s="272"/>
      <c r="DC98" s="272"/>
      <c r="DD98" s="272"/>
      <c r="DE98" s="272"/>
      <c r="DF98" s="272"/>
      <c r="DG98" s="272"/>
      <c r="DH98" s="272"/>
      <c r="DI98" s="272"/>
      <c r="DJ98" s="272"/>
      <c r="DK98" s="272"/>
      <c r="DL98" s="272"/>
      <c r="DM98" s="272"/>
      <c r="DN98" s="272"/>
      <c r="DO98" s="272"/>
      <c r="DP98" s="272"/>
      <c r="DQ98" s="272"/>
      <c r="DR98" s="272"/>
      <c r="DS98" s="272"/>
      <c r="DT98" s="272"/>
      <c r="DU98" s="272"/>
      <c r="DV98" s="272"/>
      <c r="DW98" s="272"/>
      <c r="DX98" s="272"/>
      <c r="DY98" s="272"/>
      <c r="DZ98" s="272"/>
      <c r="EA98" s="272"/>
      <c r="EB98" s="272"/>
      <c r="EC98" s="272"/>
      <c r="ED98" s="272"/>
      <c r="EE98" s="272"/>
      <c r="EF98" s="272"/>
      <c r="EG98" s="272"/>
      <c r="EH98" s="272"/>
      <c r="EI98" s="272"/>
      <c r="EJ98" s="272"/>
      <c r="EK98" s="272"/>
      <c r="EL98" s="272"/>
      <c r="EM98" s="272"/>
      <c r="EN98" s="272"/>
      <c r="EO98" s="272"/>
      <c r="EP98" s="272"/>
      <c r="EQ98" s="272"/>
      <c r="ER98" s="272"/>
      <c r="ES98" s="272"/>
      <c r="ET98" s="272"/>
      <c r="EU98" s="272"/>
      <c r="EV98" s="272"/>
      <c r="EW98" s="272"/>
      <c r="EX98" s="272"/>
      <c r="EY98" s="272"/>
      <c r="EZ98" s="272"/>
      <c r="FA98" s="272"/>
      <c r="FB98" s="272"/>
      <c r="FC98" s="272"/>
      <c r="FD98" s="272"/>
      <c r="FE98" s="272"/>
      <c r="FF98" s="272"/>
      <c r="FG98" s="272"/>
      <c r="FH98" s="272"/>
      <c r="FI98" s="272"/>
      <c r="FJ98" s="272"/>
      <c r="FK98" s="272"/>
      <c r="FL98" s="272"/>
      <c r="FM98" s="272"/>
      <c r="FN98" s="272"/>
      <c r="FO98" s="272"/>
      <c r="FP98" s="272"/>
      <c r="FQ98" s="272"/>
      <c r="FR98" s="272"/>
      <c r="FS98" s="272"/>
      <c r="FT98" s="272"/>
      <c r="FU98" s="272"/>
      <c r="FV98" s="272"/>
      <c r="FW98" s="272"/>
      <c r="FX98" s="272"/>
      <c r="FY98" s="272"/>
      <c r="FZ98" s="272"/>
      <c r="GA98" s="272"/>
      <c r="GB98" s="272"/>
      <c r="GC98" s="272"/>
      <c r="GD98" s="272"/>
      <c r="GE98" s="272"/>
      <c r="GF98" s="272"/>
      <c r="GG98" s="272"/>
      <c r="GH98" s="272"/>
      <c r="GI98" s="272"/>
      <c r="GJ98" s="272"/>
      <c r="GK98" s="272"/>
      <c r="GL98" s="272"/>
      <c r="GM98" s="272"/>
      <c r="GN98" s="272"/>
      <c r="GO98" s="272"/>
      <c r="GP98" s="272"/>
      <c r="GQ98" s="272"/>
      <c r="GR98" s="272"/>
      <c r="GS98" s="272"/>
      <c r="GT98" s="272"/>
      <c r="GU98" s="272"/>
      <c r="GV98" s="272"/>
      <c r="GW98" s="272"/>
      <c r="GX98" s="272"/>
      <c r="GY98" s="272"/>
      <c r="GZ98" s="272"/>
      <c r="HA98" s="272"/>
      <c r="HB98" s="272"/>
      <c r="HC98" s="272"/>
      <c r="HD98" s="272"/>
      <c r="HE98" s="272"/>
      <c r="HF98" s="272"/>
      <c r="HG98" s="272"/>
      <c r="HH98" s="272"/>
      <c r="HI98" s="272"/>
      <c r="HJ98" s="272"/>
      <c r="HK98" s="272"/>
      <c r="HL98" s="272"/>
      <c r="HM98" s="272"/>
      <c r="HN98" s="272"/>
      <c r="HO98" s="272"/>
      <c r="HP98" s="272"/>
      <c r="HQ98" s="272"/>
      <c r="HR98" s="272"/>
      <c r="HS98" s="272"/>
      <c r="HT98" s="272"/>
      <c r="HU98" s="272"/>
      <c r="HV98" s="272"/>
      <c r="HW98" s="272"/>
      <c r="HX98" s="272"/>
      <c r="HY98" s="272"/>
      <c r="HZ98" s="272"/>
      <c r="IA98" s="272"/>
      <c r="IB98" s="272"/>
      <c r="IC98" s="272"/>
      <c r="ID98" s="272"/>
      <c r="IE98" s="272"/>
      <c r="IF98" s="272"/>
      <c r="IG98" s="272"/>
      <c r="IH98" s="272"/>
      <c r="II98" s="272"/>
      <c r="IJ98" s="272"/>
      <c r="IK98" s="272"/>
      <c r="IL98" s="272"/>
      <c r="IM98" s="272"/>
    </row>
    <row r="99" spans="1:247" s="237" customFormat="1" ht="18" customHeight="1">
      <c r="A99" s="253">
        <v>93</v>
      </c>
      <c r="B99" s="254" t="s">
        <v>755</v>
      </c>
      <c r="C99" s="254" t="s">
        <v>756</v>
      </c>
      <c r="D99" s="255" t="s">
        <v>574</v>
      </c>
      <c r="E99" s="256" t="s">
        <v>593</v>
      </c>
      <c r="F99" s="268">
        <v>21.49</v>
      </c>
      <c r="G99" s="269"/>
      <c r="H99" s="269"/>
      <c r="I99" s="258">
        <f>F99*J99</f>
        <v>75215</v>
      </c>
      <c r="J99" s="274">
        <v>3500</v>
      </c>
      <c r="K99" s="273" t="s">
        <v>576</v>
      </c>
      <c r="L99" s="267"/>
      <c r="M99" s="271"/>
      <c r="N99" s="271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2"/>
      <c r="AH99" s="272"/>
      <c r="AI99" s="272"/>
      <c r="AJ99" s="272"/>
      <c r="AK99" s="272"/>
      <c r="AL99" s="272"/>
      <c r="AM99" s="272"/>
      <c r="AN99" s="272"/>
      <c r="AO99" s="272"/>
      <c r="AP99" s="272"/>
      <c r="AQ99" s="272"/>
      <c r="AR99" s="272"/>
      <c r="AS99" s="272"/>
      <c r="AT99" s="272"/>
      <c r="AU99" s="272"/>
      <c r="AV99" s="272"/>
      <c r="AW99" s="272"/>
      <c r="AX99" s="272"/>
      <c r="AY99" s="272"/>
      <c r="AZ99" s="272"/>
      <c r="BA99" s="272"/>
      <c r="BB99" s="272"/>
      <c r="BC99" s="272"/>
      <c r="BD99" s="272"/>
      <c r="BE99" s="272"/>
      <c r="BF99" s="272"/>
      <c r="BG99" s="272"/>
      <c r="BH99" s="272"/>
      <c r="BI99" s="272"/>
      <c r="BJ99" s="272"/>
      <c r="BK99" s="272"/>
      <c r="BL99" s="272"/>
      <c r="BM99" s="272"/>
      <c r="BN99" s="272"/>
      <c r="BO99" s="272"/>
      <c r="BP99" s="272"/>
      <c r="BQ99" s="272"/>
      <c r="BR99" s="272"/>
      <c r="BS99" s="272"/>
      <c r="BT99" s="272"/>
      <c r="BU99" s="272"/>
      <c r="BV99" s="272"/>
      <c r="BW99" s="272"/>
      <c r="BX99" s="272"/>
      <c r="BY99" s="272"/>
      <c r="BZ99" s="272"/>
      <c r="CA99" s="272"/>
      <c r="CB99" s="272"/>
      <c r="CC99" s="272"/>
      <c r="CD99" s="272"/>
      <c r="CE99" s="272"/>
      <c r="CF99" s="272"/>
      <c r="CG99" s="272"/>
      <c r="CH99" s="272"/>
      <c r="CI99" s="272"/>
      <c r="CJ99" s="272"/>
      <c r="CK99" s="272"/>
      <c r="CL99" s="272"/>
      <c r="CM99" s="272"/>
      <c r="CN99" s="272"/>
      <c r="CO99" s="272"/>
      <c r="CP99" s="272"/>
      <c r="CQ99" s="272"/>
      <c r="CR99" s="272"/>
      <c r="CS99" s="272"/>
      <c r="CT99" s="272"/>
      <c r="CU99" s="272"/>
      <c r="CV99" s="272"/>
      <c r="CW99" s="272"/>
      <c r="CX99" s="272"/>
      <c r="CY99" s="272"/>
      <c r="CZ99" s="272"/>
      <c r="DA99" s="272"/>
      <c r="DB99" s="272"/>
      <c r="DC99" s="272"/>
      <c r="DD99" s="272"/>
      <c r="DE99" s="272"/>
      <c r="DF99" s="272"/>
      <c r="DG99" s="272"/>
      <c r="DH99" s="272"/>
      <c r="DI99" s="272"/>
      <c r="DJ99" s="272"/>
      <c r="DK99" s="272"/>
      <c r="DL99" s="272"/>
      <c r="DM99" s="272"/>
      <c r="DN99" s="272"/>
      <c r="DO99" s="272"/>
      <c r="DP99" s="272"/>
      <c r="DQ99" s="272"/>
      <c r="DR99" s="272"/>
      <c r="DS99" s="272"/>
      <c r="DT99" s="272"/>
      <c r="DU99" s="272"/>
      <c r="DV99" s="272"/>
      <c r="DW99" s="272"/>
      <c r="DX99" s="272"/>
      <c r="DY99" s="272"/>
      <c r="DZ99" s="272"/>
      <c r="EA99" s="272"/>
      <c r="EB99" s="272"/>
      <c r="EC99" s="272"/>
      <c r="ED99" s="272"/>
      <c r="EE99" s="272"/>
      <c r="EF99" s="272"/>
      <c r="EG99" s="272"/>
      <c r="EH99" s="272"/>
      <c r="EI99" s="272"/>
      <c r="EJ99" s="272"/>
      <c r="EK99" s="272"/>
      <c r="EL99" s="272"/>
      <c r="EM99" s="272"/>
      <c r="EN99" s="272"/>
      <c r="EO99" s="272"/>
      <c r="EP99" s="272"/>
      <c r="EQ99" s="272"/>
      <c r="ER99" s="272"/>
      <c r="ES99" s="272"/>
      <c r="ET99" s="272"/>
      <c r="EU99" s="272"/>
      <c r="EV99" s="272"/>
      <c r="EW99" s="272"/>
      <c r="EX99" s="272"/>
      <c r="EY99" s="272"/>
      <c r="EZ99" s="272"/>
      <c r="FA99" s="272"/>
      <c r="FB99" s="272"/>
      <c r="FC99" s="272"/>
      <c r="FD99" s="272"/>
      <c r="FE99" s="272"/>
      <c r="FF99" s="272"/>
      <c r="FG99" s="272"/>
      <c r="FH99" s="272"/>
      <c r="FI99" s="272"/>
      <c r="FJ99" s="272"/>
      <c r="FK99" s="272"/>
      <c r="FL99" s="272"/>
      <c r="FM99" s="272"/>
      <c r="FN99" s="272"/>
      <c r="FO99" s="272"/>
      <c r="FP99" s="272"/>
      <c r="FQ99" s="272"/>
      <c r="FR99" s="272"/>
      <c r="FS99" s="272"/>
      <c r="FT99" s="272"/>
      <c r="FU99" s="272"/>
      <c r="FV99" s="272"/>
      <c r="FW99" s="272"/>
      <c r="FX99" s="272"/>
      <c r="FY99" s="272"/>
      <c r="FZ99" s="272"/>
      <c r="GA99" s="272"/>
      <c r="GB99" s="272"/>
      <c r="GC99" s="272"/>
      <c r="GD99" s="272"/>
      <c r="GE99" s="272"/>
      <c r="GF99" s="272"/>
      <c r="GG99" s="272"/>
      <c r="GH99" s="272"/>
      <c r="GI99" s="272"/>
      <c r="GJ99" s="272"/>
      <c r="GK99" s="272"/>
      <c r="GL99" s="272"/>
      <c r="GM99" s="272"/>
      <c r="GN99" s="272"/>
      <c r="GO99" s="272"/>
      <c r="GP99" s="272"/>
      <c r="GQ99" s="272"/>
      <c r="GR99" s="272"/>
      <c r="GS99" s="272"/>
      <c r="GT99" s="272"/>
      <c r="GU99" s="272"/>
      <c r="GV99" s="272"/>
      <c r="GW99" s="272"/>
      <c r="GX99" s="272"/>
      <c r="GY99" s="272"/>
      <c r="GZ99" s="272"/>
      <c r="HA99" s="272"/>
      <c r="HB99" s="272"/>
      <c r="HC99" s="272"/>
      <c r="HD99" s="272"/>
      <c r="HE99" s="272"/>
      <c r="HF99" s="272"/>
      <c r="HG99" s="272"/>
      <c r="HH99" s="272"/>
      <c r="HI99" s="272"/>
      <c r="HJ99" s="272"/>
      <c r="HK99" s="272"/>
      <c r="HL99" s="272"/>
      <c r="HM99" s="272"/>
      <c r="HN99" s="272"/>
      <c r="HO99" s="272"/>
      <c r="HP99" s="272"/>
      <c r="HQ99" s="272"/>
      <c r="HR99" s="272"/>
      <c r="HS99" s="272"/>
      <c r="HT99" s="272"/>
      <c r="HU99" s="272"/>
      <c r="HV99" s="272"/>
      <c r="HW99" s="272"/>
      <c r="HX99" s="272"/>
      <c r="HY99" s="272"/>
      <c r="HZ99" s="272"/>
      <c r="IA99" s="272"/>
      <c r="IB99" s="272"/>
      <c r="IC99" s="272"/>
      <c r="ID99" s="272"/>
      <c r="IE99" s="272"/>
      <c r="IF99" s="272"/>
      <c r="IG99" s="272"/>
      <c r="IH99" s="272"/>
      <c r="II99" s="272"/>
      <c r="IJ99" s="272"/>
      <c r="IK99" s="272"/>
      <c r="IL99" s="272"/>
      <c r="IM99" s="272"/>
    </row>
    <row r="100" spans="1:247" s="237" customFormat="1" ht="18" customHeight="1">
      <c r="A100" s="253">
        <v>94</v>
      </c>
      <c r="B100" s="254" t="s">
        <v>757</v>
      </c>
      <c r="C100" s="254" t="s">
        <v>758</v>
      </c>
      <c r="D100" s="255" t="s">
        <v>574</v>
      </c>
      <c r="E100" s="256" t="s">
        <v>593</v>
      </c>
      <c r="F100" s="268">
        <v>28.52</v>
      </c>
      <c r="G100" s="269"/>
      <c r="H100" s="269"/>
      <c r="I100" s="258">
        <f>F100*J100</f>
        <v>99820</v>
      </c>
      <c r="J100" s="274">
        <v>3500</v>
      </c>
      <c r="K100" s="273" t="s">
        <v>576</v>
      </c>
      <c r="L100" s="267"/>
      <c r="M100" s="271"/>
      <c r="N100" s="271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2"/>
      <c r="AH100" s="272"/>
      <c r="AI100" s="272"/>
      <c r="AJ100" s="272"/>
      <c r="AK100" s="272"/>
      <c r="AL100" s="272"/>
      <c r="AM100" s="272"/>
      <c r="AN100" s="272"/>
      <c r="AO100" s="272"/>
      <c r="AP100" s="272"/>
      <c r="AQ100" s="272"/>
      <c r="AR100" s="272"/>
      <c r="AS100" s="272"/>
      <c r="AT100" s="272"/>
      <c r="AU100" s="272"/>
      <c r="AV100" s="272"/>
      <c r="AW100" s="272"/>
      <c r="AX100" s="272"/>
      <c r="AY100" s="272"/>
      <c r="AZ100" s="272"/>
      <c r="BA100" s="272"/>
      <c r="BB100" s="272"/>
      <c r="BC100" s="272"/>
      <c r="BD100" s="272"/>
      <c r="BE100" s="272"/>
      <c r="BF100" s="272"/>
      <c r="BG100" s="272"/>
      <c r="BH100" s="272"/>
      <c r="BI100" s="272"/>
      <c r="BJ100" s="272"/>
      <c r="BK100" s="272"/>
      <c r="BL100" s="272"/>
      <c r="BM100" s="272"/>
      <c r="BN100" s="272"/>
      <c r="BO100" s="272"/>
      <c r="BP100" s="272"/>
      <c r="BQ100" s="272"/>
      <c r="BR100" s="272"/>
      <c r="BS100" s="272"/>
      <c r="BT100" s="272"/>
      <c r="BU100" s="272"/>
      <c r="BV100" s="272"/>
      <c r="BW100" s="272"/>
      <c r="BX100" s="272"/>
      <c r="BY100" s="272"/>
      <c r="BZ100" s="272"/>
      <c r="CA100" s="272"/>
      <c r="CB100" s="272"/>
      <c r="CC100" s="272"/>
      <c r="CD100" s="272"/>
      <c r="CE100" s="272"/>
      <c r="CF100" s="272"/>
      <c r="CG100" s="272"/>
      <c r="CH100" s="272"/>
      <c r="CI100" s="272"/>
      <c r="CJ100" s="272"/>
      <c r="CK100" s="272"/>
      <c r="CL100" s="272"/>
      <c r="CM100" s="272"/>
      <c r="CN100" s="272"/>
      <c r="CO100" s="272"/>
      <c r="CP100" s="272"/>
      <c r="CQ100" s="272"/>
      <c r="CR100" s="272"/>
      <c r="CS100" s="272"/>
      <c r="CT100" s="272"/>
      <c r="CU100" s="272"/>
      <c r="CV100" s="272"/>
      <c r="CW100" s="272"/>
      <c r="CX100" s="272"/>
      <c r="CY100" s="272"/>
      <c r="CZ100" s="272"/>
      <c r="DA100" s="272"/>
      <c r="DB100" s="272"/>
      <c r="DC100" s="272"/>
      <c r="DD100" s="272"/>
      <c r="DE100" s="272"/>
      <c r="DF100" s="272"/>
      <c r="DG100" s="272"/>
      <c r="DH100" s="272"/>
      <c r="DI100" s="272"/>
      <c r="DJ100" s="272"/>
      <c r="DK100" s="272"/>
      <c r="DL100" s="272"/>
      <c r="DM100" s="272"/>
      <c r="DN100" s="272"/>
      <c r="DO100" s="272"/>
      <c r="DP100" s="272"/>
      <c r="DQ100" s="272"/>
      <c r="DR100" s="272"/>
      <c r="DS100" s="272"/>
      <c r="DT100" s="272"/>
      <c r="DU100" s="272"/>
      <c r="DV100" s="272"/>
      <c r="DW100" s="272"/>
      <c r="DX100" s="272"/>
      <c r="DY100" s="272"/>
      <c r="DZ100" s="272"/>
      <c r="EA100" s="272"/>
      <c r="EB100" s="272"/>
      <c r="EC100" s="272"/>
      <c r="ED100" s="272"/>
      <c r="EE100" s="272"/>
      <c r="EF100" s="272"/>
      <c r="EG100" s="272"/>
      <c r="EH100" s="272"/>
      <c r="EI100" s="272"/>
      <c r="EJ100" s="272"/>
      <c r="EK100" s="272"/>
      <c r="EL100" s="272"/>
      <c r="EM100" s="272"/>
      <c r="EN100" s="272"/>
      <c r="EO100" s="272"/>
      <c r="EP100" s="272"/>
      <c r="EQ100" s="272"/>
      <c r="ER100" s="272"/>
      <c r="ES100" s="272"/>
      <c r="ET100" s="272"/>
      <c r="EU100" s="272"/>
      <c r="EV100" s="272"/>
      <c r="EW100" s="272"/>
      <c r="EX100" s="272"/>
      <c r="EY100" s="272"/>
      <c r="EZ100" s="272"/>
      <c r="FA100" s="272"/>
      <c r="FB100" s="272"/>
      <c r="FC100" s="272"/>
      <c r="FD100" s="272"/>
      <c r="FE100" s="272"/>
      <c r="FF100" s="272"/>
      <c r="FG100" s="272"/>
      <c r="FH100" s="272"/>
      <c r="FI100" s="272"/>
      <c r="FJ100" s="272"/>
      <c r="FK100" s="272"/>
      <c r="FL100" s="272"/>
      <c r="FM100" s="272"/>
      <c r="FN100" s="272"/>
      <c r="FO100" s="272"/>
      <c r="FP100" s="272"/>
      <c r="FQ100" s="272"/>
      <c r="FR100" s="272"/>
      <c r="FS100" s="272"/>
      <c r="FT100" s="272"/>
      <c r="FU100" s="272"/>
      <c r="FV100" s="272"/>
      <c r="FW100" s="272"/>
      <c r="FX100" s="272"/>
      <c r="FY100" s="272"/>
      <c r="FZ100" s="272"/>
      <c r="GA100" s="272"/>
      <c r="GB100" s="272"/>
      <c r="GC100" s="272"/>
      <c r="GD100" s="272"/>
      <c r="GE100" s="272"/>
      <c r="GF100" s="272"/>
      <c r="GG100" s="272"/>
      <c r="GH100" s="272"/>
      <c r="GI100" s="272"/>
      <c r="GJ100" s="272"/>
      <c r="GK100" s="272"/>
      <c r="GL100" s="272"/>
      <c r="GM100" s="272"/>
      <c r="GN100" s="272"/>
      <c r="GO100" s="272"/>
      <c r="GP100" s="272"/>
      <c r="GQ100" s="272"/>
      <c r="GR100" s="272"/>
      <c r="GS100" s="272"/>
      <c r="GT100" s="272"/>
      <c r="GU100" s="272"/>
      <c r="GV100" s="272"/>
      <c r="GW100" s="272"/>
      <c r="GX100" s="272"/>
      <c r="GY100" s="272"/>
      <c r="GZ100" s="272"/>
      <c r="HA100" s="272"/>
      <c r="HB100" s="272"/>
      <c r="HC100" s="272"/>
      <c r="HD100" s="272"/>
      <c r="HE100" s="272"/>
      <c r="HF100" s="272"/>
      <c r="HG100" s="272"/>
      <c r="HH100" s="272"/>
      <c r="HI100" s="272"/>
      <c r="HJ100" s="272"/>
      <c r="HK100" s="272"/>
      <c r="HL100" s="272"/>
      <c r="HM100" s="272"/>
      <c r="HN100" s="272"/>
      <c r="HO100" s="272"/>
      <c r="HP100" s="272"/>
      <c r="HQ100" s="272"/>
      <c r="HR100" s="272"/>
      <c r="HS100" s="272"/>
      <c r="HT100" s="272"/>
      <c r="HU100" s="272"/>
      <c r="HV100" s="272"/>
      <c r="HW100" s="272"/>
      <c r="HX100" s="272"/>
      <c r="HY100" s="272"/>
      <c r="HZ100" s="272"/>
      <c r="IA100" s="272"/>
      <c r="IB100" s="272"/>
      <c r="IC100" s="272"/>
      <c r="ID100" s="272"/>
      <c r="IE100" s="272"/>
      <c r="IF100" s="272"/>
      <c r="IG100" s="272"/>
      <c r="IH100" s="272"/>
      <c r="II100" s="272"/>
      <c r="IJ100" s="272"/>
      <c r="IK100" s="272"/>
      <c r="IL100" s="272"/>
      <c r="IM100" s="272"/>
    </row>
    <row r="101" spans="1:247" s="237" customFormat="1" ht="18" customHeight="1">
      <c r="A101" s="253">
        <v>95</v>
      </c>
      <c r="B101" s="254" t="s">
        <v>759</v>
      </c>
      <c r="C101" s="254" t="s">
        <v>760</v>
      </c>
      <c r="D101" s="255" t="s">
        <v>574</v>
      </c>
      <c r="E101" s="256" t="s">
        <v>593</v>
      </c>
      <c r="F101" s="268">
        <v>27.54</v>
      </c>
      <c r="G101" s="269"/>
      <c r="H101" s="269"/>
      <c r="I101" s="258">
        <f>F101*J101</f>
        <v>96390</v>
      </c>
      <c r="J101" s="274">
        <v>3500</v>
      </c>
      <c r="K101" s="273" t="s">
        <v>576</v>
      </c>
      <c r="L101" s="267"/>
      <c r="M101" s="271"/>
      <c r="N101" s="271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  <c r="AJ101" s="272"/>
      <c r="AK101" s="272"/>
      <c r="AL101" s="272"/>
      <c r="AM101" s="272"/>
      <c r="AN101" s="272"/>
      <c r="AO101" s="272"/>
      <c r="AP101" s="272"/>
      <c r="AQ101" s="272"/>
      <c r="AR101" s="272"/>
      <c r="AS101" s="272"/>
      <c r="AT101" s="272"/>
      <c r="AU101" s="272"/>
      <c r="AV101" s="272"/>
      <c r="AW101" s="272"/>
      <c r="AX101" s="272"/>
      <c r="AY101" s="272"/>
      <c r="AZ101" s="272"/>
      <c r="BA101" s="272"/>
      <c r="BB101" s="272"/>
      <c r="BC101" s="272"/>
      <c r="BD101" s="272"/>
      <c r="BE101" s="272"/>
      <c r="BF101" s="272"/>
      <c r="BG101" s="272"/>
      <c r="BH101" s="272"/>
      <c r="BI101" s="272"/>
      <c r="BJ101" s="272"/>
      <c r="BK101" s="272"/>
      <c r="BL101" s="272"/>
      <c r="BM101" s="272"/>
      <c r="BN101" s="272"/>
      <c r="BO101" s="272"/>
      <c r="BP101" s="272"/>
      <c r="BQ101" s="272"/>
      <c r="BR101" s="272"/>
      <c r="BS101" s="272"/>
      <c r="BT101" s="272"/>
      <c r="BU101" s="272"/>
      <c r="BV101" s="272"/>
      <c r="BW101" s="272"/>
      <c r="BX101" s="272"/>
      <c r="BY101" s="272"/>
      <c r="BZ101" s="272"/>
      <c r="CA101" s="272"/>
      <c r="CB101" s="272"/>
      <c r="CC101" s="272"/>
      <c r="CD101" s="272"/>
      <c r="CE101" s="272"/>
      <c r="CF101" s="272"/>
      <c r="CG101" s="272"/>
      <c r="CH101" s="272"/>
      <c r="CI101" s="272"/>
      <c r="CJ101" s="272"/>
      <c r="CK101" s="272"/>
      <c r="CL101" s="272"/>
      <c r="CM101" s="272"/>
      <c r="CN101" s="272"/>
      <c r="CO101" s="272"/>
      <c r="CP101" s="272"/>
      <c r="CQ101" s="272"/>
      <c r="CR101" s="272"/>
      <c r="CS101" s="272"/>
      <c r="CT101" s="272"/>
      <c r="CU101" s="272"/>
      <c r="CV101" s="272"/>
      <c r="CW101" s="272"/>
      <c r="CX101" s="272"/>
      <c r="CY101" s="272"/>
      <c r="CZ101" s="272"/>
      <c r="DA101" s="272"/>
      <c r="DB101" s="272"/>
      <c r="DC101" s="272"/>
      <c r="DD101" s="272"/>
      <c r="DE101" s="272"/>
      <c r="DF101" s="272"/>
      <c r="DG101" s="272"/>
      <c r="DH101" s="272"/>
      <c r="DI101" s="272"/>
      <c r="DJ101" s="272"/>
      <c r="DK101" s="272"/>
      <c r="DL101" s="272"/>
      <c r="DM101" s="272"/>
      <c r="DN101" s="272"/>
      <c r="DO101" s="272"/>
      <c r="DP101" s="272"/>
      <c r="DQ101" s="272"/>
      <c r="DR101" s="272"/>
      <c r="DS101" s="272"/>
      <c r="DT101" s="272"/>
      <c r="DU101" s="272"/>
      <c r="DV101" s="272"/>
      <c r="DW101" s="272"/>
      <c r="DX101" s="272"/>
      <c r="DY101" s="272"/>
      <c r="DZ101" s="272"/>
      <c r="EA101" s="272"/>
      <c r="EB101" s="272"/>
      <c r="EC101" s="272"/>
      <c r="ED101" s="272"/>
      <c r="EE101" s="272"/>
      <c r="EF101" s="272"/>
      <c r="EG101" s="272"/>
      <c r="EH101" s="272"/>
      <c r="EI101" s="272"/>
      <c r="EJ101" s="272"/>
      <c r="EK101" s="272"/>
      <c r="EL101" s="272"/>
      <c r="EM101" s="272"/>
      <c r="EN101" s="272"/>
      <c r="EO101" s="272"/>
      <c r="EP101" s="272"/>
      <c r="EQ101" s="272"/>
      <c r="ER101" s="272"/>
      <c r="ES101" s="272"/>
      <c r="ET101" s="272"/>
      <c r="EU101" s="272"/>
      <c r="EV101" s="272"/>
      <c r="EW101" s="272"/>
      <c r="EX101" s="272"/>
      <c r="EY101" s="272"/>
      <c r="EZ101" s="272"/>
      <c r="FA101" s="272"/>
      <c r="FB101" s="272"/>
      <c r="FC101" s="272"/>
      <c r="FD101" s="272"/>
      <c r="FE101" s="272"/>
      <c r="FF101" s="272"/>
      <c r="FG101" s="272"/>
      <c r="FH101" s="272"/>
      <c r="FI101" s="272"/>
      <c r="FJ101" s="272"/>
      <c r="FK101" s="272"/>
      <c r="FL101" s="272"/>
      <c r="FM101" s="272"/>
      <c r="FN101" s="272"/>
      <c r="FO101" s="272"/>
      <c r="FP101" s="272"/>
      <c r="FQ101" s="272"/>
      <c r="FR101" s="272"/>
      <c r="FS101" s="272"/>
      <c r="FT101" s="272"/>
      <c r="FU101" s="272"/>
      <c r="FV101" s="272"/>
      <c r="FW101" s="272"/>
      <c r="FX101" s="272"/>
      <c r="FY101" s="272"/>
      <c r="FZ101" s="272"/>
      <c r="GA101" s="272"/>
      <c r="GB101" s="272"/>
      <c r="GC101" s="272"/>
      <c r="GD101" s="272"/>
      <c r="GE101" s="272"/>
      <c r="GF101" s="272"/>
      <c r="GG101" s="272"/>
      <c r="GH101" s="272"/>
      <c r="GI101" s="272"/>
      <c r="GJ101" s="272"/>
      <c r="GK101" s="272"/>
      <c r="GL101" s="272"/>
      <c r="GM101" s="272"/>
      <c r="GN101" s="272"/>
      <c r="GO101" s="272"/>
      <c r="GP101" s="272"/>
      <c r="GQ101" s="272"/>
      <c r="GR101" s="272"/>
      <c r="GS101" s="272"/>
      <c r="GT101" s="272"/>
      <c r="GU101" s="272"/>
      <c r="GV101" s="272"/>
      <c r="GW101" s="272"/>
      <c r="GX101" s="272"/>
      <c r="GY101" s="272"/>
      <c r="GZ101" s="272"/>
      <c r="HA101" s="272"/>
      <c r="HB101" s="272"/>
      <c r="HC101" s="272"/>
      <c r="HD101" s="272"/>
      <c r="HE101" s="272"/>
      <c r="HF101" s="272"/>
      <c r="HG101" s="272"/>
      <c r="HH101" s="272"/>
      <c r="HI101" s="272"/>
      <c r="HJ101" s="272"/>
      <c r="HK101" s="272"/>
      <c r="HL101" s="272"/>
      <c r="HM101" s="272"/>
      <c r="HN101" s="272"/>
      <c r="HO101" s="272"/>
      <c r="HP101" s="272"/>
      <c r="HQ101" s="272"/>
      <c r="HR101" s="272"/>
      <c r="HS101" s="272"/>
      <c r="HT101" s="272"/>
      <c r="HU101" s="272"/>
      <c r="HV101" s="272"/>
      <c r="HW101" s="272"/>
      <c r="HX101" s="272"/>
      <c r="HY101" s="272"/>
      <c r="HZ101" s="272"/>
      <c r="IA101" s="272"/>
      <c r="IB101" s="272"/>
      <c r="IC101" s="272"/>
      <c r="ID101" s="272"/>
      <c r="IE101" s="272"/>
      <c r="IF101" s="272"/>
      <c r="IG101" s="272"/>
      <c r="IH101" s="272"/>
      <c r="II101" s="272"/>
      <c r="IJ101" s="272"/>
      <c r="IK101" s="272"/>
      <c r="IL101" s="272"/>
      <c r="IM101" s="272"/>
    </row>
    <row r="102" spans="1:247" s="237" customFormat="1" ht="18" customHeight="1">
      <c r="A102" s="253">
        <v>96</v>
      </c>
      <c r="B102" s="275" t="s">
        <v>761</v>
      </c>
      <c r="C102" s="254" t="s">
        <v>762</v>
      </c>
      <c r="D102" s="255" t="s">
        <v>574</v>
      </c>
      <c r="E102" s="256" t="s">
        <v>593</v>
      </c>
      <c r="F102" s="268">
        <v>24.31</v>
      </c>
      <c r="G102" s="269"/>
      <c r="H102" s="269"/>
      <c r="I102" s="258">
        <f>F102*J102</f>
        <v>85085</v>
      </c>
      <c r="J102" s="274">
        <v>3500</v>
      </c>
      <c r="K102" s="273" t="s">
        <v>576</v>
      </c>
      <c r="L102" s="267"/>
      <c r="M102" s="271"/>
      <c r="N102" s="271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2"/>
      <c r="AH102" s="272"/>
      <c r="AI102" s="272"/>
      <c r="AJ102" s="272"/>
      <c r="AK102" s="272"/>
      <c r="AL102" s="272"/>
      <c r="AM102" s="272"/>
      <c r="AN102" s="272"/>
      <c r="AO102" s="272"/>
      <c r="AP102" s="272"/>
      <c r="AQ102" s="272"/>
      <c r="AR102" s="272"/>
      <c r="AS102" s="272"/>
      <c r="AT102" s="272"/>
      <c r="AU102" s="272"/>
      <c r="AV102" s="272"/>
      <c r="AW102" s="272"/>
      <c r="AX102" s="272"/>
      <c r="AY102" s="272"/>
      <c r="AZ102" s="272"/>
      <c r="BA102" s="272"/>
      <c r="BB102" s="272"/>
      <c r="BC102" s="272"/>
      <c r="BD102" s="272"/>
      <c r="BE102" s="272"/>
      <c r="BF102" s="272"/>
      <c r="BG102" s="272"/>
      <c r="BH102" s="272"/>
      <c r="BI102" s="272"/>
      <c r="BJ102" s="272"/>
      <c r="BK102" s="272"/>
      <c r="BL102" s="272"/>
      <c r="BM102" s="272"/>
      <c r="BN102" s="272"/>
      <c r="BO102" s="272"/>
      <c r="BP102" s="272"/>
      <c r="BQ102" s="272"/>
      <c r="BR102" s="272"/>
      <c r="BS102" s="272"/>
      <c r="BT102" s="272"/>
      <c r="BU102" s="272"/>
      <c r="BV102" s="272"/>
      <c r="BW102" s="272"/>
      <c r="BX102" s="272"/>
      <c r="BY102" s="272"/>
      <c r="BZ102" s="272"/>
      <c r="CA102" s="272"/>
      <c r="CB102" s="272"/>
      <c r="CC102" s="272"/>
      <c r="CD102" s="272"/>
      <c r="CE102" s="272"/>
      <c r="CF102" s="272"/>
      <c r="CG102" s="272"/>
      <c r="CH102" s="272"/>
      <c r="CI102" s="272"/>
      <c r="CJ102" s="272"/>
      <c r="CK102" s="272"/>
      <c r="CL102" s="272"/>
      <c r="CM102" s="272"/>
      <c r="CN102" s="272"/>
      <c r="CO102" s="272"/>
      <c r="CP102" s="272"/>
      <c r="CQ102" s="272"/>
      <c r="CR102" s="272"/>
      <c r="CS102" s="272"/>
      <c r="CT102" s="272"/>
      <c r="CU102" s="272"/>
      <c r="CV102" s="272"/>
      <c r="CW102" s="272"/>
      <c r="CX102" s="272"/>
      <c r="CY102" s="272"/>
      <c r="CZ102" s="272"/>
      <c r="DA102" s="272"/>
      <c r="DB102" s="272"/>
      <c r="DC102" s="272"/>
      <c r="DD102" s="272"/>
      <c r="DE102" s="272"/>
      <c r="DF102" s="272"/>
      <c r="DG102" s="272"/>
      <c r="DH102" s="272"/>
      <c r="DI102" s="272"/>
      <c r="DJ102" s="272"/>
      <c r="DK102" s="272"/>
      <c r="DL102" s="272"/>
      <c r="DM102" s="272"/>
      <c r="DN102" s="272"/>
      <c r="DO102" s="272"/>
      <c r="DP102" s="272"/>
      <c r="DQ102" s="272"/>
      <c r="DR102" s="272"/>
      <c r="DS102" s="272"/>
      <c r="DT102" s="272"/>
      <c r="DU102" s="272"/>
      <c r="DV102" s="272"/>
      <c r="DW102" s="272"/>
      <c r="DX102" s="272"/>
      <c r="DY102" s="272"/>
      <c r="DZ102" s="272"/>
      <c r="EA102" s="272"/>
      <c r="EB102" s="272"/>
      <c r="EC102" s="272"/>
      <c r="ED102" s="272"/>
      <c r="EE102" s="272"/>
      <c r="EF102" s="272"/>
      <c r="EG102" s="272"/>
      <c r="EH102" s="272"/>
      <c r="EI102" s="272"/>
      <c r="EJ102" s="272"/>
      <c r="EK102" s="272"/>
      <c r="EL102" s="272"/>
      <c r="EM102" s="272"/>
      <c r="EN102" s="272"/>
      <c r="EO102" s="272"/>
      <c r="EP102" s="272"/>
      <c r="EQ102" s="272"/>
      <c r="ER102" s="272"/>
      <c r="ES102" s="272"/>
      <c r="ET102" s="272"/>
      <c r="EU102" s="272"/>
      <c r="EV102" s="272"/>
      <c r="EW102" s="272"/>
      <c r="EX102" s="272"/>
      <c r="EY102" s="272"/>
      <c r="EZ102" s="272"/>
      <c r="FA102" s="272"/>
      <c r="FB102" s="272"/>
      <c r="FC102" s="272"/>
      <c r="FD102" s="272"/>
      <c r="FE102" s="272"/>
      <c r="FF102" s="272"/>
      <c r="FG102" s="272"/>
      <c r="FH102" s="272"/>
      <c r="FI102" s="272"/>
      <c r="FJ102" s="272"/>
      <c r="FK102" s="272"/>
      <c r="FL102" s="272"/>
      <c r="FM102" s="272"/>
      <c r="FN102" s="272"/>
      <c r="FO102" s="272"/>
      <c r="FP102" s="272"/>
      <c r="FQ102" s="272"/>
      <c r="FR102" s="272"/>
      <c r="FS102" s="272"/>
      <c r="FT102" s="272"/>
      <c r="FU102" s="272"/>
      <c r="FV102" s="272"/>
      <c r="FW102" s="272"/>
      <c r="FX102" s="272"/>
      <c r="FY102" s="272"/>
      <c r="FZ102" s="272"/>
      <c r="GA102" s="272"/>
      <c r="GB102" s="272"/>
      <c r="GC102" s="272"/>
      <c r="GD102" s="272"/>
      <c r="GE102" s="272"/>
      <c r="GF102" s="272"/>
      <c r="GG102" s="272"/>
      <c r="GH102" s="272"/>
      <c r="GI102" s="272"/>
      <c r="GJ102" s="272"/>
      <c r="GK102" s="272"/>
      <c r="GL102" s="272"/>
      <c r="GM102" s="272"/>
      <c r="GN102" s="272"/>
      <c r="GO102" s="272"/>
      <c r="GP102" s="272"/>
      <c r="GQ102" s="272"/>
      <c r="GR102" s="272"/>
      <c r="GS102" s="272"/>
      <c r="GT102" s="272"/>
      <c r="GU102" s="272"/>
      <c r="GV102" s="272"/>
      <c r="GW102" s="272"/>
      <c r="GX102" s="272"/>
      <c r="GY102" s="272"/>
      <c r="GZ102" s="272"/>
      <c r="HA102" s="272"/>
      <c r="HB102" s="272"/>
      <c r="HC102" s="272"/>
      <c r="HD102" s="272"/>
      <c r="HE102" s="272"/>
      <c r="HF102" s="272"/>
      <c r="HG102" s="272"/>
      <c r="HH102" s="272"/>
      <c r="HI102" s="272"/>
      <c r="HJ102" s="272"/>
      <c r="HK102" s="272"/>
      <c r="HL102" s="272"/>
      <c r="HM102" s="272"/>
      <c r="HN102" s="272"/>
      <c r="HO102" s="272"/>
      <c r="HP102" s="272"/>
      <c r="HQ102" s="272"/>
      <c r="HR102" s="272"/>
      <c r="HS102" s="272"/>
      <c r="HT102" s="272"/>
      <c r="HU102" s="272"/>
      <c r="HV102" s="272"/>
      <c r="HW102" s="272"/>
      <c r="HX102" s="272"/>
      <c r="HY102" s="272"/>
      <c r="HZ102" s="272"/>
      <c r="IA102" s="272"/>
      <c r="IB102" s="272"/>
      <c r="IC102" s="272"/>
      <c r="ID102" s="272"/>
      <c r="IE102" s="272"/>
      <c r="IF102" s="272"/>
      <c r="IG102" s="272"/>
      <c r="IH102" s="272"/>
      <c r="II102" s="272"/>
      <c r="IJ102" s="272"/>
      <c r="IK102" s="272"/>
      <c r="IL102" s="272"/>
      <c r="IM102" s="272"/>
    </row>
    <row r="103" spans="1:247" s="237" customFormat="1" ht="18" customHeight="1">
      <c r="A103" s="253">
        <v>97</v>
      </c>
      <c r="B103" s="254" t="s">
        <v>763</v>
      </c>
      <c r="C103" s="254" t="s">
        <v>764</v>
      </c>
      <c r="D103" s="255" t="s">
        <v>574</v>
      </c>
      <c r="E103" s="256" t="s">
        <v>593</v>
      </c>
      <c r="F103" s="268">
        <v>19.44</v>
      </c>
      <c r="G103" s="269"/>
      <c r="H103" s="269"/>
      <c r="I103" s="258">
        <f>F103*J103</f>
        <v>68040</v>
      </c>
      <c r="J103" s="274">
        <v>3500</v>
      </c>
      <c r="K103" s="273" t="s">
        <v>576</v>
      </c>
      <c r="L103" s="267"/>
      <c r="M103" s="271"/>
      <c r="N103" s="271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/>
      <c r="AP103" s="272"/>
      <c r="AQ103" s="272"/>
      <c r="AR103" s="272"/>
      <c r="AS103" s="272"/>
      <c r="AT103" s="272"/>
      <c r="AU103" s="272"/>
      <c r="AV103" s="272"/>
      <c r="AW103" s="272"/>
      <c r="AX103" s="272"/>
      <c r="AY103" s="272"/>
      <c r="AZ103" s="272"/>
      <c r="BA103" s="272"/>
      <c r="BB103" s="272"/>
      <c r="BC103" s="272"/>
      <c r="BD103" s="272"/>
      <c r="BE103" s="272"/>
      <c r="BF103" s="272"/>
      <c r="BG103" s="272"/>
      <c r="BH103" s="272"/>
      <c r="BI103" s="272"/>
      <c r="BJ103" s="272"/>
      <c r="BK103" s="272"/>
      <c r="BL103" s="272"/>
      <c r="BM103" s="272"/>
      <c r="BN103" s="272"/>
      <c r="BO103" s="272"/>
      <c r="BP103" s="272"/>
      <c r="BQ103" s="272"/>
      <c r="BR103" s="272"/>
      <c r="BS103" s="272"/>
      <c r="BT103" s="272"/>
      <c r="BU103" s="272"/>
      <c r="BV103" s="272"/>
      <c r="BW103" s="272"/>
      <c r="BX103" s="272"/>
      <c r="BY103" s="272"/>
      <c r="BZ103" s="272"/>
      <c r="CA103" s="272"/>
      <c r="CB103" s="272"/>
      <c r="CC103" s="272"/>
      <c r="CD103" s="272"/>
      <c r="CE103" s="272"/>
      <c r="CF103" s="272"/>
      <c r="CG103" s="272"/>
      <c r="CH103" s="272"/>
      <c r="CI103" s="272"/>
      <c r="CJ103" s="272"/>
      <c r="CK103" s="272"/>
      <c r="CL103" s="272"/>
      <c r="CM103" s="272"/>
      <c r="CN103" s="272"/>
      <c r="CO103" s="272"/>
      <c r="CP103" s="272"/>
      <c r="CQ103" s="272"/>
      <c r="CR103" s="272"/>
      <c r="CS103" s="272"/>
      <c r="CT103" s="272"/>
      <c r="CU103" s="272"/>
      <c r="CV103" s="272"/>
      <c r="CW103" s="272"/>
      <c r="CX103" s="272"/>
      <c r="CY103" s="272"/>
      <c r="CZ103" s="272"/>
      <c r="DA103" s="272"/>
      <c r="DB103" s="272"/>
      <c r="DC103" s="272"/>
      <c r="DD103" s="272"/>
      <c r="DE103" s="272"/>
      <c r="DF103" s="272"/>
      <c r="DG103" s="272"/>
      <c r="DH103" s="272"/>
      <c r="DI103" s="272"/>
      <c r="DJ103" s="272"/>
      <c r="DK103" s="272"/>
      <c r="DL103" s="272"/>
      <c r="DM103" s="272"/>
      <c r="DN103" s="272"/>
      <c r="DO103" s="272"/>
      <c r="DP103" s="272"/>
      <c r="DQ103" s="272"/>
      <c r="DR103" s="272"/>
      <c r="DS103" s="272"/>
      <c r="DT103" s="272"/>
      <c r="DU103" s="272"/>
      <c r="DV103" s="272"/>
      <c r="DW103" s="272"/>
      <c r="DX103" s="272"/>
      <c r="DY103" s="272"/>
      <c r="DZ103" s="272"/>
      <c r="EA103" s="272"/>
      <c r="EB103" s="272"/>
      <c r="EC103" s="272"/>
      <c r="ED103" s="272"/>
      <c r="EE103" s="272"/>
      <c r="EF103" s="272"/>
      <c r="EG103" s="272"/>
      <c r="EH103" s="272"/>
      <c r="EI103" s="272"/>
      <c r="EJ103" s="272"/>
      <c r="EK103" s="272"/>
      <c r="EL103" s="272"/>
      <c r="EM103" s="272"/>
      <c r="EN103" s="272"/>
      <c r="EO103" s="272"/>
      <c r="EP103" s="272"/>
      <c r="EQ103" s="272"/>
      <c r="ER103" s="272"/>
      <c r="ES103" s="272"/>
      <c r="ET103" s="272"/>
      <c r="EU103" s="272"/>
      <c r="EV103" s="272"/>
      <c r="EW103" s="272"/>
      <c r="EX103" s="272"/>
      <c r="EY103" s="272"/>
      <c r="EZ103" s="272"/>
      <c r="FA103" s="272"/>
      <c r="FB103" s="272"/>
      <c r="FC103" s="272"/>
      <c r="FD103" s="272"/>
      <c r="FE103" s="272"/>
      <c r="FF103" s="272"/>
      <c r="FG103" s="272"/>
      <c r="FH103" s="272"/>
      <c r="FI103" s="272"/>
      <c r="FJ103" s="272"/>
      <c r="FK103" s="272"/>
      <c r="FL103" s="272"/>
      <c r="FM103" s="272"/>
      <c r="FN103" s="272"/>
      <c r="FO103" s="272"/>
      <c r="FP103" s="272"/>
      <c r="FQ103" s="272"/>
      <c r="FR103" s="272"/>
      <c r="FS103" s="272"/>
      <c r="FT103" s="272"/>
      <c r="FU103" s="272"/>
      <c r="FV103" s="272"/>
      <c r="FW103" s="272"/>
      <c r="FX103" s="272"/>
      <c r="FY103" s="272"/>
      <c r="FZ103" s="272"/>
      <c r="GA103" s="272"/>
      <c r="GB103" s="272"/>
      <c r="GC103" s="272"/>
      <c r="GD103" s="272"/>
      <c r="GE103" s="272"/>
      <c r="GF103" s="272"/>
      <c r="GG103" s="272"/>
      <c r="GH103" s="272"/>
      <c r="GI103" s="272"/>
      <c r="GJ103" s="272"/>
      <c r="GK103" s="272"/>
      <c r="GL103" s="272"/>
      <c r="GM103" s="272"/>
      <c r="GN103" s="272"/>
      <c r="GO103" s="272"/>
      <c r="GP103" s="272"/>
      <c r="GQ103" s="272"/>
      <c r="GR103" s="272"/>
      <c r="GS103" s="272"/>
      <c r="GT103" s="272"/>
      <c r="GU103" s="272"/>
      <c r="GV103" s="272"/>
      <c r="GW103" s="272"/>
      <c r="GX103" s="272"/>
      <c r="GY103" s="272"/>
      <c r="GZ103" s="272"/>
      <c r="HA103" s="272"/>
      <c r="HB103" s="272"/>
      <c r="HC103" s="272"/>
      <c r="HD103" s="272"/>
      <c r="HE103" s="272"/>
      <c r="HF103" s="272"/>
      <c r="HG103" s="272"/>
      <c r="HH103" s="272"/>
      <c r="HI103" s="272"/>
      <c r="HJ103" s="272"/>
      <c r="HK103" s="272"/>
      <c r="HL103" s="272"/>
      <c r="HM103" s="272"/>
      <c r="HN103" s="272"/>
      <c r="HO103" s="272"/>
      <c r="HP103" s="272"/>
      <c r="HQ103" s="272"/>
      <c r="HR103" s="272"/>
      <c r="HS103" s="272"/>
      <c r="HT103" s="272"/>
      <c r="HU103" s="272"/>
      <c r="HV103" s="272"/>
      <c r="HW103" s="272"/>
      <c r="HX103" s="272"/>
      <c r="HY103" s="272"/>
      <c r="HZ103" s="272"/>
      <c r="IA103" s="272"/>
      <c r="IB103" s="272"/>
      <c r="IC103" s="272"/>
      <c r="ID103" s="272"/>
      <c r="IE103" s="272"/>
      <c r="IF103" s="272"/>
      <c r="IG103" s="272"/>
      <c r="IH103" s="272"/>
      <c r="II103" s="272"/>
      <c r="IJ103" s="272"/>
      <c r="IK103" s="272"/>
      <c r="IL103" s="272"/>
      <c r="IM103" s="272"/>
    </row>
    <row r="104" spans="1:247" s="237" customFormat="1" ht="18" customHeight="1">
      <c r="A104" s="253">
        <v>98</v>
      </c>
      <c r="B104" s="275" t="s">
        <v>765</v>
      </c>
      <c r="C104" s="254" t="s">
        <v>766</v>
      </c>
      <c r="D104" s="255" t="s">
        <v>574</v>
      </c>
      <c r="E104" s="256" t="s">
        <v>593</v>
      </c>
      <c r="F104" s="268">
        <v>23.37</v>
      </c>
      <c r="G104" s="269"/>
      <c r="H104" s="269"/>
      <c r="I104" s="258">
        <f>F104*J104</f>
        <v>81795</v>
      </c>
      <c r="J104" s="274">
        <v>3500</v>
      </c>
      <c r="K104" s="273" t="s">
        <v>594</v>
      </c>
      <c r="L104" s="267"/>
      <c r="M104" s="271"/>
      <c r="N104" s="271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  <c r="AI104" s="272"/>
      <c r="AJ104" s="272"/>
      <c r="AK104" s="272"/>
      <c r="AL104" s="272"/>
      <c r="AM104" s="272"/>
      <c r="AN104" s="272"/>
      <c r="AO104" s="272"/>
      <c r="AP104" s="272"/>
      <c r="AQ104" s="272"/>
      <c r="AR104" s="272"/>
      <c r="AS104" s="272"/>
      <c r="AT104" s="272"/>
      <c r="AU104" s="272"/>
      <c r="AV104" s="272"/>
      <c r="AW104" s="272"/>
      <c r="AX104" s="272"/>
      <c r="AY104" s="272"/>
      <c r="AZ104" s="272"/>
      <c r="BA104" s="272"/>
      <c r="BB104" s="272"/>
      <c r="BC104" s="272"/>
      <c r="BD104" s="272"/>
      <c r="BE104" s="272"/>
      <c r="BF104" s="272"/>
      <c r="BG104" s="272"/>
      <c r="BH104" s="272"/>
      <c r="BI104" s="272"/>
      <c r="BJ104" s="272"/>
      <c r="BK104" s="272"/>
      <c r="BL104" s="272"/>
      <c r="BM104" s="272"/>
      <c r="BN104" s="272"/>
      <c r="BO104" s="272"/>
      <c r="BP104" s="272"/>
      <c r="BQ104" s="272"/>
      <c r="BR104" s="272"/>
      <c r="BS104" s="272"/>
      <c r="BT104" s="272"/>
      <c r="BU104" s="272"/>
      <c r="BV104" s="272"/>
      <c r="BW104" s="272"/>
      <c r="BX104" s="272"/>
      <c r="BY104" s="272"/>
      <c r="BZ104" s="272"/>
      <c r="CA104" s="272"/>
      <c r="CB104" s="272"/>
      <c r="CC104" s="272"/>
      <c r="CD104" s="272"/>
      <c r="CE104" s="272"/>
      <c r="CF104" s="272"/>
      <c r="CG104" s="272"/>
      <c r="CH104" s="272"/>
      <c r="CI104" s="272"/>
      <c r="CJ104" s="272"/>
      <c r="CK104" s="272"/>
      <c r="CL104" s="272"/>
      <c r="CM104" s="272"/>
      <c r="CN104" s="272"/>
      <c r="CO104" s="272"/>
      <c r="CP104" s="272"/>
      <c r="CQ104" s="272"/>
      <c r="CR104" s="272"/>
      <c r="CS104" s="272"/>
      <c r="CT104" s="272"/>
      <c r="CU104" s="272"/>
      <c r="CV104" s="272"/>
      <c r="CW104" s="272"/>
      <c r="CX104" s="272"/>
      <c r="CY104" s="272"/>
      <c r="CZ104" s="272"/>
      <c r="DA104" s="272"/>
      <c r="DB104" s="272"/>
      <c r="DC104" s="272"/>
      <c r="DD104" s="272"/>
      <c r="DE104" s="272"/>
      <c r="DF104" s="272"/>
      <c r="DG104" s="272"/>
      <c r="DH104" s="272"/>
      <c r="DI104" s="272"/>
      <c r="DJ104" s="272"/>
      <c r="DK104" s="272"/>
      <c r="DL104" s="272"/>
      <c r="DM104" s="272"/>
      <c r="DN104" s="272"/>
      <c r="DO104" s="272"/>
      <c r="DP104" s="272"/>
      <c r="DQ104" s="272"/>
      <c r="DR104" s="272"/>
      <c r="DS104" s="272"/>
      <c r="DT104" s="272"/>
      <c r="DU104" s="272"/>
      <c r="DV104" s="272"/>
      <c r="DW104" s="272"/>
      <c r="DX104" s="272"/>
      <c r="DY104" s="272"/>
      <c r="DZ104" s="272"/>
      <c r="EA104" s="272"/>
      <c r="EB104" s="272"/>
      <c r="EC104" s="272"/>
      <c r="ED104" s="272"/>
      <c r="EE104" s="272"/>
      <c r="EF104" s="272"/>
      <c r="EG104" s="272"/>
      <c r="EH104" s="272"/>
      <c r="EI104" s="272"/>
      <c r="EJ104" s="272"/>
      <c r="EK104" s="272"/>
      <c r="EL104" s="272"/>
      <c r="EM104" s="272"/>
      <c r="EN104" s="272"/>
      <c r="EO104" s="272"/>
      <c r="EP104" s="272"/>
      <c r="EQ104" s="272"/>
      <c r="ER104" s="272"/>
      <c r="ES104" s="272"/>
      <c r="ET104" s="272"/>
      <c r="EU104" s="272"/>
      <c r="EV104" s="272"/>
      <c r="EW104" s="272"/>
      <c r="EX104" s="272"/>
      <c r="EY104" s="272"/>
      <c r="EZ104" s="272"/>
      <c r="FA104" s="272"/>
      <c r="FB104" s="272"/>
      <c r="FC104" s="272"/>
      <c r="FD104" s="272"/>
      <c r="FE104" s="272"/>
      <c r="FF104" s="272"/>
      <c r="FG104" s="272"/>
      <c r="FH104" s="272"/>
      <c r="FI104" s="272"/>
      <c r="FJ104" s="272"/>
      <c r="FK104" s="272"/>
      <c r="FL104" s="272"/>
      <c r="FM104" s="272"/>
      <c r="FN104" s="272"/>
      <c r="FO104" s="272"/>
      <c r="FP104" s="272"/>
      <c r="FQ104" s="272"/>
      <c r="FR104" s="272"/>
      <c r="FS104" s="272"/>
      <c r="FT104" s="272"/>
      <c r="FU104" s="272"/>
      <c r="FV104" s="272"/>
      <c r="FW104" s="272"/>
      <c r="FX104" s="272"/>
      <c r="FY104" s="272"/>
      <c r="FZ104" s="272"/>
      <c r="GA104" s="272"/>
      <c r="GB104" s="272"/>
      <c r="GC104" s="272"/>
      <c r="GD104" s="272"/>
      <c r="GE104" s="272"/>
      <c r="GF104" s="272"/>
      <c r="GG104" s="272"/>
      <c r="GH104" s="272"/>
      <c r="GI104" s="272"/>
      <c r="GJ104" s="272"/>
      <c r="GK104" s="272"/>
      <c r="GL104" s="272"/>
      <c r="GM104" s="272"/>
      <c r="GN104" s="272"/>
      <c r="GO104" s="272"/>
      <c r="GP104" s="272"/>
      <c r="GQ104" s="272"/>
      <c r="GR104" s="272"/>
      <c r="GS104" s="272"/>
      <c r="GT104" s="272"/>
      <c r="GU104" s="272"/>
      <c r="GV104" s="272"/>
      <c r="GW104" s="272"/>
      <c r="GX104" s="272"/>
      <c r="GY104" s="272"/>
      <c r="GZ104" s="272"/>
      <c r="HA104" s="272"/>
      <c r="HB104" s="272"/>
      <c r="HC104" s="272"/>
      <c r="HD104" s="272"/>
      <c r="HE104" s="272"/>
      <c r="HF104" s="272"/>
      <c r="HG104" s="272"/>
      <c r="HH104" s="272"/>
      <c r="HI104" s="272"/>
      <c r="HJ104" s="272"/>
      <c r="HK104" s="272"/>
      <c r="HL104" s="272"/>
      <c r="HM104" s="272"/>
      <c r="HN104" s="272"/>
      <c r="HO104" s="272"/>
      <c r="HP104" s="272"/>
      <c r="HQ104" s="272"/>
      <c r="HR104" s="272"/>
      <c r="HS104" s="272"/>
      <c r="HT104" s="272"/>
      <c r="HU104" s="272"/>
      <c r="HV104" s="272"/>
      <c r="HW104" s="272"/>
      <c r="HX104" s="272"/>
      <c r="HY104" s="272"/>
      <c r="HZ104" s="272"/>
      <c r="IA104" s="272"/>
      <c r="IB104" s="272"/>
      <c r="IC104" s="272"/>
      <c r="ID104" s="272"/>
      <c r="IE104" s="272"/>
      <c r="IF104" s="272"/>
      <c r="IG104" s="272"/>
      <c r="IH104" s="272"/>
      <c r="II104" s="272"/>
      <c r="IJ104" s="272"/>
      <c r="IK104" s="272"/>
      <c r="IL104" s="272"/>
      <c r="IM104" s="272"/>
    </row>
    <row r="105" spans="1:247" s="237" customFormat="1" ht="18" customHeight="1">
      <c r="A105" s="253">
        <v>99</v>
      </c>
      <c r="B105" s="275" t="s">
        <v>767</v>
      </c>
      <c r="C105" s="254" t="s">
        <v>768</v>
      </c>
      <c r="D105" s="255" t="s">
        <v>574</v>
      </c>
      <c r="E105" s="256" t="s">
        <v>593</v>
      </c>
      <c r="F105" s="268">
        <v>23.37</v>
      </c>
      <c r="G105" s="269"/>
      <c r="H105" s="269"/>
      <c r="I105" s="258">
        <f>F105*J105</f>
        <v>81795</v>
      </c>
      <c r="J105" s="274">
        <v>3500</v>
      </c>
      <c r="K105" s="273" t="s">
        <v>594</v>
      </c>
      <c r="L105" s="267"/>
      <c r="M105" s="271"/>
      <c r="N105" s="271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  <c r="AO105" s="272"/>
      <c r="AP105" s="272"/>
      <c r="AQ105" s="272"/>
      <c r="AR105" s="272"/>
      <c r="AS105" s="272"/>
      <c r="AT105" s="272"/>
      <c r="AU105" s="272"/>
      <c r="AV105" s="272"/>
      <c r="AW105" s="272"/>
      <c r="AX105" s="272"/>
      <c r="AY105" s="272"/>
      <c r="AZ105" s="272"/>
      <c r="BA105" s="272"/>
      <c r="BB105" s="272"/>
      <c r="BC105" s="272"/>
      <c r="BD105" s="272"/>
      <c r="BE105" s="272"/>
      <c r="BF105" s="272"/>
      <c r="BG105" s="272"/>
      <c r="BH105" s="272"/>
      <c r="BI105" s="272"/>
      <c r="BJ105" s="272"/>
      <c r="BK105" s="272"/>
      <c r="BL105" s="272"/>
      <c r="BM105" s="272"/>
      <c r="BN105" s="272"/>
      <c r="BO105" s="272"/>
      <c r="BP105" s="272"/>
      <c r="BQ105" s="272"/>
      <c r="BR105" s="272"/>
      <c r="BS105" s="272"/>
      <c r="BT105" s="272"/>
      <c r="BU105" s="272"/>
      <c r="BV105" s="272"/>
      <c r="BW105" s="272"/>
      <c r="BX105" s="272"/>
      <c r="BY105" s="272"/>
      <c r="BZ105" s="272"/>
      <c r="CA105" s="272"/>
      <c r="CB105" s="272"/>
      <c r="CC105" s="272"/>
      <c r="CD105" s="272"/>
      <c r="CE105" s="272"/>
      <c r="CF105" s="272"/>
      <c r="CG105" s="272"/>
      <c r="CH105" s="272"/>
      <c r="CI105" s="272"/>
      <c r="CJ105" s="272"/>
      <c r="CK105" s="272"/>
      <c r="CL105" s="272"/>
      <c r="CM105" s="272"/>
      <c r="CN105" s="272"/>
      <c r="CO105" s="272"/>
      <c r="CP105" s="272"/>
      <c r="CQ105" s="272"/>
      <c r="CR105" s="272"/>
      <c r="CS105" s="272"/>
      <c r="CT105" s="272"/>
      <c r="CU105" s="272"/>
      <c r="CV105" s="272"/>
      <c r="CW105" s="272"/>
      <c r="CX105" s="272"/>
      <c r="CY105" s="272"/>
      <c r="CZ105" s="272"/>
      <c r="DA105" s="272"/>
      <c r="DB105" s="272"/>
      <c r="DC105" s="272"/>
      <c r="DD105" s="272"/>
      <c r="DE105" s="272"/>
      <c r="DF105" s="272"/>
      <c r="DG105" s="272"/>
      <c r="DH105" s="272"/>
      <c r="DI105" s="272"/>
      <c r="DJ105" s="272"/>
      <c r="DK105" s="272"/>
      <c r="DL105" s="272"/>
      <c r="DM105" s="272"/>
      <c r="DN105" s="272"/>
      <c r="DO105" s="272"/>
      <c r="DP105" s="272"/>
      <c r="DQ105" s="272"/>
      <c r="DR105" s="272"/>
      <c r="DS105" s="272"/>
      <c r="DT105" s="272"/>
      <c r="DU105" s="272"/>
      <c r="DV105" s="272"/>
      <c r="DW105" s="272"/>
      <c r="DX105" s="272"/>
      <c r="DY105" s="272"/>
      <c r="DZ105" s="272"/>
      <c r="EA105" s="272"/>
      <c r="EB105" s="272"/>
      <c r="EC105" s="272"/>
      <c r="ED105" s="272"/>
      <c r="EE105" s="272"/>
      <c r="EF105" s="272"/>
      <c r="EG105" s="272"/>
      <c r="EH105" s="272"/>
      <c r="EI105" s="272"/>
      <c r="EJ105" s="272"/>
      <c r="EK105" s="272"/>
      <c r="EL105" s="272"/>
      <c r="EM105" s="272"/>
      <c r="EN105" s="272"/>
      <c r="EO105" s="272"/>
      <c r="EP105" s="272"/>
      <c r="EQ105" s="272"/>
      <c r="ER105" s="272"/>
      <c r="ES105" s="272"/>
      <c r="ET105" s="272"/>
      <c r="EU105" s="272"/>
      <c r="EV105" s="272"/>
      <c r="EW105" s="272"/>
      <c r="EX105" s="272"/>
      <c r="EY105" s="272"/>
      <c r="EZ105" s="272"/>
      <c r="FA105" s="272"/>
      <c r="FB105" s="272"/>
      <c r="FC105" s="272"/>
      <c r="FD105" s="272"/>
      <c r="FE105" s="272"/>
      <c r="FF105" s="272"/>
      <c r="FG105" s="272"/>
      <c r="FH105" s="272"/>
      <c r="FI105" s="272"/>
      <c r="FJ105" s="272"/>
      <c r="FK105" s="272"/>
      <c r="FL105" s="272"/>
      <c r="FM105" s="272"/>
      <c r="FN105" s="272"/>
      <c r="FO105" s="272"/>
      <c r="FP105" s="272"/>
      <c r="FQ105" s="272"/>
      <c r="FR105" s="272"/>
      <c r="FS105" s="272"/>
      <c r="FT105" s="272"/>
      <c r="FU105" s="272"/>
      <c r="FV105" s="272"/>
      <c r="FW105" s="272"/>
      <c r="FX105" s="272"/>
      <c r="FY105" s="272"/>
      <c r="FZ105" s="272"/>
      <c r="GA105" s="272"/>
      <c r="GB105" s="272"/>
      <c r="GC105" s="272"/>
      <c r="GD105" s="272"/>
      <c r="GE105" s="272"/>
      <c r="GF105" s="272"/>
      <c r="GG105" s="272"/>
      <c r="GH105" s="272"/>
      <c r="GI105" s="272"/>
      <c r="GJ105" s="272"/>
      <c r="GK105" s="272"/>
      <c r="GL105" s="272"/>
      <c r="GM105" s="272"/>
      <c r="GN105" s="272"/>
      <c r="GO105" s="272"/>
      <c r="GP105" s="272"/>
      <c r="GQ105" s="272"/>
      <c r="GR105" s="272"/>
      <c r="GS105" s="272"/>
      <c r="GT105" s="272"/>
      <c r="GU105" s="272"/>
      <c r="GV105" s="272"/>
      <c r="GW105" s="272"/>
      <c r="GX105" s="272"/>
      <c r="GY105" s="272"/>
      <c r="GZ105" s="272"/>
      <c r="HA105" s="272"/>
      <c r="HB105" s="272"/>
      <c r="HC105" s="272"/>
      <c r="HD105" s="272"/>
      <c r="HE105" s="272"/>
      <c r="HF105" s="272"/>
      <c r="HG105" s="272"/>
      <c r="HH105" s="272"/>
      <c r="HI105" s="272"/>
      <c r="HJ105" s="272"/>
      <c r="HK105" s="272"/>
      <c r="HL105" s="272"/>
      <c r="HM105" s="272"/>
      <c r="HN105" s="272"/>
      <c r="HO105" s="272"/>
      <c r="HP105" s="272"/>
      <c r="HQ105" s="272"/>
      <c r="HR105" s="272"/>
      <c r="HS105" s="272"/>
      <c r="HT105" s="272"/>
      <c r="HU105" s="272"/>
      <c r="HV105" s="272"/>
      <c r="HW105" s="272"/>
      <c r="HX105" s="272"/>
      <c r="HY105" s="272"/>
      <c r="HZ105" s="272"/>
      <c r="IA105" s="272"/>
      <c r="IB105" s="272"/>
      <c r="IC105" s="272"/>
      <c r="ID105" s="272"/>
      <c r="IE105" s="272"/>
      <c r="IF105" s="272"/>
      <c r="IG105" s="272"/>
      <c r="IH105" s="272"/>
      <c r="II105" s="272"/>
      <c r="IJ105" s="272"/>
      <c r="IK105" s="272"/>
      <c r="IL105" s="272"/>
      <c r="IM105" s="272"/>
    </row>
    <row r="106" spans="1:247" s="237" customFormat="1" ht="18" customHeight="1">
      <c r="A106" s="253">
        <v>100</v>
      </c>
      <c r="B106" s="275" t="s">
        <v>769</v>
      </c>
      <c r="C106" s="254" t="s">
        <v>770</v>
      </c>
      <c r="D106" s="255" t="s">
        <v>574</v>
      </c>
      <c r="E106" s="256" t="s">
        <v>593</v>
      </c>
      <c r="F106" s="268">
        <v>18.45</v>
      </c>
      <c r="G106" s="269"/>
      <c r="H106" s="269"/>
      <c r="I106" s="258">
        <f>F106*J106</f>
        <v>64575</v>
      </c>
      <c r="J106" s="274">
        <v>3500</v>
      </c>
      <c r="K106" s="273" t="s">
        <v>594</v>
      </c>
      <c r="L106" s="267"/>
      <c r="M106" s="271"/>
      <c r="N106" s="271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2"/>
      <c r="AP106" s="272"/>
      <c r="AQ106" s="272"/>
      <c r="AR106" s="272"/>
      <c r="AS106" s="272"/>
      <c r="AT106" s="272"/>
      <c r="AU106" s="272"/>
      <c r="AV106" s="272"/>
      <c r="AW106" s="272"/>
      <c r="AX106" s="272"/>
      <c r="AY106" s="272"/>
      <c r="AZ106" s="272"/>
      <c r="BA106" s="272"/>
      <c r="BB106" s="272"/>
      <c r="BC106" s="272"/>
      <c r="BD106" s="272"/>
      <c r="BE106" s="272"/>
      <c r="BF106" s="272"/>
      <c r="BG106" s="272"/>
      <c r="BH106" s="272"/>
      <c r="BI106" s="272"/>
      <c r="BJ106" s="272"/>
      <c r="BK106" s="272"/>
      <c r="BL106" s="272"/>
      <c r="BM106" s="272"/>
      <c r="BN106" s="272"/>
      <c r="BO106" s="272"/>
      <c r="BP106" s="272"/>
      <c r="BQ106" s="272"/>
      <c r="BR106" s="272"/>
      <c r="BS106" s="272"/>
      <c r="BT106" s="272"/>
      <c r="BU106" s="272"/>
      <c r="BV106" s="272"/>
      <c r="BW106" s="272"/>
      <c r="BX106" s="272"/>
      <c r="BY106" s="272"/>
      <c r="BZ106" s="272"/>
      <c r="CA106" s="272"/>
      <c r="CB106" s="272"/>
      <c r="CC106" s="272"/>
      <c r="CD106" s="272"/>
      <c r="CE106" s="272"/>
      <c r="CF106" s="272"/>
      <c r="CG106" s="272"/>
      <c r="CH106" s="272"/>
      <c r="CI106" s="272"/>
      <c r="CJ106" s="272"/>
      <c r="CK106" s="272"/>
      <c r="CL106" s="272"/>
      <c r="CM106" s="272"/>
      <c r="CN106" s="272"/>
      <c r="CO106" s="272"/>
      <c r="CP106" s="272"/>
      <c r="CQ106" s="272"/>
      <c r="CR106" s="272"/>
      <c r="CS106" s="272"/>
      <c r="CT106" s="272"/>
      <c r="CU106" s="272"/>
      <c r="CV106" s="272"/>
      <c r="CW106" s="272"/>
      <c r="CX106" s="272"/>
      <c r="CY106" s="272"/>
      <c r="CZ106" s="272"/>
      <c r="DA106" s="272"/>
      <c r="DB106" s="272"/>
      <c r="DC106" s="272"/>
      <c r="DD106" s="272"/>
      <c r="DE106" s="272"/>
      <c r="DF106" s="272"/>
      <c r="DG106" s="272"/>
      <c r="DH106" s="272"/>
      <c r="DI106" s="272"/>
      <c r="DJ106" s="272"/>
      <c r="DK106" s="272"/>
      <c r="DL106" s="272"/>
      <c r="DM106" s="272"/>
      <c r="DN106" s="272"/>
      <c r="DO106" s="272"/>
      <c r="DP106" s="272"/>
      <c r="DQ106" s="272"/>
      <c r="DR106" s="272"/>
      <c r="DS106" s="272"/>
      <c r="DT106" s="272"/>
      <c r="DU106" s="272"/>
      <c r="DV106" s="272"/>
      <c r="DW106" s="272"/>
      <c r="DX106" s="272"/>
      <c r="DY106" s="272"/>
      <c r="DZ106" s="272"/>
      <c r="EA106" s="272"/>
      <c r="EB106" s="272"/>
      <c r="EC106" s="272"/>
      <c r="ED106" s="272"/>
      <c r="EE106" s="272"/>
      <c r="EF106" s="272"/>
      <c r="EG106" s="272"/>
      <c r="EH106" s="272"/>
      <c r="EI106" s="272"/>
      <c r="EJ106" s="272"/>
      <c r="EK106" s="272"/>
      <c r="EL106" s="272"/>
      <c r="EM106" s="272"/>
      <c r="EN106" s="272"/>
      <c r="EO106" s="272"/>
      <c r="EP106" s="272"/>
      <c r="EQ106" s="272"/>
      <c r="ER106" s="272"/>
      <c r="ES106" s="272"/>
      <c r="ET106" s="272"/>
      <c r="EU106" s="272"/>
      <c r="EV106" s="272"/>
      <c r="EW106" s="272"/>
      <c r="EX106" s="272"/>
      <c r="EY106" s="272"/>
      <c r="EZ106" s="272"/>
      <c r="FA106" s="272"/>
      <c r="FB106" s="272"/>
      <c r="FC106" s="272"/>
      <c r="FD106" s="272"/>
      <c r="FE106" s="272"/>
      <c r="FF106" s="272"/>
      <c r="FG106" s="272"/>
      <c r="FH106" s="272"/>
      <c r="FI106" s="272"/>
      <c r="FJ106" s="272"/>
      <c r="FK106" s="272"/>
      <c r="FL106" s="272"/>
      <c r="FM106" s="272"/>
      <c r="FN106" s="272"/>
      <c r="FO106" s="272"/>
      <c r="FP106" s="272"/>
      <c r="FQ106" s="272"/>
      <c r="FR106" s="272"/>
      <c r="FS106" s="272"/>
      <c r="FT106" s="272"/>
      <c r="FU106" s="272"/>
      <c r="FV106" s="272"/>
      <c r="FW106" s="272"/>
      <c r="FX106" s="272"/>
      <c r="FY106" s="272"/>
      <c r="FZ106" s="272"/>
      <c r="GA106" s="272"/>
      <c r="GB106" s="272"/>
      <c r="GC106" s="272"/>
      <c r="GD106" s="272"/>
      <c r="GE106" s="272"/>
      <c r="GF106" s="272"/>
      <c r="GG106" s="272"/>
      <c r="GH106" s="272"/>
      <c r="GI106" s="272"/>
      <c r="GJ106" s="272"/>
      <c r="GK106" s="272"/>
      <c r="GL106" s="272"/>
      <c r="GM106" s="272"/>
      <c r="GN106" s="272"/>
      <c r="GO106" s="272"/>
      <c r="GP106" s="272"/>
      <c r="GQ106" s="272"/>
      <c r="GR106" s="272"/>
      <c r="GS106" s="272"/>
      <c r="GT106" s="272"/>
      <c r="GU106" s="272"/>
      <c r="GV106" s="272"/>
      <c r="GW106" s="272"/>
      <c r="GX106" s="272"/>
      <c r="GY106" s="272"/>
      <c r="GZ106" s="272"/>
      <c r="HA106" s="272"/>
      <c r="HB106" s="272"/>
      <c r="HC106" s="272"/>
      <c r="HD106" s="272"/>
      <c r="HE106" s="272"/>
      <c r="HF106" s="272"/>
      <c r="HG106" s="272"/>
      <c r="HH106" s="272"/>
      <c r="HI106" s="272"/>
      <c r="HJ106" s="272"/>
      <c r="HK106" s="272"/>
      <c r="HL106" s="272"/>
      <c r="HM106" s="272"/>
      <c r="HN106" s="272"/>
      <c r="HO106" s="272"/>
      <c r="HP106" s="272"/>
      <c r="HQ106" s="272"/>
      <c r="HR106" s="272"/>
      <c r="HS106" s="272"/>
      <c r="HT106" s="272"/>
      <c r="HU106" s="272"/>
      <c r="HV106" s="272"/>
      <c r="HW106" s="272"/>
      <c r="HX106" s="272"/>
      <c r="HY106" s="272"/>
      <c r="HZ106" s="272"/>
      <c r="IA106" s="272"/>
      <c r="IB106" s="272"/>
      <c r="IC106" s="272"/>
      <c r="ID106" s="272"/>
      <c r="IE106" s="272"/>
      <c r="IF106" s="272"/>
      <c r="IG106" s="272"/>
      <c r="IH106" s="272"/>
      <c r="II106" s="272"/>
      <c r="IJ106" s="272"/>
      <c r="IK106" s="272"/>
      <c r="IL106" s="272"/>
      <c r="IM106" s="272"/>
    </row>
    <row r="107" spans="1:247" s="237" customFormat="1" ht="18" customHeight="1">
      <c r="A107" s="253">
        <v>101</v>
      </c>
      <c r="B107" s="275" t="s">
        <v>771</v>
      </c>
      <c r="C107" s="254" t="s">
        <v>772</v>
      </c>
      <c r="D107" s="255" t="s">
        <v>574</v>
      </c>
      <c r="E107" s="256" t="s">
        <v>593</v>
      </c>
      <c r="F107" s="268">
        <v>18.45</v>
      </c>
      <c r="G107" s="269"/>
      <c r="H107" s="269"/>
      <c r="I107" s="258">
        <f>F107*J107</f>
        <v>64575</v>
      </c>
      <c r="J107" s="274">
        <v>3500</v>
      </c>
      <c r="K107" s="273" t="s">
        <v>594</v>
      </c>
      <c r="L107" s="267"/>
      <c r="M107" s="271"/>
      <c r="N107" s="271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  <c r="AO107" s="272"/>
      <c r="AP107" s="272"/>
      <c r="AQ107" s="272"/>
      <c r="AR107" s="272"/>
      <c r="AS107" s="272"/>
      <c r="AT107" s="272"/>
      <c r="AU107" s="272"/>
      <c r="AV107" s="272"/>
      <c r="AW107" s="272"/>
      <c r="AX107" s="272"/>
      <c r="AY107" s="272"/>
      <c r="AZ107" s="272"/>
      <c r="BA107" s="272"/>
      <c r="BB107" s="272"/>
      <c r="BC107" s="272"/>
      <c r="BD107" s="272"/>
      <c r="BE107" s="272"/>
      <c r="BF107" s="272"/>
      <c r="BG107" s="272"/>
      <c r="BH107" s="272"/>
      <c r="BI107" s="272"/>
      <c r="BJ107" s="272"/>
      <c r="BK107" s="272"/>
      <c r="BL107" s="272"/>
      <c r="BM107" s="272"/>
      <c r="BN107" s="272"/>
      <c r="BO107" s="272"/>
      <c r="BP107" s="272"/>
      <c r="BQ107" s="272"/>
      <c r="BR107" s="272"/>
      <c r="BS107" s="272"/>
      <c r="BT107" s="272"/>
      <c r="BU107" s="272"/>
      <c r="BV107" s="272"/>
      <c r="BW107" s="272"/>
      <c r="BX107" s="272"/>
      <c r="BY107" s="272"/>
      <c r="BZ107" s="272"/>
      <c r="CA107" s="272"/>
      <c r="CB107" s="272"/>
      <c r="CC107" s="272"/>
      <c r="CD107" s="272"/>
      <c r="CE107" s="272"/>
      <c r="CF107" s="272"/>
      <c r="CG107" s="272"/>
      <c r="CH107" s="272"/>
      <c r="CI107" s="272"/>
      <c r="CJ107" s="272"/>
      <c r="CK107" s="272"/>
      <c r="CL107" s="272"/>
      <c r="CM107" s="272"/>
      <c r="CN107" s="272"/>
      <c r="CO107" s="272"/>
      <c r="CP107" s="272"/>
      <c r="CQ107" s="272"/>
      <c r="CR107" s="272"/>
      <c r="CS107" s="272"/>
      <c r="CT107" s="272"/>
      <c r="CU107" s="272"/>
      <c r="CV107" s="272"/>
      <c r="CW107" s="272"/>
      <c r="CX107" s="272"/>
      <c r="CY107" s="272"/>
      <c r="CZ107" s="272"/>
      <c r="DA107" s="272"/>
      <c r="DB107" s="272"/>
      <c r="DC107" s="272"/>
      <c r="DD107" s="272"/>
      <c r="DE107" s="272"/>
      <c r="DF107" s="272"/>
      <c r="DG107" s="272"/>
      <c r="DH107" s="272"/>
      <c r="DI107" s="272"/>
      <c r="DJ107" s="272"/>
      <c r="DK107" s="272"/>
      <c r="DL107" s="272"/>
      <c r="DM107" s="272"/>
      <c r="DN107" s="272"/>
      <c r="DO107" s="272"/>
      <c r="DP107" s="272"/>
      <c r="DQ107" s="272"/>
      <c r="DR107" s="272"/>
      <c r="DS107" s="272"/>
      <c r="DT107" s="272"/>
      <c r="DU107" s="272"/>
      <c r="DV107" s="272"/>
      <c r="DW107" s="272"/>
      <c r="DX107" s="272"/>
      <c r="DY107" s="272"/>
      <c r="DZ107" s="272"/>
      <c r="EA107" s="272"/>
      <c r="EB107" s="272"/>
      <c r="EC107" s="272"/>
      <c r="ED107" s="272"/>
      <c r="EE107" s="272"/>
      <c r="EF107" s="272"/>
      <c r="EG107" s="272"/>
      <c r="EH107" s="272"/>
      <c r="EI107" s="272"/>
      <c r="EJ107" s="272"/>
      <c r="EK107" s="272"/>
      <c r="EL107" s="272"/>
      <c r="EM107" s="272"/>
      <c r="EN107" s="272"/>
      <c r="EO107" s="272"/>
      <c r="EP107" s="272"/>
      <c r="EQ107" s="272"/>
      <c r="ER107" s="272"/>
      <c r="ES107" s="272"/>
      <c r="ET107" s="272"/>
      <c r="EU107" s="272"/>
      <c r="EV107" s="272"/>
      <c r="EW107" s="272"/>
      <c r="EX107" s="272"/>
      <c r="EY107" s="272"/>
      <c r="EZ107" s="272"/>
      <c r="FA107" s="272"/>
      <c r="FB107" s="272"/>
      <c r="FC107" s="272"/>
      <c r="FD107" s="272"/>
      <c r="FE107" s="272"/>
      <c r="FF107" s="272"/>
      <c r="FG107" s="272"/>
      <c r="FH107" s="272"/>
      <c r="FI107" s="272"/>
      <c r="FJ107" s="272"/>
      <c r="FK107" s="272"/>
      <c r="FL107" s="272"/>
      <c r="FM107" s="272"/>
      <c r="FN107" s="272"/>
      <c r="FO107" s="272"/>
      <c r="FP107" s="272"/>
      <c r="FQ107" s="272"/>
      <c r="FR107" s="272"/>
      <c r="FS107" s="272"/>
      <c r="FT107" s="272"/>
      <c r="FU107" s="272"/>
      <c r="FV107" s="272"/>
      <c r="FW107" s="272"/>
      <c r="FX107" s="272"/>
      <c r="FY107" s="272"/>
      <c r="FZ107" s="272"/>
      <c r="GA107" s="272"/>
      <c r="GB107" s="272"/>
      <c r="GC107" s="272"/>
      <c r="GD107" s="272"/>
      <c r="GE107" s="272"/>
      <c r="GF107" s="272"/>
      <c r="GG107" s="272"/>
      <c r="GH107" s="272"/>
      <c r="GI107" s="272"/>
      <c r="GJ107" s="272"/>
      <c r="GK107" s="272"/>
      <c r="GL107" s="272"/>
      <c r="GM107" s="272"/>
      <c r="GN107" s="272"/>
      <c r="GO107" s="272"/>
      <c r="GP107" s="272"/>
      <c r="GQ107" s="272"/>
      <c r="GR107" s="272"/>
      <c r="GS107" s="272"/>
      <c r="GT107" s="272"/>
      <c r="GU107" s="272"/>
      <c r="GV107" s="272"/>
      <c r="GW107" s="272"/>
      <c r="GX107" s="272"/>
      <c r="GY107" s="272"/>
      <c r="GZ107" s="272"/>
      <c r="HA107" s="272"/>
      <c r="HB107" s="272"/>
      <c r="HC107" s="272"/>
      <c r="HD107" s="272"/>
      <c r="HE107" s="272"/>
      <c r="HF107" s="272"/>
      <c r="HG107" s="272"/>
      <c r="HH107" s="272"/>
      <c r="HI107" s="272"/>
      <c r="HJ107" s="272"/>
      <c r="HK107" s="272"/>
      <c r="HL107" s="272"/>
      <c r="HM107" s="272"/>
      <c r="HN107" s="272"/>
      <c r="HO107" s="272"/>
      <c r="HP107" s="272"/>
      <c r="HQ107" s="272"/>
      <c r="HR107" s="272"/>
      <c r="HS107" s="272"/>
      <c r="HT107" s="272"/>
      <c r="HU107" s="272"/>
      <c r="HV107" s="272"/>
      <c r="HW107" s="272"/>
      <c r="HX107" s="272"/>
      <c r="HY107" s="272"/>
      <c r="HZ107" s="272"/>
      <c r="IA107" s="272"/>
      <c r="IB107" s="272"/>
      <c r="IC107" s="272"/>
      <c r="ID107" s="272"/>
      <c r="IE107" s="272"/>
      <c r="IF107" s="272"/>
      <c r="IG107" s="272"/>
      <c r="IH107" s="272"/>
      <c r="II107" s="272"/>
      <c r="IJ107" s="272"/>
      <c r="IK107" s="272"/>
      <c r="IL107" s="272"/>
      <c r="IM107" s="272"/>
    </row>
    <row r="108" spans="1:247" s="237" customFormat="1" ht="18" customHeight="1">
      <c r="A108" s="253">
        <v>102</v>
      </c>
      <c r="B108" s="275" t="s">
        <v>773</v>
      </c>
      <c r="C108" s="254" t="s">
        <v>774</v>
      </c>
      <c r="D108" s="255" t="s">
        <v>574</v>
      </c>
      <c r="E108" s="256" t="s">
        <v>593</v>
      </c>
      <c r="F108" s="268">
        <v>23.37</v>
      </c>
      <c r="G108" s="269"/>
      <c r="H108" s="269"/>
      <c r="I108" s="258">
        <f>F108*J108</f>
        <v>81795</v>
      </c>
      <c r="J108" s="274">
        <v>3500</v>
      </c>
      <c r="K108" s="273" t="s">
        <v>594</v>
      </c>
      <c r="L108" s="267"/>
      <c r="M108" s="271"/>
      <c r="N108" s="271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  <c r="AO108" s="272"/>
      <c r="AP108" s="272"/>
      <c r="AQ108" s="272"/>
      <c r="AR108" s="272"/>
      <c r="AS108" s="272"/>
      <c r="AT108" s="272"/>
      <c r="AU108" s="272"/>
      <c r="AV108" s="272"/>
      <c r="AW108" s="272"/>
      <c r="AX108" s="272"/>
      <c r="AY108" s="272"/>
      <c r="AZ108" s="272"/>
      <c r="BA108" s="272"/>
      <c r="BB108" s="272"/>
      <c r="BC108" s="272"/>
      <c r="BD108" s="272"/>
      <c r="BE108" s="272"/>
      <c r="BF108" s="272"/>
      <c r="BG108" s="272"/>
      <c r="BH108" s="272"/>
      <c r="BI108" s="272"/>
      <c r="BJ108" s="272"/>
      <c r="BK108" s="272"/>
      <c r="BL108" s="272"/>
      <c r="BM108" s="272"/>
      <c r="BN108" s="272"/>
      <c r="BO108" s="272"/>
      <c r="BP108" s="272"/>
      <c r="BQ108" s="272"/>
      <c r="BR108" s="272"/>
      <c r="BS108" s="272"/>
      <c r="BT108" s="272"/>
      <c r="BU108" s="272"/>
      <c r="BV108" s="272"/>
      <c r="BW108" s="272"/>
      <c r="BX108" s="272"/>
      <c r="BY108" s="272"/>
      <c r="BZ108" s="272"/>
      <c r="CA108" s="272"/>
      <c r="CB108" s="272"/>
      <c r="CC108" s="272"/>
      <c r="CD108" s="272"/>
      <c r="CE108" s="272"/>
      <c r="CF108" s="272"/>
      <c r="CG108" s="272"/>
      <c r="CH108" s="272"/>
      <c r="CI108" s="272"/>
      <c r="CJ108" s="272"/>
      <c r="CK108" s="272"/>
      <c r="CL108" s="272"/>
      <c r="CM108" s="272"/>
      <c r="CN108" s="272"/>
      <c r="CO108" s="272"/>
      <c r="CP108" s="272"/>
      <c r="CQ108" s="272"/>
      <c r="CR108" s="272"/>
      <c r="CS108" s="272"/>
      <c r="CT108" s="272"/>
      <c r="CU108" s="272"/>
      <c r="CV108" s="272"/>
      <c r="CW108" s="272"/>
      <c r="CX108" s="272"/>
      <c r="CY108" s="272"/>
      <c r="CZ108" s="272"/>
      <c r="DA108" s="272"/>
      <c r="DB108" s="272"/>
      <c r="DC108" s="272"/>
      <c r="DD108" s="272"/>
      <c r="DE108" s="272"/>
      <c r="DF108" s="272"/>
      <c r="DG108" s="272"/>
      <c r="DH108" s="272"/>
      <c r="DI108" s="272"/>
      <c r="DJ108" s="272"/>
      <c r="DK108" s="272"/>
      <c r="DL108" s="272"/>
      <c r="DM108" s="272"/>
      <c r="DN108" s="272"/>
      <c r="DO108" s="272"/>
      <c r="DP108" s="272"/>
      <c r="DQ108" s="272"/>
      <c r="DR108" s="272"/>
      <c r="DS108" s="272"/>
      <c r="DT108" s="272"/>
      <c r="DU108" s="272"/>
      <c r="DV108" s="272"/>
      <c r="DW108" s="272"/>
      <c r="DX108" s="272"/>
      <c r="DY108" s="272"/>
      <c r="DZ108" s="272"/>
      <c r="EA108" s="272"/>
      <c r="EB108" s="272"/>
      <c r="EC108" s="272"/>
      <c r="ED108" s="272"/>
      <c r="EE108" s="272"/>
      <c r="EF108" s="272"/>
      <c r="EG108" s="272"/>
      <c r="EH108" s="272"/>
      <c r="EI108" s="272"/>
      <c r="EJ108" s="272"/>
      <c r="EK108" s="272"/>
      <c r="EL108" s="272"/>
      <c r="EM108" s="272"/>
      <c r="EN108" s="272"/>
      <c r="EO108" s="272"/>
      <c r="EP108" s="272"/>
      <c r="EQ108" s="272"/>
      <c r="ER108" s="272"/>
      <c r="ES108" s="272"/>
      <c r="ET108" s="272"/>
      <c r="EU108" s="272"/>
      <c r="EV108" s="272"/>
      <c r="EW108" s="272"/>
      <c r="EX108" s="272"/>
      <c r="EY108" s="272"/>
      <c r="EZ108" s="272"/>
      <c r="FA108" s="272"/>
      <c r="FB108" s="272"/>
      <c r="FC108" s="272"/>
      <c r="FD108" s="272"/>
      <c r="FE108" s="272"/>
      <c r="FF108" s="272"/>
      <c r="FG108" s="272"/>
      <c r="FH108" s="272"/>
      <c r="FI108" s="272"/>
      <c r="FJ108" s="272"/>
      <c r="FK108" s="272"/>
      <c r="FL108" s="272"/>
      <c r="FM108" s="272"/>
      <c r="FN108" s="272"/>
      <c r="FO108" s="272"/>
      <c r="FP108" s="272"/>
      <c r="FQ108" s="272"/>
      <c r="FR108" s="272"/>
      <c r="FS108" s="272"/>
      <c r="FT108" s="272"/>
      <c r="FU108" s="272"/>
      <c r="FV108" s="272"/>
      <c r="FW108" s="272"/>
      <c r="FX108" s="272"/>
      <c r="FY108" s="272"/>
      <c r="FZ108" s="272"/>
      <c r="GA108" s="272"/>
      <c r="GB108" s="272"/>
      <c r="GC108" s="272"/>
      <c r="GD108" s="272"/>
      <c r="GE108" s="272"/>
      <c r="GF108" s="272"/>
      <c r="GG108" s="272"/>
      <c r="GH108" s="272"/>
      <c r="GI108" s="272"/>
      <c r="GJ108" s="272"/>
      <c r="GK108" s="272"/>
      <c r="GL108" s="272"/>
      <c r="GM108" s="272"/>
      <c r="GN108" s="272"/>
      <c r="GO108" s="272"/>
      <c r="GP108" s="272"/>
      <c r="GQ108" s="272"/>
      <c r="GR108" s="272"/>
      <c r="GS108" s="272"/>
      <c r="GT108" s="272"/>
      <c r="GU108" s="272"/>
      <c r="GV108" s="272"/>
      <c r="GW108" s="272"/>
      <c r="GX108" s="272"/>
      <c r="GY108" s="272"/>
      <c r="GZ108" s="272"/>
      <c r="HA108" s="272"/>
      <c r="HB108" s="272"/>
      <c r="HC108" s="272"/>
      <c r="HD108" s="272"/>
      <c r="HE108" s="272"/>
      <c r="HF108" s="272"/>
      <c r="HG108" s="272"/>
      <c r="HH108" s="272"/>
      <c r="HI108" s="272"/>
      <c r="HJ108" s="272"/>
      <c r="HK108" s="272"/>
      <c r="HL108" s="272"/>
      <c r="HM108" s="272"/>
      <c r="HN108" s="272"/>
      <c r="HO108" s="272"/>
      <c r="HP108" s="272"/>
      <c r="HQ108" s="272"/>
      <c r="HR108" s="272"/>
      <c r="HS108" s="272"/>
      <c r="HT108" s="272"/>
      <c r="HU108" s="272"/>
      <c r="HV108" s="272"/>
      <c r="HW108" s="272"/>
      <c r="HX108" s="272"/>
      <c r="HY108" s="272"/>
      <c r="HZ108" s="272"/>
      <c r="IA108" s="272"/>
      <c r="IB108" s="272"/>
      <c r="IC108" s="272"/>
      <c r="ID108" s="272"/>
      <c r="IE108" s="272"/>
      <c r="IF108" s="272"/>
      <c r="IG108" s="272"/>
      <c r="IH108" s="272"/>
      <c r="II108" s="272"/>
      <c r="IJ108" s="272"/>
      <c r="IK108" s="272"/>
      <c r="IL108" s="272"/>
      <c r="IM108" s="272"/>
    </row>
    <row r="109" spans="1:247" s="237" customFormat="1" ht="18" customHeight="1">
      <c r="A109" s="253">
        <v>103</v>
      </c>
      <c r="B109" s="275" t="s">
        <v>775</v>
      </c>
      <c r="C109" s="254" t="s">
        <v>776</v>
      </c>
      <c r="D109" s="255" t="s">
        <v>574</v>
      </c>
      <c r="E109" s="256" t="s">
        <v>593</v>
      </c>
      <c r="F109" s="268">
        <v>23.37</v>
      </c>
      <c r="G109" s="269"/>
      <c r="H109" s="269"/>
      <c r="I109" s="258">
        <f>F109*J109</f>
        <v>81795</v>
      </c>
      <c r="J109" s="274">
        <v>3500</v>
      </c>
      <c r="K109" s="273" t="s">
        <v>594</v>
      </c>
      <c r="L109" s="267"/>
      <c r="M109" s="271"/>
      <c r="N109" s="271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272"/>
      <c r="AI109" s="272"/>
      <c r="AJ109" s="272"/>
      <c r="AK109" s="272"/>
      <c r="AL109" s="272"/>
      <c r="AM109" s="272"/>
      <c r="AN109" s="272"/>
      <c r="AO109" s="272"/>
      <c r="AP109" s="272"/>
      <c r="AQ109" s="272"/>
      <c r="AR109" s="272"/>
      <c r="AS109" s="272"/>
      <c r="AT109" s="272"/>
      <c r="AU109" s="272"/>
      <c r="AV109" s="272"/>
      <c r="AW109" s="272"/>
      <c r="AX109" s="272"/>
      <c r="AY109" s="272"/>
      <c r="AZ109" s="272"/>
      <c r="BA109" s="272"/>
      <c r="BB109" s="272"/>
      <c r="BC109" s="272"/>
      <c r="BD109" s="272"/>
      <c r="BE109" s="272"/>
      <c r="BF109" s="272"/>
      <c r="BG109" s="272"/>
      <c r="BH109" s="272"/>
      <c r="BI109" s="272"/>
      <c r="BJ109" s="272"/>
      <c r="BK109" s="272"/>
      <c r="BL109" s="272"/>
      <c r="BM109" s="272"/>
      <c r="BN109" s="272"/>
      <c r="BO109" s="272"/>
      <c r="BP109" s="272"/>
      <c r="BQ109" s="272"/>
      <c r="BR109" s="272"/>
      <c r="BS109" s="272"/>
      <c r="BT109" s="272"/>
      <c r="BU109" s="272"/>
      <c r="BV109" s="272"/>
      <c r="BW109" s="272"/>
      <c r="BX109" s="272"/>
      <c r="BY109" s="272"/>
      <c r="BZ109" s="272"/>
      <c r="CA109" s="272"/>
      <c r="CB109" s="272"/>
      <c r="CC109" s="272"/>
      <c r="CD109" s="272"/>
      <c r="CE109" s="272"/>
      <c r="CF109" s="272"/>
      <c r="CG109" s="272"/>
      <c r="CH109" s="272"/>
      <c r="CI109" s="272"/>
      <c r="CJ109" s="272"/>
      <c r="CK109" s="272"/>
      <c r="CL109" s="272"/>
      <c r="CM109" s="272"/>
      <c r="CN109" s="272"/>
      <c r="CO109" s="272"/>
      <c r="CP109" s="272"/>
      <c r="CQ109" s="272"/>
      <c r="CR109" s="272"/>
      <c r="CS109" s="272"/>
      <c r="CT109" s="272"/>
      <c r="CU109" s="272"/>
      <c r="CV109" s="272"/>
      <c r="CW109" s="272"/>
      <c r="CX109" s="272"/>
      <c r="CY109" s="272"/>
      <c r="CZ109" s="272"/>
      <c r="DA109" s="272"/>
      <c r="DB109" s="272"/>
      <c r="DC109" s="272"/>
      <c r="DD109" s="272"/>
      <c r="DE109" s="272"/>
      <c r="DF109" s="272"/>
      <c r="DG109" s="272"/>
      <c r="DH109" s="272"/>
      <c r="DI109" s="272"/>
      <c r="DJ109" s="272"/>
      <c r="DK109" s="272"/>
      <c r="DL109" s="272"/>
      <c r="DM109" s="272"/>
      <c r="DN109" s="272"/>
      <c r="DO109" s="272"/>
      <c r="DP109" s="272"/>
      <c r="DQ109" s="272"/>
      <c r="DR109" s="272"/>
      <c r="DS109" s="272"/>
      <c r="DT109" s="272"/>
      <c r="DU109" s="272"/>
      <c r="DV109" s="272"/>
      <c r="DW109" s="272"/>
      <c r="DX109" s="272"/>
      <c r="DY109" s="272"/>
      <c r="DZ109" s="272"/>
      <c r="EA109" s="272"/>
      <c r="EB109" s="272"/>
      <c r="EC109" s="272"/>
      <c r="ED109" s="272"/>
      <c r="EE109" s="272"/>
      <c r="EF109" s="272"/>
      <c r="EG109" s="272"/>
      <c r="EH109" s="272"/>
      <c r="EI109" s="272"/>
      <c r="EJ109" s="272"/>
      <c r="EK109" s="272"/>
      <c r="EL109" s="272"/>
      <c r="EM109" s="272"/>
      <c r="EN109" s="272"/>
      <c r="EO109" s="272"/>
      <c r="EP109" s="272"/>
      <c r="EQ109" s="272"/>
      <c r="ER109" s="272"/>
      <c r="ES109" s="272"/>
      <c r="ET109" s="272"/>
      <c r="EU109" s="272"/>
      <c r="EV109" s="272"/>
      <c r="EW109" s="272"/>
      <c r="EX109" s="272"/>
      <c r="EY109" s="272"/>
      <c r="EZ109" s="272"/>
      <c r="FA109" s="272"/>
      <c r="FB109" s="272"/>
      <c r="FC109" s="272"/>
      <c r="FD109" s="272"/>
      <c r="FE109" s="272"/>
      <c r="FF109" s="272"/>
      <c r="FG109" s="272"/>
      <c r="FH109" s="272"/>
      <c r="FI109" s="272"/>
      <c r="FJ109" s="272"/>
      <c r="FK109" s="272"/>
      <c r="FL109" s="272"/>
      <c r="FM109" s="272"/>
      <c r="FN109" s="272"/>
      <c r="FO109" s="272"/>
      <c r="FP109" s="272"/>
      <c r="FQ109" s="272"/>
      <c r="FR109" s="272"/>
      <c r="FS109" s="272"/>
      <c r="FT109" s="272"/>
      <c r="FU109" s="272"/>
      <c r="FV109" s="272"/>
      <c r="FW109" s="272"/>
      <c r="FX109" s="272"/>
      <c r="FY109" s="272"/>
      <c r="FZ109" s="272"/>
      <c r="GA109" s="272"/>
      <c r="GB109" s="272"/>
      <c r="GC109" s="272"/>
      <c r="GD109" s="272"/>
      <c r="GE109" s="272"/>
      <c r="GF109" s="272"/>
      <c r="GG109" s="272"/>
      <c r="GH109" s="272"/>
      <c r="GI109" s="272"/>
      <c r="GJ109" s="272"/>
      <c r="GK109" s="272"/>
      <c r="GL109" s="272"/>
      <c r="GM109" s="272"/>
      <c r="GN109" s="272"/>
      <c r="GO109" s="272"/>
      <c r="GP109" s="272"/>
      <c r="GQ109" s="272"/>
      <c r="GR109" s="272"/>
      <c r="GS109" s="272"/>
      <c r="GT109" s="272"/>
      <c r="GU109" s="272"/>
      <c r="GV109" s="272"/>
      <c r="GW109" s="272"/>
      <c r="GX109" s="272"/>
      <c r="GY109" s="272"/>
      <c r="GZ109" s="272"/>
      <c r="HA109" s="272"/>
      <c r="HB109" s="272"/>
      <c r="HC109" s="272"/>
      <c r="HD109" s="272"/>
      <c r="HE109" s="272"/>
      <c r="HF109" s="272"/>
      <c r="HG109" s="272"/>
      <c r="HH109" s="272"/>
      <c r="HI109" s="272"/>
      <c r="HJ109" s="272"/>
      <c r="HK109" s="272"/>
      <c r="HL109" s="272"/>
      <c r="HM109" s="272"/>
      <c r="HN109" s="272"/>
      <c r="HO109" s="272"/>
      <c r="HP109" s="272"/>
      <c r="HQ109" s="272"/>
      <c r="HR109" s="272"/>
      <c r="HS109" s="272"/>
      <c r="HT109" s="272"/>
      <c r="HU109" s="272"/>
      <c r="HV109" s="272"/>
      <c r="HW109" s="272"/>
      <c r="HX109" s="272"/>
      <c r="HY109" s="272"/>
      <c r="HZ109" s="272"/>
      <c r="IA109" s="272"/>
      <c r="IB109" s="272"/>
      <c r="IC109" s="272"/>
      <c r="ID109" s="272"/>
      <c r="IE109" s="272"/>
      <c r="IF109" s="272"/>
      <c r="IG109" s="272"/>
      <c r="IH109" s="272"/>
      <c r="II109" s="272"/>
      <c r="IJ109" s="272"/>
      <c r="IK109" s="272"/>
      <c r="IL109" s="272"/>
      <c r="IM109" s="272"/>
    </row>
    <row r="110" spans="1:247" s="237" customFormat="1" ht="18" customHeight="1">
      <c r="A110" s="253">
        <v>104</v>
      </c>
      <c r="B110" s="275" t="s">
        <v>777</v>
      </c>
      <c r="C110" s="254" t="s">
        <v>778</v>
      </c>
      <c r="D110" s="255" t="s">
        <v>574</v>
      </c>
      <c r="E110" s="256" t="s">
        <v>593</v>
      </c>
      <c r="F110" s="268">
        <v>18.45</v>
      </c>
      <c r="G110" s="269"/>
      <c r="H110" s="269"/>
      <c r="I110" s="258">
        <f>F110*J110</f>
        <v>64575</v>
      </c>
      <c r="J110" s="274">
        <v>3500</v>
      </c>
      <c r="K110" s="273" t="s">
        <v>594</v>
      </c>
      <c r="L110" s="267"/>
      <c r="M110" s="271"/>
      <c r="N110" s="271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  <c r="AL110" s="272"/>
      <c r="AM110" s="272"/>
      <c r="AN110" s="272"/>
      <c r="AO110" s="272"/>
      <c r="AP110" s="272"/>
      <c r="AQ110" s="272"/>
      <c r="AR110" s="272"/>
      <c r="AS110" s="272"/>
      <c r="AT110" s="272"/>
      <c r="AU110" s="272"/>
      <c r="AV110" s="272"/>
      <c r="AW110" s="272"/>
      <c r="AX110" s="272"/>
      <c r="AY110" s="272"/>
      <c r="AZ110" s="272"/>
      <c r="BA110" s="272"/>
      <c r="BB110" s="272"/>
      <c r="BC110" s="272"/>
      <c r="BD110" s="272"/>
      <c r="BE110" s="272"/>
      <c r="BF110" s="272"/>
      <c r="BG110" s="272"/>
      <c r="BH110" s="272"/>
      <c r="BI110" s="272"/>
      <c r="BJ110" s="272"/>
      <c r="BK110" s="272"/>
      <c r="BL110" s="272"/>
      <c r="BM110" s="272"/>
      <c r="BN110" s="272"/>
      <c r="BO110" s="272"/>
      <c r="BP110" s="272"/>
      <c r="BQ110" s="272"/>
      <c r="BR110" s="272"/>
      <c r="BS110" s="272"/>
      <c r="BT110" s="272"/>
      <c r="BU110" s="272"/>
      <c r="BV110" s="272"/>
      <c r="BW110" s="272"/>
      <c r="BX110" s="272"/>
      <c r="BY110" s="272"/>
      <c r="BZ110" s="272"/>
      <c r="CA110" s="272"/>
      <c r="CB110" s="272"/>
      <c r="CC110" s="272"/>
      <c r="CD110" s="272"/>
      <c r="CE110" s="272"/>
      <c r="CF110" s="272"/>
      <c r="CG110" s="272"/>
      <c r="CH110" s="272"/>
      <c r="CI110" s="272"/>
      <c r="CJ110" s="272"/>
      <c r="CK110" s="272"/>
      <c r="CL110" s="272"/>
      <c r="CM110" s="272"/>
      <c r="CN110" s="272"/>
      <c r="CO110" s="272"/>
      <c r="CP110" s="272"/>
      <c r="CQ110" s="272"/>
      <c r="CR110" s="272"/>
      <c r="CS110" s="272"/>
      <c r="CT110" s="272"/>
      <c r="CU110" s="272"/>
      <c r="CV110" s="272"/>
      <c r="CW110" s="272"/>
      <c r="CX110" s="272"/>
      <c r="CY110" s="272"/>
      <c r="CZ110" s="272"/>
      <c r="DA110" s="272"/>
      <c r="DB110" s="272"/>
      <c r="DC110" s="272"/>
      <c r="DD110" s="272"/>
      <c r="DE110" s="272"/>
      <c r="DF110" s="272"/>
      <c r="DG110" s="272"/>
      <c r="DH110" s="272"/>
      <c r="DI110" s="272"/>
      <c r="DJ110" s="272"/>
      <c r="DK110" s="272"/>
      <c r="DL110" s="272"/>
      <c r="DM110" s="272"/>
      <c r="DN110" s="272"/>
      <c r="DO110" s="272"/>
      <c r="DP110" s="272"/>
      <c r="DQ110" s="272"/>
      <c r="DR110" s="272"/>
      <c r="DS110" s="272"/>
      <c r="DT110" s="272"/>
      <c r="DU110" s="272"/>
      <c r="DV110" s="272"/>
      <c r="DW110" s="272"/>
      <c r="DX110" s="272"/>
      <c r="DY110" s="272"/>
      <c r="DZ110" s="272"/>
      <c r="EA110" s="272"/>
      <c r="EB110" s="272"/>
      <c r="EC110" s="272"/>
      <c r="ED110" s="272"/>
      <c r="EE110" s="272"/>
      <c r="EF110" s="272"/>
      <c r="EG110" s="272"/>
      <c r="EH110" s="272"/>
      <c r="EI110" s="272"/>
      <c r="EJ110" s="272"/>
      <c r="EK110" s="272"/>
      <c r="EL110" s="272"/>
      <c r="EM110" s="272"/>
      <c r="EN110" s="272"/>
      <c r="EO110" s="272"/>
      <c r="EP110" s="272"/>
      <c r="EQ110" s="272"/>
      <c r="ER110" s="272"/>
      <c r="ES110" s="272"/>
      <c r="ET110" s="272"/>
      <c r="EU110" s="272"/>
      <c r="EV110" s="272"/>
      <c r="EW110" s="272"/>
      <c r="EX110" s="272"/>
      <c r="EY110" s="272"/>
      <c r="EZ110" s="272"/>
      <c r="FA110" s="272"/>
      <c r="FB110" s="272"/>
      <c r="FC110" s="272"/>
      <c r="FD110" s="272"/>
      <c r="FE110" s="272"/>
      <c r="FF110" s="272"/>
      <c r="FG110" s="272"/>
      <c r="FH110" s="272"/>
      <c r="FI110" s="272"/>
      <c r="FJ110" s="272"/>
      <c r="FK110" s="272"/>
      <c r="FL110" s="272"/>
      <c r="FM110" s="272"/>
      <c r="FN110" s="272"/>
      <c r="FO110" s="272"/>
      <c r="FP110" s="272"/>
      <c r="FQ110" s="272"/>
      <c r="FR110" s="272"/>
      <c r="FS110" s="272"/>
      <c r="FT110" s="272"/>
      <c r="FU110" s="272"/>
      <c r="FV110" s="272"/>
      <c r="FW110" s="272"/>
      <c r="FX110" s="272"/>
      <c r="FY110" s="272"/>
      <c r="FZ110" s="272"/>
      <c r="GA110" s="272"/>
      <c r="GB110" s="272"/>
      <c r="GC110" s="272"/>
      <c r="GD110" s="272"/>
      <c r="GE110" s="272"/>
      <c r="GF110" s="272"/>
      <c r="GG110" s="272"/>
      <c r="GH110" s="272"/>
      <c r="GI110" s="272"/>
      <c r="GJ110" s="272"/>
      <c r="GK110" s="272"/>
      <c r="GL110" s="272"/>
      <c r="GM110" s="272"/>
      <c r="GN110" s="272"/>
      <c r="GO110" s="272"/>
      <c r="GP110" s="272"/>
      <c r="GQ110" s="272"/>
      <c r="GR110" s="272"/>
      <c r="GS110" s="272"/>
      <c r="GT110" s="272"/>
      <c r="GU110" s="272"/>
      <c r="GV110" s="272"/>
      <c r="GW110" s="272"/>
      <c r="GX110" s="272"/>
      <c r="GY110" s="272"/>
      <c r="GZ110" s="272"/>
      <c r="HA110" s="272"/>
      <c r="HB110" s="272"/>
      <c r="HC110" s="272"/>
      <c r="HD110" s="272"/>
      <c r="HE110" s="272"/>
      <c r="HF110" s="272"/>
      <c r="HG110" s="272"/>
      <c r="HH110" s="272"/>
      <c r="HI110" s="272"/>
      <c r="HJ110" s="272"/>
      <c r="HK110" s="272"/>
      <c r="HL110" s="272"/>
      <c r="HM110" s="272"/>
      <c r="HN110" s="272"/>
      <c r="HO110" s="272"/>
      <c r="HP110" s="272"/>
      <c r="HQ110" s="272"/>
      <c r="HR110" s="272"/>
      <c r="HS110" s="272"/>
      <c r="HT110" s="272"/>
      <c r="HU110" s="272"/>
      <c r="HV110" s="272"/>
      <c r="HW110" s="272"/>
      <c r="HX110" s="272"/>
      <c r="HY110" s="272"/>
      <c r="HZ110" s="272"/>
      <c r="IA110" s="272"/>
      <c r="IB110" s="272"/>
      <c r="IC110" s="272"/>
      <c r="ID110" s="272"/>
      <c r="IE110" s="272"/>
      <c r="IF110" s="272"/>
      <c r="IG110" s="272"/>
      <c r="IH110" s="272"/>
      <c r="II110" s="272"/>
      <c r="IJ110" s="272"/>
      <c r="IK110" s="272"/>
      <c r="IL110" s="272"/>
      <c r="IM110" s="272"/>
    </row>
    <row r="111" spans="1:247" s="237" customFormat="1" ht="18" customHeight="1">
      <c r="A111" s="253">
        <v>105</v>
      </c>
      <c r="B111" s="275" t="s">
        <v>779</v>
      </c>
      <c r="C111" s="254" t="s">
        <v>780</v>
      </c>
      <c r="D111" s="255" t="s">
        <v>574</v>
      </c>
      <c r="E111" s="256" t="s">
        <v>593</v>
      </c>
      <c r="F111" s="268">
        <v>18.45</v>
      </c>
      <c r="G111" s="269"/>
      <c r="H111" s="269"/>
      <c r="I111" s="258">
        <f>F111*J111</f>
        <v>64575</v>
      </c>
      <c r="J111" s="274">
        <v>3500</v>
      </c>
      <c r="K111" s="273" t="s">
        <v>594</v>
      </c>
      <c r="L111" s="267"/>
      <c r="M111" s="271"/>
      <c r="N111" s="271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72"/>
      <c r="BJ111" s="272"/>
      <c r="BK111" s="272"/>
      <c r="BL111" s="272"/>
      <c r="BM111" s="272"/>
      <c r="BN111" s="272"/>
      <c r="BO111" s="272"/>
      <c r="BP111" s="272"/>
      <c r="BQ111" s="272"/>
      <c r="BR111" s="272"/>
      <c r="BS111" s="272"/>
      <c r="BT111" s="272"/>
      <c r="BU111" s="272"/>
      <c r="BV111" s="272"/>
      <c r="BW111" s="272"/>
      <c r="BX111" s="272"/>
      <c r="BY111" s="272"/>
      <c r="BZ111" s="272"/>
      <c r="CA111" s="272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2"/>
      <c r="CL111" s="272"/>
      <c r="CM111" s="272"/>
      <c r="CN111" s="272"/>
      <c r="CO111" s="272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2"/>
      <c r="CZ111" s="272"/>
      <c r="DA111" s="272"/>
      <c r="DB111" s="272"/>
      <c r="DC111" s="272"/>
      <c r="DD111" s="272"/>
      <c r="DE111" s="272"/>
      <c r="DF111" s="272"/>
      <c r="DG111" s="272"/>
      <c r="DH111" s="272"/>
      <c r="DI111" s="272"/>
      <c r="DJ111" s="272"/>
      <c r="DK111" s="272"/>
      <c r="DL111" s="272"/>
      <c r="DM111" s="272"/>
      <c r="DN111" s="272"/>
      <c r="DO111" s="272"/>
      <c r="DP111" s="272"/>
      <c r="DQ111" s="272"/>
      <c r="DR111" s="272"/>
      <c r="DS111" s="272"/>
      <c r="DT111" s="272"/>
      <c r="DU111" s="272"/>
      <c r="DV111" s="272"/>
      <c r="DW111" s="272"/>
      <c r="DX111" s="272"/>
      <c r="DY111" s="272"/>
      <c r="DZ111" s="272"/>
      <c r="EA111" s="272"/>
      <c r="EB111" s="272"/>
      <c r="EC111" s="272"/>
      <c r="ED111" s="272"/>
      <c r="EE111" s="272"/>
      <c r="EF111" s="272"/>
      <c r="EG111" s="272"/>
      <c r="EH111" s="272"/>
      <c r="EI111" s="272"/>
      <c r="EJ111" s="272"/>
      <c r="EK111" s="272"/>
      <c r="EL111" s="272"/>
      <c r="EM111" s="272"/>
      <c r="EN111" s="272"/>
      <c r="EO111" s="272"/>
      <c r="EP111" s="272"/>
      <c r="EQ111" s="272"/>
      <c r="ER111" s="272"/>
      <c r="ES111" s="272"/>
      <c r="ET111" s="272"/>
      <c r="EU111" s="272"/>
      <c r="EV111" s="272"/>
      <c r="EW111" s="272"/>
      <c r="EX111" s="272"/>
      <c r="EY111" s="272"/>
      <c r="EZ111" s="272"/>
      <c r="FA111" s="272"/>
      <c r="FB111" s="272"/>
      <c r="FC111" s="272"/>
      <c r="FD111" s="272"/>
      <c r="FE111" s="272"/>
      <c r="FF111" s="272"/>
      <c r="FG111" s="272"/>
      <c r="FH111" s="272"/>
      <c r="FI111" s="272"/>
      <c r="FJ111" s="272"/>
      <c r="FK111" s="272"/>
      <c r="FL111" s="272"/>
      <c r="FM111" s="272"/>
      <c r="FN111" s="272"/>
      <c r="FO111" s="272"/>
      <c r="FP111" s="272"/>
      <c r="FQ111" s="272"/>
      <c r="FR111" s="272"/>
      <c r="FS111" s="272"/>
      <c r="FT111" s="272"/>
      <c r="FU111" s="272"/>
      <c r="FV111" s="272"/>
      <c r="FW111" s="272"/>
      <c r="FX111" s="272"/>
      <c r="FY111" s="272"/>
      <c r="FZ111" s="272"/>
      <c r="GA111" s="272"/>
      <c r="GB111" s="272"/>
      <c r="GC111" s="272"/>
      <c r="GD111" s="272"/>
      <c r="GE111" s="272"/>
      <c r="GF111" s="272"/>
      <c r="GG111" s="272"/>
      <c r="GH111" s="272"/>
      <c r="GI111" s="272"/>
      <c r="GJ111" s="272"/>
      <c r="GK111" s="272"/>
      <c r="GL111" s="272"/>
      <c r="GM111" s="272"/>
      <c r="GN111" s="272"/>
      <c r="GO111" s="272"/>
      <c r="GP111" s="272"/>
      <c r="GQ111" s="272"/>
      <c r="GR111" s="272"/>
      <c r="GS111" s="272"/>
      <c r="GT111" s="272"/>
      <c r="GU111" s="272"/>
      <c r="GV111" s="272"/>
      <c r="GW111" s="272"/>
      <c r="GX111" s="272"/>
      <c r="GY111" s="272"/>
      <c r="GZ111" s="272"/>
      <c r="HA111" s="272"/>
      <c r="HB111" s="272"/>
      <c r="HC111" s="272"/>
      <c r="HD111" s="272"/>
      <c r="HE111" s="272"/>
      <c r="HF111" s="272"/>
      <c r="HG111" s="272"/>
      <c r="HH111" s="272"/>
      <c r="HI111" s="272"/>
      <c r="HJ111" s="272"/>
      <c r="HK111" s="272"/>
      <c r="HL111" s="272"/>
      <c r="HM111" s="272"/>
      <c r="HN111" s="272"/>
      <c r="HO111" s="272"/>
      <c r="HP111" s="272"/>
      <c r="HQ111" s="272"/>
      <c r="HR111" s="272"/>
      <c r="HS111" s="272"/>
      <c r="HT111" s="272"/>
      <c r="HU111" s="272"/>
      <c r="HV111" s="272"/>
      <c r="HW111" s="272"/>
      <c r="HX111" s="272"/>
      <c r="HY111" s="272"/>
      <c r="HZ111" s="272"/>
      <c r="IA111" s="272"/>
      <c r="IB111" s="272"/>
      <c r="IC111" s="272"/>
      <c r="ID111" s="272"/>
      <c r="IE111" s="272"/>
      <c r="IF111" s="272"/>
      <c r="IG111" s="272"/>
      <c r="IH111" s="272"/>
      <c r="II111" s="272"/>
      <c r="IJ111" s="272"/>
      <c r="IK111" s="272"/>
      <c r="IL111" s="272"/>
      <c r="IM111" s="272"/>
    </row>
    <row r="112" spans="1:247" s="237" customFormat="1" ht="18" customHeight="1">
      <c r="A112" s="253">
        <v>106</v>
      </c>
      <c r="B112" s="275" t="s">
        <v>781</v>
      </c>
      <c r="C112" s="254" t="s">
        <v>782</v>
      </c>
      <c r="D112" s="255" t="s">
        <v>574</v>
      </c>
      <c r="E112" s="256" t="s">
        <v>593</v>
      </c>
      <c r="F112" s="268">
        <v>23.37</v>
      </c>
      <c r="G112" s="269"/>
      <c r="H112" s="269"/>
      <c r="I112" s="258">
        <f>F112*J112</f>
        <v>81795</v>
      </c>
      <c r="J112" s="274">
        <v>3500</v>
      </c>
      <c r="K112" s="273" t="s">
        <v>594</v>
      </c>
      <c r="L112" s="267"/>
      <c r="M112" s="271"/>
      <c r="N112" s="271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  <c r="AI112" s="272"/>
      <c r="AJ112" s="272"/>
      <c r="AK112" s="272"/>
      <c r="AL112" s="272"/>
      <c r="AM112" s="272"/>
      <c r="AN112" s="272"/>
      <c r="AO112" s="272"/>
      <c r="AP112" s="272"/>
      <c r="AQ112" s="272"/>
      <c r="AR112" s="272"/>
      <c r="AS112" s="272"/>
      <c r="AT112" s="272"/>
      <c r="AU112" s="272"/>
      <c r="AV112" s="272"/>
      <c r="AW112" s="272"/>
      <c r="AX112" s="272"/>
      <c r="AY112" s="272"/>
      <c r="AZ112" s="272"/>
      <c r="BA112" s="272"/>
      <c r="BB112" s="272"/>
      <c r="BC112" s="272"/>
      <c r="BD112" s="272"/>
      <c r="BE112" s="272"/>
      <c r="BF112" s="272"/>
      <c r="BG112" s="272"/>
      <c r="BH112" s="272"/>
      <c r="BI112" s="272"/>
      <c r="BJ112" s="272"/>
      <c r="BK112" s="272"/>
      <c r="BL112" s="272"/>
      <c r="BM112" s="272"/>
      <c r="BN112" s="272"/>
      <c r="BO112" s="272"/>
      <c r="BP112" s="272"/>
      <c r="BQ112" s="272"/>
      <c r="BR112" s="272"/>
      <c r="BS112" s="272"/>
      <c r="BT112" s="272"/>
      <c r="BU112" s="272"/>
      <c r="BV112" s="272"/>
      <c r="BW112" s="272"/>
      <c r="BX112" s="272"/>
      <c r="BY112" s="272"/>
      <c r="BZ112" s="272"/>
      <c r="CA112" s="272"/>
      <c r="CB112" s="272"/>
      <c r="CC112" s="272"/>
      <c r="CD112" s="272"/>
      <c r="CE112" s="272"/>
      <c r="CF112" s="272"/>
      <c r="CG112" s="272"/>
      <c r="CH112" s="272"/>
      <c r="CI112" s="272"/>
      <c r="CJ112" s="272"/>
      <c r="CK112" s="272"/>
      <c r="CL112" s="272"/>
      <c r="CM112" s="272"/>
      <c r="CN112" s="272"/>
      <c r="CO112" s="272"/>
      <c r="CP112" s="272"/>
      <c r="CQ112" s="272"/>
      <c r="CR112" s="272"/>
      <c r="CS112" s="272"/>
      <c r="CT112" s="272"/>
      <c r="CU112" s="272"/>
      <c r="CV112" s="272"/>
      <c r="CW112" s="272"/>
      <c r="CX112" s="272"/>
      <c r="CY112" s="272"/>
      <c r="CZ112" s="272"/>
      <c r="DA112" s="272"/>
      <c r="DB112" s="272"/>
      <c r="DC112" s="272"/>
      <c r="DD112" s="272"/>
      <c r="DE112" s="272"/>
      <c r="DF112" s="272"/>
      <c r="DG112" s="272"/>
      <c r="DH112" s="272"/>
      <c r="DI112" s="272"/>
      <c r="DJ112" s="272"/>
      <c r="DK112" s="272"/>
      <c r="DL112" s="272"/>
      <c r="DM112" s="272"/>
      <c r="DN112" s="272"/>
      <c r="DO112" s="272"/>
      <c r="DP112" s="272"/>
      <c r="DQ112" s="272"/>
      <c r="DR112" s="272"/>
      <c r="DS112" s="272"/>
      <c r="DT112" s="272"/>
      <c r="DU112" s="272"/>
      <c r="DV112" s="272"/>
      <c r="DW112" s="272"/>
      <c r="DX112" s="272"/>
      <c r="DY112" s="272"/>
      <c r="DZ112" s="272"/>
      <c r="EA112" s="272"/>
      <c r="EB112" s="272"/>
      <c r="EC112" s="272"/>
      <c r="ED112" s="272"/>
      <c r="EE112" s="272"/>
      <c r="EF112" s="272"/>
      <c r="EG112" s="272"/>
      <c r="EH112" s="272"/>
      <c r="EI112" s="272"/>
      <c r="EJ112" s="272"/>
      <c r="EK112" s="272"/>
      <c r="EL112" s="272"/>
      <c r="EM112" s="272"/>
      <c r="EN112" s="272"/>
      <c r="EO112" s="272"/>
      <c r="EP112" s="272"/>
      <c r="EQ112" s="272"/>
      <c r="ER112" s="272"/>
      <c r="ES112" s="272"/>
      <c r="ET112" s="272"/>
      <c r="EU112" s="272"/>
      <c r="EV112" s="272"/>
      <c r="EW112" s="272"/>
      <c r="EX112" s="272"/>
      <c r="EY112" s="272"/>
      <c r="EZ112" s="272"/>
      <c r="FA112" s="272"/>
      <c r="FB112" s="272"/>
      <c r="FC112" s="272"/>
      <c r="FD112" s="272"/>
      <c r="FE112" s="272"/>
      <c r="FF112" s="272"/>
      <c r="FG112" s="272"/>
      <c r="FH112" s="272"/>
      <c r="FI112" s="272"/>
      <c r="FJ112" s="272"/>
      <c r="FK112" s="272"/>
      <c r="FL112" s="272"/>
      <c r="FM112" s="272"/>
      <c r="FN112" s="272"/>
      <c r="FO112" s="272"/>
      <c r="FP112" s="272"/>
      <c r="FQ112" s="272"/>
      <c r="FR112" s="272"/>
      <c r="FS112" s="272"/>
      <c r="FT112" s="272"/>
      <c r="FU112" s="272"/>
      <c r="FV112" s="272"/>
      <c r="FW112" s="272"/>
      <c r="FX112" s="272"/>
      <c r="FY112" s="272"/>
      <c r="FZ112" s="272"/>
      <c r="GA112" s="272"/>
      <c r="GB112" s="272"/>
      <c r="GC112" s="272"/>
      <c r="GD112" s="272"/>
      <c r="GE112" s="272"/>
      <c r="GF112" s="272"/>
      <c r="GG112" s="272"/>
      <c r="GH112" s="272"/>
      <c r="GI112" s="272"/>
      <c r="GJ112" s="272"/>
      <c r="GK112" s="272"/>
      <c r="GL112" s="272"/>
      <c r="GM112" s="272"/>
      <c r="GN112" s="272"/>
      <c r="GO112" s="272"/>
      <c r="GP112" s="272"/>
      <c r="GQ112" s="272"/>
      <c r="GR112" s="272"/>
      <c r="GS112" s="272"/>
      <c r="GT112" s="272"/>
      <c r="GU112" s="272"/>
      <c r="GV112" s="272"/>
      <c r="GW112" s="272"/>
      <c r="GX112" s="272"/>
      <c r="GY112" s="272"/>
      <c r="GZ112" s="272"/>
      <c r="HA112" s="272"/>
      <c r="HB112" s="272"/>
      <c r="HC112" s="272"/>
      <c r="HD112" s="272"/>
      <c r="HE112" s="272"/>
      <c r="HF112" s="272"/>
      <c r="HG112" s="272"/>
      <c r="HH112" s="272"/>
      <c r="HI112" s="272"/>
      <c r="HJ112" s="272"/>
      <c r="HK112" s="272"/>
      <c r="HL112" s="272"/>
      <c r="HM112" s="272"/>
      <c r="HN112" s="272"/>
      <c r="HO112" s="272"/>
      <c r="HP112" s="272"/>
      <c r="HQ112" s="272"/>
      <c r="HR112" s="272"/>
      <c r="HS112" s="272"/>
      <c r="HT112" s="272"/>
      <c r="HU112" s="272"/>
      <c r="HV112" s="272"/>
      <c r="HW112" s="272"/>
      <c r="HX112" s="272"/>
      <c r="HY112" s="272"/>
      <c r="HZ112" s="272"/>
      <c r="IA112" s="272"/>
      <c r="IB112" s="272"/>
      <c r="IC112" s="272"/>
      <c r="ID112" s="272"/>
      <c r="IE112" s="272"/>
      <c r="IF112" s="272"/>
      <c r="IG112" s="272"/>
      <c r="IH112" s="272"/>
      <c r="II112" s="272"/>
      <c r="IJ112" s="272"/>
      <c r="IK112" s="272"/>
      <c r="IL112" s="272"/>
      <c r="IM112" s="272"/>
    </row>
    <row r="113" spans="1:247" s="237" customFormat="1" ht="18" customHeight="1">
      <c r="A113" s="253">
        <v>107</v>
      </c>
      <c r="B113" s="275" t="s">
        <v>783</v>
      </c>
      <c r="C113" s="254" t="s">
        <v>784</v>
      </c>
      <c r="D113" s="255" t="s">
        <v>574</v>
      </c>
      <c r="E113" s="256" t="s">
        <v>593</v>
      </c>
      <c r="F113" s="268">
        <v>23.37</v>
      </c>
      <c r="G113" s="269"/>
      <c r="H113" s="269"/>
      <c r="I113" s="258">
        <f>F113*J113</f>
        <v>81795</v>
      </c>
      <c r="J113" s="274">
        <v>3500</v>
      </c>
      <c r="K113" s="273" t="s">
        <v>594</v>
      </c>
      <c r="L113" s="267"/>
      <c r="M113" s="271"/>
      <c r="N113" s="271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272"/>
      <c r="AG113" s="272"/>
      <c r="AH113" s="272"/>
      <c r="AI113" s="272"/>
      <c r="AJ113" s="272"/>
      <c r="AK113" s="272"/>
      <c r="AL113" s="272"/>
      <c r="AM113" s="272"/>
      <c r="AN113" s="272"/>
      <c r="AO113" s="272"/>
      <c r="AP113" s="272"/>
      <c r="AQ113" s="272"/>
      <c r="AR113" s="272"/>
      <c r="AS113" s="272"/>
      <c r="AT113" s="272"/>
      <c r="AU113" s="272"/>
      <c r="AV113" s="272"/>
      <c r="AW113" s="272"/>
      <c r="AX113" s="272"/>
      <c r="AY113" s="272"/>
      <c r="AZ113" s="272"/>
      <c r="BA113" s="272"/>
      <c r="BB113" s="272"/>
      <c r="BC113" s="272"/>
      <c r="BD113" s="272"/>
      <c r="BE113" s="272"/>
      <c r="BF113" s="272"/>
      <c r="BG113" s="272"/>
      <c r="BH113" s="272"/>
      <c r="BI113" s="272"/>
      <c r="BJ113" s="272"/>
      <c r="BK113" s="272"/>
      <c r="BL113" s="272"/>
      <c r="BM113" s="272"/>
      <c r="BN113" s="272"/>
      <c r="BO113" s="272"/>
      <c r="BP113" s="272"/>
      <c r="BQ113" s="272"/>
      <c r="BR113" s="272"/>
      <c r="BS113" s="272"/>
      <c r="BT113" s="272"/>
      <c r="BU113" s="272"/>
      <c r="BV113" s="272"/>
      <c r="BW113" s="272"/>
      <c r="BX113" s="272"/>
      <c r="BY113" s="272"/>
      <c r="BZ113" s="272"/>
      <c r="CA113" s="272"/>
      <c r="CB113" s="272"/>
      <c r="CC113" s="272"/>
      <c r="CD113" s="272"/>
      <c r="CE113" s="272"/>
      <c r="CF113" s="272"/>
      <c r="CG113" s="272"/>
      <c r="CH113" s="272"/>
      <c r="CI113" s="272"/>
      <c r="CJ113" s="272"/>
      <c r="CK113" s="272"/>
      <c r="CL113" s="272"/>
      <c r="CM113" s="272"/>
      <c r="CN113" s="272"/>
      <c r="CO113" s="272"/>
      <c r="CP113" s="272"/>
      <c r="CQ113" s="272"/>
      <c r="CR113" s="272"/>
      <c r="CS113" s="272"/>
      <c r="CT113" s="272"/>
      <c r="CU113" s="272"/>
      <c r="CV113" s="272"/>
      <c r="CW113" s="272"/>
      <c r="CX113" s="272"/>
      <c r="CY113" s="272"/>
      <c r="CZ113" s="272"/>
      <c r="DA113" s="272"/>
      <c r="DB113" s="272"/>
      <c r="DC113" s="272"/>
      <c r="DD113" s="272"/>
      <c r="DE113" s="272"/>
      <c r="DF113" s="272"/>
      <c r="DG113" s="272"/>
      <c r="DH113" s="272"/>
      <c r="DI113" s="272"/>
      <c r="DJ113" s="272"/>
      <c r="DK113" s="272"/>
      <c r="DL113" s="272"/>
      <c r="DM113" s="272"/>
      <c r="DN113" s="272"/>
      <c r="DO113" s="272"/>
      <c r="DP113" s="272"/>
      <c r="DQ113" s="272"/>
      <c r="DR113" s="272"/>
      <c r="DS113" s="272"/>
      <c r="DT113" s="272"/>
      <c r="DU113" s="272"/>
      <c r="DV113" s="272"/>
      <c r="DW113" s="272"/>
      <c r="DX113" s="272"/>
      <c r="DY113" s="272"/>
      <c r="DZ113" s="272"/>
      <c r="EA113" s="272"/>
      <c r="EB113" s="272"/>
      <c r="EC113" s="272"/>
      <c r="ED113" s="272"/>
      <c r="EE113" s="272"/>
      <c r="EF113" s="272"/>
      <c r="EG113" s="272"/>
      <c r="EH113" s="272"/>
      <c r="EI113" s="272"/>
      <c r="EJ113" s="272"/>
      <c r="EK113" s="272"/>
      <c r="EL113" s="272"/>
      <c r="EM113" s="272"/>
      <c r="EN113" s="272"/>
      <c r="EO113" s="272"/>
      <c r="EP113" s="272"/>
      <c r="EQ113" s="272"/>
      <c r="ER113" s="272"/>
      <c r="ES113" s="272"/>
      <c r="ET113" s="272"/>
      <c r="EU113" s="272"/>
      <c r="EV113" s="272"/>
      <c r="EW113" s="272"/>
      <c r="EX113" s="272"/>
      <c r="EY113" s="272"/>
      <c r="EZ113" s="272"/>
      <c r="FA113" s="272"/>
      <c r="FB113" s="272"/>
      <c r="FC113" s="272"/>
      <c r="FD113" s="272"/>
      <c r="FE113" s="272"/>
      <c r="FF113" s="272"/>
      <c r="FG113" s="272"/>
      <c r="FH113" s="272"/>
      <c r="FI113" s="272"/>
      <c r="FJ113" s="272"/>
      <c r="FK113" s="272"/>
      <c r="FL113" s="272"/>
      <c r="FM113" s="272"/>
      <c r="FN113" s="272"/>
      <c r="FO113" s="272"/>
      <c r="FP113" s="272"/>
      <c r="FQ113" s="272"/>
      <c r="FR113" s="272"/>
      <c r="FS113" s="272"/>
      <c r="FT113" s="272"/>
      <c r="FU113" s="272"/>
      <c r="FV113" s="272"/>
      <c r="FW113" s="272"/>
      <c r="FX113" s="272"/>
      <c r="FY113" s="272"/>
      <c r="FZ113" s="272"/>
      <c r="GA113" s="272"/>
      <c r="GB113" s="272"/>
      <c r="GC113" s="272"/>
      <c r="GD113" s="272"/>
      <c r="GE113" s="272"/>
      <c r="GF113" s="272"/>
      <c r="GG113" s="272"/>
      <c r="GH113" s="272"/>
      <c r="GI113" s="272"/>
      <c r="GJ113" s="272"/>
      <c r="GK113" s="272"/>
      <c r="GL113" s="272"/>
      <c r="GM113" s="272"/>
      <c r="GN113" s="272"/>
      <c r="GO113" s="272"/>
      <c r="GP113" s="272"/>
      <c r="GQ113" s="272"/>
      <c r="GR113" s="272"/>
      <c r="GS113" s="272"/>
      <c r="GT113" s="272"/>
      <c r="GU113" s="272"/>
      <c r="GV113" s="272"/>
      <c r="GW113" s="272"/>
      <c r="GX113" s="272"/>
      <c r="GY113" s="272"/>
      <c r="GZ113" s="272"/>
      <c r="HA113" s="272"/>
      <c r="HB113" s="272"/>
      <c r="HC113" s="272"/>
      <c r="HD113" s="272"/>
      <c r="HE113" s="272"/>
      <c r="HF113" s="272"/>
      <c r="HG113" s="272"/>
      <c r="HH113" s="272"/>
      <c r="HI113" s="272"/>
      <c r="HJ113" s="272"/>
      <c r="HK113" s="272"/>
      <c r="HL113" s="272"/>
      <c r="HM113" s="272"/>
      <c r="HN113" s="272"/>
      <c r="HO113" s="272"/>
      <c r="HP113" s="272"/>
      <c r="HQ113" s="272"/>
      <c r="HR113" s="272"/>
      <c r="HS113" s="272"/>
      <c r="HT113" s="272"/>
      <c r="HU113" s="272"/>
      <c r="HV113" s="272"/>
      <c r="HW113" s="272"/>
      <c r="HX113" s="272"/>
      <c r="HY113" s="272"/>
      <c r="HZ113" s="272"/>
      <c r="IA113" s="272"/>
      <c r="IB113" s="272"/>
      <c r="IC113" s="272"/>
      <c r="ID113" s="272"/>
      <c r="IE113" s="272"/>
      <c r="IF113" s="272"/>
      <c r="IG113" s="272"/>
      <c r="IH113" s="272"/>
      <c r="II113" s="272"/>
      <c r="IJ113" s="272"/>
      <c r="IK113" s="272"/>
      <c r="IL113" s="272"/>
      <c r="IM113" s="272"/>
    </row>
    <row r="114" spans="1:247" s="237" customFormat="1" ht="18" customHeight="1">
      <c r="A114" s="253">
        <v>108</v>
      </c>
      <c r="B114" s="275" t="s">
        <v>785</v>
      </c>
      <c r="C114" s="254" t="s">
        <v>786</v>
      </c>
      <c r="D114" s="255" t="s">
        <v>574</v>
      </c>
      <c r="E114" s="256" t="s">
        <v>593</v>
      </c>
      <c r="F114" s="268">
        <v>18.45</v>
      </c>
      <c r="G114" s="269"/>
      <c r="H114" s="269"/>
      <c r="I114" s="258">
        <f>F114*J114</f>
        <v>64575</v>
      </c>
      <c r="J114" s="274">
        <v>3500</v>
      </c>
      <c r="K114" s="273" t="s">
        <v>594</v>
      </c>
      <c r="L114" s="267"/>
      <c r="M114" s="271"/>
      <c r="N114" s="271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  <c r="AI114" s="272"/>
      <c r="AJ114" s="272"/>
      <c r="AK114" s="272"/>
      <c r="AL114" s="272"/>
      <c r="AM114" s="272"/>
      <c r="AN114" s="272"/>
      <c r="AO114" s="272"/>
      <c r="AP114" s="272"/>
      <c r="AQ114" s="272"/>
      <c r="AR114" s="272"/>
      <c r="AS114" s="272"/>
      <c r="AT114" s="272"/>
      <c r="AU114" s="272"/>
      <c r="AV114" s="272"/>
      <c r="AW114" s="272"/>
      <c r="AX114" s="272"/>
      <c r="AY114" s="272"/>
      <c r="AZ114" s="272"/>
      <c r="BA114" s="272"/>
      <c r="BB114" s="272"/>
      <c r="BC114" s="272"/>
      <c r="BD114" s="272"/>
      <c r="BE114" s="272"/>
      <c r="BF114" s="272"/>
      <c r="BG114" s="272"/>
      <c r="BH114" s="272"/>
      <c r="BI114" s="272"/>
      <c r="BJ114" s="272"/>
      <c r="BK114" s="272"/>
      <c r="BL114" s="272"/>
      <c r="BM114" s="272"/>
      <c r="BN114" s="272"/>
      <c r="BO114" s="272"/>
      <c r="BP114" s="272"/>
      <c r="BQ114" s="272"/>
      <c r="BR114" s="272"/>
      <c r="BS114" s="272"/>
      <c r="BT114" s="272"/>
      <c r="BU114" s="272"/>
      <c r="BV114" s="272"/>
      <c r="BW114" s="272"/>
      <c r="BX114" s="272"/>
      <c r="BY114" s="272"/>
      <c r="BZ114" s="272"/>
      <c r="CA114" s="272"/>
      <c r="CB114" s="272"/>
      <c r="CC114" s="272"/>
      <c r="CD114" s="272"/>
      <c r="CE114" s="272"/>
      <c r="CF114" s="272"/>
      <c r="CG114" s="272"/>
      <c r="CH114" s="272"/>
      <c r="CI114" s="272"/>
      <c r="CJ114" s="272"/>
      <c r="CK114" s="272"/>
      <c r="CL114" s="272"/>
      <c r="CM114" s="272"/>
      <c r="CN114" s="272"/>
      <c r="CO114" s="272"/>
      <c r="CP114" s="272"/>
      <c r="CQ114" s="272"/>
      <c r="CR114" s="272"/>
      <c r="CS114" s="272"/>
      <c r="CT114" s="272"/>
      <c r="CU114" s="272"/>
      <c r="CV114" s="272"/>
      <c r="CW114" s="272"/>
      <c r="CX114" s="272"/>
      <c r="CY114" s="272"/>
      <c r="CZ114" s="272"/>
      <c r="DA114" s="272"/>
      <c r="DB114" s="272"/>
      <c r="DC114" s="272"/>
      <c r="DD114" s="272"/>
      <c r="DE114" s="272"/>
      <c r="DF114" s="272"/>
      <c r="DG114" s="272"/>
      <c r="DH114" s="272"/>
      <c r="DI114" s="272"/>
      <c r="DJ114" s="272"/>
      <c r="DK114" s="272"/>
      <c r="DL114" s="272"/>
      <c r="DM114" s="272"/>
      <c r="DN114" s="272"/>
      <c r="DO114" s="272"/>
      <c r="DP114" s="272"/>
      <c r="DQ114" s="272"/>
      <c r="DR114" s="272"/>
      <c r="DS114" s="272"/>
      <c r="DT114" s="272"/>
      <c r="DU114" s="272"/>
      <c r="DV114" s="272"/>
      <c r="DW114" s="272"/>
      <c r="DX114" s="272"/>
      <c r="DY114" s="272"/>
      <c r="DZ114" s="272"/>
      <c r="EA114" s="272"/>
      <c r="EB114" s="272"/>
      <c r="EC114" s="272"/>
      <c r="ED114" s="272"/>
      <c r="EE114" s="272"/>
      <c r="EF114" s="272"/>
      <c r="EG114" s="272"/>
      <c r="EH114" s="272"/>
      <c r="EI114" s="272"/>
      <c r="EJ114" s="272"/>
      <c r="EK114" s="272"/>
      <c r="EL114" s="272"/>
      <c r="EM114" s="272"/>
      <c r="EN114" s="272"/>
      <c r="EO114" s="272"/>
      <c r="EP114" s="272"/>
      <c r="EQ114" s="272"/>
      <c r="ER114" s="272"/>
      <c r="ES114" s="272"/>
      <c r="ET114" s="272"/>
      <c r="EU114" s="272"/>
      <c r="EV114" s="272"/>
      <c r="EW114" s="272"/>
      <c r="EX114" s="272"/>
      <c r="EY114" s="272"/>
      <c r="EZ114" s="272"/>
      <c r="FA114" s="272"/>
      <c r="FB114" s="272"/>
      <c r="FC114" s="272"/>
      <c r="FD114" s="272"/>
      <c r="FE114" s="272"/>
      <c r="FF114" s="272"/>
      <c r="FG114" s="272"/>
      <c r="FH114" s="272"/>
      <c r="FI114" s="272"/>
      <c r="FJ114" s="272"/>
      <c r="FK114" s="272"/>
      <c r="FL114" s="272"/>
      <c r="FM114" s="272"/>
      <c r="FN114" s="272"/>
      <c r="FO114" s="272"/>
      <c r="FP114" s="272"/>
      <c r="FQ114" s="272"/>
      <c r="FR114" s="272"/>
      <c r="FS114" s="272"/>
      <c r="FT114" s="272"/>
      <c r="FU114" s="272"/>
      <c r="FV114" s="272"/>
      <c r="FW114" s="272"/>
      <c r="FX114" s="272"/>
      <c r="FY114" s="272"/>
      <c r="FZ114" s="272"/>
      <c r="GA114" s="272"/>
      <c r="GB114" s="272"/>
      <c r="GC114" s="272"/>
      <c r="GD114" s="272"/>
      <c r="GE114" s="272"/>
      <c r="GF114" s="272"/>
      <c r="GG114" s="272"/>
      <c r="GH114" s="272"/>
      <c r="GI114" s="272"/>
      <c r="GJ114" s="272"/>
      <c r="GK114" s="272"/>
      <c r="GL114" s="272"/>
      <c r="GM114" s="272"/>
      <c r="GN114" s="272"/>
      <c r="GO114" s="272"/>
      <c r="GP114" s="272"/>
      <c r="GQ114" s="272"/>
      <c r="GR114" s="272"/>
      <c r="GS114" s="272"/>
      <c r="GT114" s="272"/>
      <c r="GU114" s="272"/>
      <c r="GV114" s="272"/>
      <c r="GW114" s="272"/>
      <c r="GX114" s="272"/>
      <c r="GY114" s="272"/>
      <c r="GZ114" s="272"/>
      <c r="HA114" s="272"/>
      <c r="HB114" s="272"/>
      <c r="HC114" s="272"/>
      <c r="HD114" s="272"/>
      <c r="HE114" s="272"/>
      <c r="HF114" s="272"/>
      <c r="HG114" s="272"/>
      <c r="HH114" s="272"/>
      <c r="HI114" s="272"/>
      <c r="HJ114" s="272"/>
      <c r="HK114" s="272"/>
      <c r="HL114" s="272"/>
      <c r="HM114" s="272"/>
      <c r="HN114" s="272"/>
      <c r="HO114" s="272"/>
      <c r="HP114" s="272"/>
      <c r="HQ114" s="272"/>
      <c r="HR114" s="272"/>
      <c r="HS114" s="272"/>
      <c r="HT114" s="272"/>
      <c r="HU114" s="272"/>
      <c r="HV114" s="272"/>
      <c r="HW114" s="272"/>
      <c r="HX114" s="272"/>
      <c r="HY114" s="272"/>
      <c r="HZ114" s="272"/>
      <c r="IA114" s="272"/>
      <c r="IB114" s="272"/>
      <c r="IC114" s="272"/>
      <c r="ID114" s="272"/>
      <c r="IE114" s="272"/>
      <c r="IF114" s="272"/>
      <c r="IG114" s="272"/>
      <c r="IH114" s="272"/>
      <c r="II114" s="272"/>
      <c r="IJ114" s="272"/>
      <c r="IK114" s="272"/>
      <c r="IL114" s="272"/>
      <c r="IM114" s="272"/>
    </row>
    <row r="115" spans="1:247" s="237" customFormat="1" ht="18" customHeight="1">
      <c r="A115" s="253">
        <v>109</v>
      </c>
      <c r="B115" s="275" t="s">
        <v>787</v>
      </c>
      <c r="C115" s="254" t="s">
        <v>788</v>
      </c>
      <c r="D115" s="255" t="s">
        <v>574</v>
      </c>
      <c r="E115" s="256" t="s">
        <v>593</v>
      </c>
      <c r="F115" s="268">
        <v>18.45</v>
      </c>
      <c r="G115" s="269"/>
      <c r="H115" s="269"/>
      <c r="I115" s="258">
        <f>F115*J115</f>
        <v>64575</v>
      </c>
      <c r="J115" s="274">
        <v>3500</v>
      </c>
      <c r="K115" s="273" t="s">
        <v>594</v>
      </c>
      <c r="L115" s="267"/>
      <c r="M115" s="271"/>
      <c r="N115" s="271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  <c r="AQ115" s="272"/>
      <c r="AR115" s="272"/>
      <c r="AS115" s="272"/>
      <c r="AT115" s="272"/>
      <c r="AU115" s="272"/>
      <c r="AV115" s="272"/>
      <c r="AW115" s="272"/>
      <c r="AX115" s="272"/>
      <c r="AY115" s="272"/>
      <c r="AZ115" s="272"/>
      <c r="BA115" s="272"/>
      <c r="BB115" s="272"/>
      <c r="BC115" s="272"/>
      <c r="BD115" s="272"/>
      <c r="BE115" s="272"/>
      <c r="BF115" s="272"/>
      <c r="BG115" s="272"/>
      <c r="BH115" s="272"/>
      <c r="BI115" s="272"/>
      <c r="BJ115" s="272"/>
      <c r="BK115" s="272"/>
      <c r="BL115" s="272"/>
      <c r="BM115" s="272"/>
      <c r="BN115" s="272"/>
      <c r="BO115" s="272"/>
      <c r="BP115" s="272"/>
      <c r="BQ115" s="272"/>
      <c r="BR115" s="272"/>
      <c r="BS115" s="272"/>
      <c r="BT115" s="272"/>
      <c r="BU115" s="272"/>
      <c r="BV115" s="272"/>
      <c r="BW115" s="272"/>
      <c r="BX115" s="272"/>
      <c r="BY115" s="272"/>
      <c r="BZ115" s="272"/>
      <c r="CA115" s="272"/>
      <c r="CB115" s="272"/>
      <c r="CC115" s="272"/>
      <c r="CD115" s="272"/>
      <c r="CE115" s="272"/>
      <c r="CF115" s="272"/>
      <c r="CG115" s="272"/>
      <c r="CH115" s="272"/>
      <c r="CI115" s="272"/>
      <c r="CJ115" s="272"/>
      <c r="CK115" s="272"/>
      <c r="CL115" s="272"/>
      <c r="CM115" s="272"/>
      <c r="CN115" s="272"/>
      <c r="CO115" s="272"/>
      <c r="CP115" s="272"/>
      <c r="CQ115" s="272"/>
      <c r="CR115" s="272"/>
      <c r="CS115" s="272"/>
      <c r="CT115" s="272"/>
      <c r="CU115" s="272"/>
      <c r="CV115" s="272"/>
      <c r="CW115" s="272"/>
      <c r="CX115" s="272"/>
      <c r="CY115" s="272"/>
      <c r="CZ115" s="272"/>
      <c r="DA115" s="272"/>
      <c r="DB115" s="272"/>
      <c r="DC115" s="272"/>
      <c r="DD115" s="272"/>
      <c r="DE115" s="272"/>
      <c r="DF115" s="272"/>
      <c r="DG115" s="272"/>
      <c r="DH115" s="272"/>
      <c r="DI115" s="272"/>
      <c r="DJ115" s="272"/>
      <c r="DK115" s="272"/>
      <c r="DL115" s="272"/>
      <c r="DM115" s="272"/>
      <c r="DN115" s="272"/>
      <c r="DO115" s="272"/>
      <c r="DP115" s="272"/>
      <c r="DQ115" s="272"/>
      <c r="DR115" s="272"/>
      <c r="DS115" s="272"/>
      <c r="DT115" s="272"/>
      <c r="DU115" s="272"/>
      <c r="DV115" s="272"/>
      <c r="DW115" s="272"/>
      <c r="DX115" s="272"/>
      <c r="DY115" s="272"/>
      <c r="DZ115" s="272"/>
      <c r="EA115" s="272"/>
      <c r="EB115" s="272"/>
      <c r="EC115" s="272"/>
      <c r="ED115" s="272"/>
      <c r="EE115" s="272"/>
      <c r="EF115" s="272"/>
      <c r="EG115" s="272"/>
      <c r="EH115" s="272"/>
      <c r="EI115" s="272"/>
      <c r="EJ115" s="272"/>
      <c r="EK115" s="272"/>
      <c r="EL115" s="272"/>
      <c r="EM115" s="272"/>
      <c r="EN115" s="272"/>
      <c r="EO115" s="272"/>
      <c r="EP115" s="272"/>
      <c r="EQ115" s="272"/>
      <c r="ER115" s="272"/>
      <c r="ES115" s="272"/>
      <c r="ET115" s="272"/>
      <c r="EU115" s="272"/>
      <c r="EV115" s="272"/>
      <c r="EW115" s="272"/>
      <c r="EX115" s="272"/>
      <c r="EY115" s="272"/>
      <c r="EZ115" s="272"/>
      <c r="FA115" s="272"/>
      <c r="FB115" s="272"/>
      <c r="FC115" s="272"/>
      <c r="FD115" s="272"/>
      <c r="FE115" s="272"/>
      <c r="FF115" s="272"/>
      <c r="FG115" s="272"/>
      <c r="FH115" s="272"/>
      <c r="FI115" s="272"/>
      <c r="FJ115" s="272"/>
      <c r="FK115" s="272"/>
      <c r="FL115" s="272"/>
      <c r="FM115" s="272"/>
      <c r="FN115" s="272"/>
      <c r="FO115" s="272"/>
      <c r="FP115" s="272"/>
      <c r="FQ115" s="272"/>
      <c r="FR115" s="272"/>
      <c r="FS115" s="272"/>
      <c r="FT115" s="272"/>
      <c r="FU115" s="272"/>
      <c r="FV115" s="272"/>
      <c r="FW115" s="272"/>
      <c r="FX115" s="272"/>
      <c r="FY115" s="272"/>
      <c r="FZ115" s="272"/>
      <c r="GA115" s="272"/>
      <c r="GB115" s="272"/>
      <c r="GC115" s="272"/>
      <c r="GD115" s="272"/>
      <c r="GE115" s="272"/>
      <c r="GF115" s="272"/>
      <c r="GG115" s="272"/>
      <c r="GH115" s="272"/>
      <c r="GI115" s="272"/>
      <c r="GJ115" s="272"/>
      <c r="GK115" s="272"/>
      <c r="GL115" s="272"/>
      <c r="GM115" s="272"/>
      <c r="GN115" s="272"/>
      <c r="GO115" s="272"/>
      <c r="GP115" s="272"/>
      <c r="GQ115" s="272"/>
      <c r="GR115" s="272"/>
      <c r="GS115" s="272"/>
      <c r="GT115" s="272"/>
      <c r="GU115" s="272"/>
      <c r="GV115" s="272"/>
      <c r="GW115" s="272"/>
      <c r="GX115" s="272"/>
      <c r="GY115" s="272"/>
      <c r="GZ115" s="272"/>
      <c r="HA115" s="272"/>
      <c r="HB115" s="272"/>
      <c r="HC115" s="272"/>
      <c r="HD115" s="272"/>
      <c r="HE115" s="272"/>
      <c r="HF115" s="272"/>
      <c r="HG115" s="272"/>
      <c r="HH115" s="272"/>
      <c r="HI115" s="272"/>
      <c r="HJ115" s="272"/>
      <c r="HK115" s="272"/>
      <c r="HL115" s="272"/>
      <c r="HM115" s="272"/>
      <c r="HN115" s="272"/>
      <c r="HO115" s="272"/>
      <c r="HP115" s="272"/>
      <c r="HQ115" s="272"/>
      <c r="HR115" s="272"/>
      <c r="HS115" s="272"/>
      <c r="HT115" s="272"/>
      <c r="HU115" s="272"/>
      <c r="HV115" s="272"/>
      <c r="HW115" s="272"/>
      <c r="HX115" s="272"/>
      <c r="HY115" s="272"/>
      <c r="HZ115" s="272"/>
      <c r="IA115" s="272"/>
      <c r="IB115" s="272"/>
      <c r="IC115" s="272"/>
      <c r="ID115" s="272"/>
      <c r="IE115" s="272"/>
      <c r="IF115" s="272"/>
      <c r="IG115" s="272"/>
      <c r="IH115" s="272"/>
      <c r="II115" s="272"/>
      <c r="IJ115" s="272"/>
      <c r="IK115" s="272"/>
      <c r="IL115" s="272"/>
      <c r="IM115" s="272"/>
    </row>
    <row r="116" spans="1:247" s="237" customFormat="1" ht="18" customHeight="1">
      <c r="A116" s="253">
        <v>110</v>
      </c>
      <c r="B116" s="275" t="s">
        <v>789</v>
      </c>
      <c r="C116" s="254" t="s">
        <v>790</v>
      </c>
      <c r="D116" s="255" t="s">
        <v>574</v>
      </c>
      <c r="E116" s="256" t="s">
        <v>593</v>
      </c>
      <c r="F116" s="268">
        <v>23.37</v>
      </c>
      <c r="G116" s="269"/>
      <c r="H116" s="269"/>
      <c r="I116" s="258">
        <f>F116*J116</f>
        <v>81795</v>
      </c>
      <c r="J116" s="274">
        <v>3500</v>
      </c>
      <c r="K116" s="273" t="s">
        <v>594</v>
      </c>
      <c r="L116" s="267"/>
      <c r="M116" s="271"/>
      <c r="N116" s="271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  <c r="AI116" s="272"/>
      <c r="AJ116" s="272"/>
      <c r="AK116" s="272"/>
      <c r="AL116" s="272"/>
      <c r="AM116" s="272"/>
      <c r="AN116" s="272"/>
      <c r="AO116" s="272"/>
      <c r="AP116" s="272"/>
      <c r="AQ116" s="272"/>
      <c r="AR116" s="272"/>
      <c r="AS116" s="272"/>
      <c r="AT116" s="272"/>
      <c r="AU116" s="272"/>
      <c r="AV116" s="272"/>
      <c r="AW116" s="272"/>
      <c r="AX116" s="272"/>
      <c r="AY116" s="272"/>
      <c r="AZ116" s="272"/>
      <c r="BA116" s="272"/>
      <c r="BB116" s="272"/>
      <c r="BC116" s="272"/>
      <c r="BD116" s="272"/>
      <c r="BE116" s="272"/>
      <c r="BF116" s="272"/>
      <c r="BG116" s="272"/>
      <c r="BH116" s="272"/>
      <c r="BI116" s="272"/>
      <c r="BJ116" s="272"/>
      <c r="BK116" s="272"/>
      <c r="BL116" s="272"/>
      <c r="BM116" s="272"/>
      <c r="BN116" s="272"/>
      <c r="BO116" s="272"/>
      <c r="BP116" s="272"/>
      <c r="BQ116" s="272"/>
      <c r="BR116" s="272"/>
      <c r="BS116" s="272"/>
      <c r="BT116" s="272"/>
      <c r="BU116" s="272"/>
      <c r="BV116" s="272"/>
      <c r="BW116" s="272"/>
      <c r="BX116" s="272"/>
      <c r="BY116" s="272"/>
      <c r="BZ116" s="272"/>
      <c r="CA116" s="272"/>
      <c r="CB116" s="272"/>
      <c r="CC116" s="272"/>
      <c r="CD116" s="272"/>
      <c r="CE116" s="272"/>
      <c r="CF116" s="272"/>
      <c r="CG116" s="272"/>
      <c r="CH116" s="272"/>
      <c r="CI116" s="272"/>
      <c r="CJ116" s="272"/>
      <c r="CK116" s="272"/>
      <c r="CL116" s="272"/>
      <c r="CM116" s="272"/>
      <c r="CN116" s="272"/>
      <c r="CO116" s="272"/>
      <c r="CP116" s="272"/>
      <c r="CQ116" s="272"/>
      <c r="CR116" s="272"/>
      <c r="CS116" s="272"/>
      <c r="CT116" s="272"/>
      <c r="CU116" s="272"/>
      <c r="CV116" s="272"/>
      <c r="CW116" s="272"/>
      <c r="CX116" s="272"/>
      <c r="CY116" s="272"/>
      <c r="CZ116" s="272"/>
      <c r="DA116" s="272"/>
      <c r="DB116" s="272"/>
      <c r="DC116" s="272"/>
      <c r="DD116" s="272"/>
      <c r="DE116" s="272"/>
      <c r="DF116" s="272"/>
      <c r="DG116" s="272"/>
      <c r="DH116" s="272"/>
      <c r="DI116" s="272"/>
      <c r="DJ116" s="272"/>
      <c r="DK116" s="272"/>
      <c r="DL116" s="272"/>
      <c r="DM116" s="272"/>
      <c r="DN116" s="272"/>
      <c r="DO116" s="272"/>
      <c r="DP116" s="272"/>
      <c r="DQ116" s="272"/>
      <c r="DR116" s="272"/>
      <c r="DS116" s="272"/>
      <c r="DT116" s="272"/>
      <c r="DU116" s="272"/>
      <c r="DV116" s="272"/>
      <c r="DW116" s="272"/>
      <c r="DX116" s="272"/>
      <c r="DY116" s="272"/>
      <c r="DZ116" s="272"/>
      <c r="EA116" s="272"/>
      <c r="EB116" s="272"/>
      <c r="EC116" s="272"/>
      <c r="ED116" s="272"/>
      <c r="EE116" s="272"/>
      <c r="EF116" s="272"/>
      <c r="EG116" s="272"/>
      <c r="EH116" s="272"/>
      <c r="EI116" s="272"/>
      <c r="EJ116" s="272"/>
      <c r="EK116" s="272"/>
      <c r="EL116" s="272"/>
      <c r="EM116" s="272"/>
      <c r="EN116" s="272"/>
      <c r="EO116" s="272"/>
      <c r="EP116" s="272"/>
      <c r="EQ116" s="272"/>
      <c r="ER116" s="272"/>
      <c r="ES116" s="272"/>
      <c r="ET116" s="272"/>
      <c r="EU116" s="272"/>
      <c r="EV116" s="272"/>
      <c r="EW116" s="272"/>
      <c r="EX116" s="272"/>
      <c r="EY116" s="272"/>
      <c r="EZ116" s="272"/>
      <c r="FA116" s="272"/>
      <c r="FB116" s="272"/>
      <c r="FC116" s="272"/>
      <c r="FD116" s="272"/>
      <c r="FE116" s="272"/>
      <c r="FF116" s="272"/>
      <c r="FG116" s="272"/>
      <c r="FH116" s="272"/>
      <c r="FI116" s="272"/>
      <c r="FJ116" s="272"/>
      <c r="FK116" s="272"/>
      <c r="FL116" s="272"/>
      <c r="FM116" s="272"/>
      <c r="FN116" s="272"/>
      <c r="FO116" s="272"/>
      <c r="FP116" s="272"/>
      <c r="FQ116" s="272"/>
      <c r="FR116" s="272"/>
      <c r="FS116" s="272"/>
      <c r="FT116" s="272"/>
      <c r="FU116" s="272"/>
      <c r="FV116" s="272"/>
      <c r="FW116" s="272"/>
      <c r="FX116" s="272"/>
      <c r="FY116" s="272"/>
      <c r="FZ116" s="272"/>
      <c r="GA116" s="272"/>
      <c r="GB116" s="272"/>
      <c r="GC116" s="272"/>
      <c r="GD116" s="272"/>
      <c r="GE116" s="272"/>
      <c r="GF116" s="272"/>
      <c r="GG116" s="272"/>
      <c r="GH116" s="272"/>
      <c r="GI116" s="272"/>
      <c r="GJ116" s="272"/>
      <c r="GK116" s="272"/>
      <c r="GL116" s="272"/>
      <c r="GM116" s="272"/>
      <c r="GN116" s="272"/>
      <c r="GO116" s="272"/>
      <c r="GP116" s="272"/>
      <c r="GQ116" s="272"/>
      <c r="GR116" s="272"/>
      <c r="GS116" s="272"/>
      <c r="GT116" s="272"/>
      <c r="GU116" s="272"/>
      <c r="GV116" s="272"/>
      <c r="GW116" s="272"/>
      <c r="GX116" s="272"/>
      <c r="GY116" s="272"/>
      <c r="GZ116" s="272"/>
      <c r="HA116" s="272"/>
      <c r="HB116" s="272"/>
      <c r="HC116" s="272"/>
      <c r="HD116" s="272"/>
      <c r="HE116" s="272"/>
      <c r="HF116" s="272"/>
      <c r="HG116" s="272"/>
      <c r="HH116" s="272"/>
      <c r="HI116" s="272"/>
      <c r="HJ116" s="272"/>
      <c r="HK116" s="272"/>
      <c r="HL116" s="272"/>
      <c r="HM116" s="272"/>
      <c r="HN116" s="272"/>
      <c r="HO116" s="272"/>
      <c r="HP116" s="272"/>
      <c r="HQ116" s="272"/>
      <c r="HR116" s="272"/>
      <c r="HS116" s="272"/>
      <c r="HT116" s="272"/>
      <c r="HU116" s="272"/>
      <c r="HV116" s="272"/>
      <c r="HW116" s="272"/>
      <c r="HX116" s="272"/>
      <c r="HY116" s="272"/>
      <c r="HZ116" s="272"/>
      <c r="IA116" s="272"/>
      <c r="IB116" s="272"/>
      <c r="IC116" s="272"/>
      <c r="ID116" s="272"/>
      <c r="IE116" s="272"/>
      <c r="IF116" s="272"/>
      <c r="IG116" s="272"/>
      <c r="IH116" s="272"/>
      <c r="II116" s="272"/>
      <c r="IJ116" s="272"/>
      <c r="IK116" s="272"/>
      <c r="IL116" s="272"/>
      <c r="IM116" s="272"/>
    </row>
    <row r="117" spans="1:247" s="237" customFormat="1" ht="18" customHeight="1">
      <c r="A117" s="253">
        <v>111</v>
      </c>
      <c r="B117" s="275" t="s">
        <v>791</v>
      </c>
      <c r="C117" s="254" t="s">
        <v>792</v>
      </c>
      <c r="D117" s="255" t="s">
        <v>574</v>
      </c>
      <c r="E117" s="256" t="s">
        <v>593</v>
      </c>
      <c r="F117" s="268">
        <v>27.68</v>
      </c>
      <c r="G117" s="269"/>
      <c r="H117" s="269"/>
      <c r="I117" s="258">
        <f>F117*J117</f>
        <v>49824</v>
      </c>
      <c r="J117" s="274">
        <v>1800</v>
      </c>
      <c r="K117" s="273" t="s">
        <v>594</v>
      </c>
      <c r="L117" s="267"/>
      <c r="M117" s="271"/>
      <c r="N117" s="271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2"/>
      <c r="AG117" s="272"/>
      <c r="AH117" s="272"/>
      <c r="AI117" s="272"/>
      <c r="AJ117" s="272"/>
      <c r="AK117" s="272"/>
      <c r="AL117" s="272"/>
      <c r="AM117" s="272"/>
      <c r="AN117" s="272"/>
      <c r="AO117" s="272"/>
      <c r="AP117" s="272"/>
      <c r="AQ117" s="272"/>
      <c r="AR117" s="272"/>
      <c r="AS117" s="272"/>
      <c r="AT117" s="272"/>
      <c r="AU117" s="272"/>
      <c r="AV117" s="272"/>
      <c r="AW117" s="272"/>
      <c r="AX117" s="272"/>
      <c r="AY117" s="272"/>
      <c r="AZ117" s="272"/>
      <c r="BA117" s="272"/>
      <c r="BB117" s="272"/>
      <c r="BC117" s="272"/>
      <c r="BD117" s="272"/>
      <c r="BE117" s="272"/>
      <c r="BF117" s="272"/>
      <c r="BG117" s="272"/>
      <c r="BH117" s="272"/>
      <c r="BI117" s="272"/>
      <c r="BJ117" s="272"/>
      <c r="BK117" s="272"/>
      <c r="BL117" s="272"/>
      <c r="BM117" s="272"/>
      <c r="BN117" s="272"/>
      <c r="BO117" s="272"/>
      <c r="BP117" s="272"/>
      <c r="BQ117" s="272"/>
      <c r="BR117" s="272"/>
      <c r="BS117" s="272"/>
      <c r="BT117" s="272"/>
      <c r="BU117" s="272"/>
      <c r="BV117" s="272"/>
      <c r="BW117" s="272"/>
      <c r="BX117" s="272"/>
      <c r="BY117" s="272"/>
      <c r="BZ117" s="272"/>
      <c r="CA117" s="272"/>
      <c r="CB117" s="272"/>
      <c r="CC117" s="272"/>
      <c r="CD117" s="272"/>
      <c r="CE117" s="272"/>
      <c r="CF117" s="272"/>
      <c r="CG117" s="272"/>
      <c r="CH117" s="272"/>
      <c r="CI117" s="272"/>
      <c r="CJ117" s="272"/>
      <c r="CK117" s="272"/>
      <c r="CL117" s="272"/>
      <c r="CM117" s="272"/>
      <c r="CN117" s="272"/>
      <c r="CO117" s="272"/>
      <c r="CP117" s="272"/>
      <c r="CQ117" s="272"/>
      <c r="CR117" s="272"/>
      <c r="CS117" s="272"/>
      <c r="CT117" s="272"/>
      <c r="CU117" s="272"/>
      <c r="CV117" s="272"/>
      <c r="CW117" s="272"/>
      <c r="CX117" s="272"/>
      <c r="CY117" s="272"/>
      <c r="CZ117" s="272"/>
      <c r="DA117" s="272"/>
      <c r="DB117" s="272"/>
      <c r="DC117" s="272"/>
      <c r="DD117" s="272"/>
      <c r="DE117" s="272"/>
      <c r="DF117" s="272"/>
      <c r="DG117" s="272"/>
      <c r="DH117" s="272"/>
      <c r="DI117" s="272"/>
      <c r="DJ117" s="272"/>
      <c r="DK117" s="272"/>
      <c r="DL117" s="272"/>
      <c r="DM117" s="272"/>
      <c r="DN117" s="272"/>
      <c r="DO117" s="272"/>
      <c r="DP117" s="272"/>
      <c r="DQ117" s="272"/>
      <c r="DR117" s="272"/>
      <c r="DS117" s="272"/>
      <c r="DT117" s="272"/>
      <c r="DU117" s="272"/>
      <c r="DV117" s="272"/>
      <c r="DW117" s="272"/>
      <c r="DX117" s="272"/>
      <c r="DY117" s="272"/>
      <c r="DZ117" s="272"/>
      <c r="EA117" s="272"/>
      <c r="EB117" s="272"/>
      <c r="EC117" s="272"/>
      <c r="ED117" s="272"/>
      <c r="EE117" s="272"/>
      <c r="EF117" s="272"/>
      <c r="EG117" s="272"/>
      <c r="EH117" s="272"/>
      <c r="EI117" s="272"/>
      <c r="EJ117" s="272"/>
      <c r="EK117" s="272"/>
      <c r="EL117" s="272"/>
      <c r="EM117" s="272"/>
      <c r="EN117" s="272"/>
      <c r="EO117" s="272"/>
      <c r="EP117" s="272"/>
      <c r="EQ117" s="272"/>
      <c r="ER117" s="272"/>
      <c r="ES117" s="272"/>
      <c r="ET117" s="272"/>
      <c r="EU117" s="272"/>
      <c r="EV117" s="272"/>
      <c r="EW117" s="272"/>
      <c r="EX117" s="272"/>
      <c r="EY117" s="272"/>
      <c r="EZ117" s="272"/>
      <c r="FA117" s="272"/>
      <c r="FB117" s="272"/>
      <c r="FC117" s="272"/>
      <c r="FD117" s="272"/>
      <c r="FE117" s="272"/>
      <c r="FF117" s="272"/>
      <c r="FG117" s="272"/>
      <c r="FH117" s="272"/>
      <c r="FI117" s="272"/>
      <c r="FJ117" s="272"/>
      <c r="FK117" s="272"/>
      <c r="FL117" s="272"/>
      <c r="FM117" s="272"/>
      <c r="FN117" s="272"/>
      <c r="FO117" s="272"/>
      <c r="FP117" s="272"/>
      <c r="FQ117" s="272"/>
      <c r="FR117" s="272"/>
      <c r="FS117" s="272"/>
      <c r="FT117" s="272"/>
      <c r="FU117" s="272"/>
      <c r="FV117" s="272"/>
      <c r="FW117" s="272"/>
      <c r="FX117" s="272"/>
      <c r="FY117" s="272"/>
      <c r="FZ117" s="272"/>
      <c r="GA117" s="272"/>
      <c r="GB117" s="272"/>
      <c r="GC117" s="272"/>
      <c r="GD117" s="272"/>
      <c r="GE117" s="272"/>
      <c r="GF117" s="272"/>
      <c r="GG117" s="272"/>
      <c r="GH117" s="272"/>
      <c r="GI117" s="272"/>
      <c r="GJ117" s="272"/>
      <c r="GK117" s="272"/>
      <c r="GL117" s="272"/>
      <c r="GM117" s="272"/>
      <c r="GN117" s="272"/>
      <c r="GO117" s="272"/>
      <c r="GP117" s="272"/>
      <c r="GQ117" s="272"/>
      <c r="GR117" s="272"/>
      <c r="GS117" s="272"/>
      <c r="GT117" s="272"/>
      <c r="GU117" s="272"/>
      <c r="GV117" s="272"/>
      <c r="GW117" s="272"/>
      <c r="GX117" s="272"/>
      <c r="GY117" s="272"/>
      <c r="GZ117" s="272"/>
      <c r="HA117" s="272"/>
      <c r="HB117" s="272"/>
      <c r="HC117" s="272"/>
      <c r="HD117" s="272"/>
      <c r="HE117" s="272"/>
      <c r="HF117" s="272"/>
      <c r="HG117" s="272"/>
      <c r="HH117" s="272"/>
      <c r="HI117" s="272"/>
      <c r="HJ117" s="272"/>
      <c r="HK117" s="272"/>
      <c r="HL117" s="272"/>
      <c r="HM117" s="272"/>
      <c r="HN117" s="272"/>
      <c r="HO117" s="272"/>
      <c r="HP117" s="272"/>
      <c r="HQ117" s="272"/>
      <c r="HR117" s="272"/>
      <c r="HS117" s="272"/>
      <c r="HT117" s="272"/>
      <c r="HU117" s="272"/>
      <c r="HV117" s="272"/>
      <c r="HW117" s="272"/>
      <c r="HX117" s="272"/>
      <c r="HY117" s="272"/>
      <c r="HZ117" s="272"/>
      <c r="IA117" s="272"/>
      <c r="IB117" s="272"/>
      <c r="IC117" s="272"/>
      <c r="ID117" s="272"/>
      <c r="IE117" s="272"/>
      <c r="IF117" s="272"/>
      <c r="IG117" s="272"/>
      <c r="IH117" s="272"/>
      <c r="II117" s="272"/>
      <c r="IJ117" s="272"/>
      <c r="IK117" s="272"/>
      <c r="IL117" s="272"/>
      <c r="IM117" s="272"/>
    </row>
    <row r="118" spans="1:247" s="237" customFormat="1" ht="18" customHeight="1">
      <c r="A118" s="253">
        <v>112</v>
      </c>
      <c r="B118" s="275" t="s">
        <v>793</v>
      </c>
      <c r="C118" s="254" t="s">
        <v>794</v>
      </c>
      <c r="D118" s="255" t="s">
        <v>574</v>
      </c>
      <c r="E118" s="256" t="s">
        <v>593</v>
      </c>
      <c r="F118" s="268">
        <v>23.13</v>
      </c>
      <c r="G118" s="269"/>
      <c r="H118" s="269"/>
      <c r="I118" s="258">
        <f>F118*J118</f>
        <v>34695</v>
      </c>
      <c r="J118" s="274">
        <v>1500</v>
      </c>
      <c r="K118" s="273" t="s">
        <v>594</v>
      </c>
      <c r="L118" s="267"/>
      <c r="M118" s="271"/>
      <c r="N118" s="271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  <c r="AH118" s="272"/>
      <c r="AI118" s="272"/>
      <c r="AJ118" s="272"/>
      <c r="AK118" s="272"/>
      <c r="AL118" s="272"/>
      <c r="AM118" s="272"/>
      <c r="AN118" s="272"/>
      <c r="AO118" s="272"/>
      <c r="AP118" s="272"/>
      <c r="AQ118" s="272"/>
      <c r="AR118" s="272"/>
      <c r="AS118" s="272"/>
      <c r="AT118" s="272"/>
      <c r="AU118" s="272"/>
      <c r="AV118" s="272"/>
      <c r="AW118" s="272"/>
      <c r="AX118" s="272"/>
      <c r="AY118" s="272"/>
      <c r="AZ118" s="272"/>
      <c r="BA118" s="272"/>
      <c r="BB118" s="272"/>
      <c r="BC118" s="272"/>
      <c r="BD118" s="272"/>
      <c r="BE118" s="272"/>
      <c r="BF118" s="272"/>
      <c r="BG118" s="272"/>
      <c r="BH118" s="272"/>
      <c r="BI118" s="272"/>
      <c r="BJ118" s="272"/>
      <c r="BK118" s="272"/>
      <c r="BL118" s="272"/>
      <c r="BM118" s="272"/>
      <c r="BN118" s="272"/>
      <c r="BO118" s="272"/>
      <c r="BP118" s="272"/>
      <c r="BQ118" s="272"/>
      <c r="BR118" s="272"/>
      <c r="BS118" s="272"/>
      <c r="BT118" s="272"/>
      <c r="BU118" s="272"/>
      <c r="BV118" s="272"/>
      <c r="BW118" s="272"/>
      <c r="BX118" s="272"/>
      <c r="BY118" s="272"/>
      <c r="BZ118" s="272"/>
      <c r="CA118" s="272"/>
      <c r="CB118" s="272"/>
      <c r="CC118" s="272"/>
      <c r="CD118" s="272"/>
      <c r="CE118" s="272"/>
      <c r="CF118" s="272"/>
      <c r="CG118" s="272"/>
      <c r="CH118" s="272"/>
      <c r="CI118" s="272"/>
      <c r="CJ118" s="272"/>
      <c r="CK118" s="272"/>
      <c r="CL118" s="272"/>
      <c r="CM118" s="272"/>
      <c r="CN118" s="272"/>
      <c r="CO118" s="272"/>
      <c r="CP118" s="272"/>
      <c r="CQ118" s="272"/>
      <c r="CR118" s="272"/>
      <c r="CS118" s="272"/>
      <c r="CT118" s="272"/>
      <c r="CU118" s="272"/>
      <c r="CV118" s="272"/>
      <c r="CW118" s="272"/>
      <c r="CX118" s="272"/>
      <c r="CY118" s="272"/>
      <c r="CZ118" s="272"/>
      <c r="DA118" s="272"/>
      <c r="DB118" s="272"/>
      <c r="DC118" s="272"/>
      <c r="DD118" s="272"/>
      <c r="DE118" s="272"/>
      <c r="DF118" s="272"/>
      <c r="DG118" s="272"/>
      <c r="DH118" s="272"/>
      <c r="DI118" s="272"/>
      <c r="DJ118" s="272"/>
      <c r="DK118" s="272"/>
      <c r="DL118" s="272"/>
      <c r="DM118" s="272"/>
      <c r="DN118" s="272"/>
      <c r="DO118" s="272"/>
      <c r="DP118" s="272"/>
      <c r="DQ118" s="272"/>
      <c r="DR118" s="272"/>
      <c r="DS118" s="272"/>
      <c r="DT118" s="272"/>
      <c r="DU118" s="272"/>
      <c r="DV118" s="272"/>
      <c r="DW118" s="272"/>
      <c r="DX118" s="272"/>
      <c r="DY118" s="272"/>
      <c r="DZ118" s="272"/>
      <c r="EA118" s="272"/>
      <c r="EB118" s="272"/>
      <c r="EC118" s="272"/>
      <c r="ED118" s="272"/>
      <c r="EE118" s="272"/>
      <c r="EF118" s="272"/>
      <c r="EG118" s="272"/>
      <c r="EH118" s="272"/>
      <c r="EI118" s="272"/>
      <c r="EJ118" s="272"/>
      <c r="EK118" s="272"/>
      <c r="EL118" s="272"/>
      <c r="EM118" s="272"/>
      <c r="EN118" s="272"/>
      <c r="EO118" s="272"/>
      <c r="EP118" s="272"/>
      <c r="EQ118" s="272"/>
      <c r="ER118" s="272"/>
      <c r="ES118" s="272"/>
      <c r="ET118" s="272"/>
      <c r="EU118" s="272"/>
      <c r="EV118" s="272"/>
      <c r="EW118" s="272"/>
      <c r="EX118" s="272"/>
      <c r="EY118" s="272"/>
      <c r="EZ118" s="272"/>
      <c r="FA118" s="272"/>
      <c r="FB118" s="272"/>
      <c r="FC118" s="272"/>
      <c r="FD118" s="272"/>
      <c r="FE118" s="272"/>
      <c r="FF118" s="272"/>
      <c r="FG118" s="272"/>
      <c r="FH118" s="272"/>
      <c r="FI118" s="272"/>
      <c r="FJ118" s="272"/>
      <c r="FK118" s="272"/>
      <c r="FL118" s="272"/>
      <c r="FM118" s="272"/>
      <c r="FN118" s="272"/>
      <c r="FO118" s="272"/>
      <c r="FP118" s="272"/>
      <c r="FQ118" s="272"/>
      <c r="FR118" s="272"/>
      <c r="FS118" s="272"/>
      <c r="FT118" s="272"/>
      <c r="FU118" s="272"/>
      <c r="FV118" s="272"/>
      <c r="FW118" s="272"/>
      <c r="FX118" s="272"/>
      <c r="FY118" s="272"/>
      <c r="FZ118" s="272"/>
      <c r="GA118" s="272"/>
      <c r="GB118" s="272"/>
      <c r="GC118" s="272"/>
      <c r="GD118" s="272"/>
      <c r="GE118" s="272"/>
      <c r="GF118" s="272"/>
      <c r="GG118" s="272"/>
      <c r="GH118" s="272"/>
      <c r="GI118" s="272"/>
      <c r="GJ118" s="272"/>
      <c r="GK118" s="272"/>
      <c r="GL118" s="272"/>
      <c r="GM118" s="272"/>
      <c r="GN118" s="272"/>
      <c r="GO118" s="272"/>
      <c r="GP118" s="272"/>
      <c r="GQ118" s="272"/>
      <c r="GR118" s="272"/>
      <c r="GS118" s="272"/>
      <c r="GT118" s="272"/>
      <c r="GU118" s="272"/>
      <c r="GV118" s="272"/>
      <c r="GW118" s="272"/>
      <c r="GX118" s="272"/>
      <c r="GY118" s="272"/>
      <c r="GZ118" s="272"/>
      <c r="HA118" s="272"/>
      <c r="HB118" s="272"/>
      <c r="HC118" s="272"/>
      <c r="HD118" s="272"/>
      <c r="HE118" s="272"/>
      <c r="HF118" s="272"/>
      <c r="HG118" s="272"/>
      <c r="HH118" s="272"/>
      <c r="HI118" s="272"/>
      <c r="HJ118" s="272"/>
      <c r="HK118" s="272"/>
      <c r="HL118" s="272"/>
      <c r="HM118" s="272"/>
      <c r="HN118" s="272"/>
      <c r="HO118" s="272"/>
      <c r="HP118" s="272"/>
      <c r="HQ118" s="272"/>
      <c r="HR118" s="272"/>
      <c r="HS118" s="272"/>
      <c r="HT118" s="272"/>
      <c r="HU118" s="272"/>
      <c r="HV118" s="272"/>
      <c r="HW118" s="272"/>
      <c r="HX118" s="272"/>
      <c r="HY118" s="272"/>
      <c r="HZ118" s="272"/>
      <c r="IA118" s="272"/>
      <c r="IB118" s="272"/>
      <c r="IC118" s="272"/>
      <c r="ID118" s="272"/>
      <c r="IE118" s="272"/>
      <c r="IF118" s="272"/>
      <c r="IG118" s="272"/>
      <c r="IH118" s="272"/>
      <c r="II118" s="272"/>
      <c r="IJ118" s="272"/>
      <c r="IK118" s="272"/>
      <c r="IL118" s="272"/>
      <c r="IM118" s="272"/>
    </row>
    <row r="119" spans="1:247" s="237" customFormat="1" ht="18" customHeight="1">
      <c r="A119" s="253">
        <v>113</v>
      </c>
      <c r="B119" s="254" t="s">
        <v>795</v>
      </c>
      <c r="C119" s="254" t="s">
        <v>796</v>
      </c>
      <c r="D119" s="255" t="s">
        <v>574</v>
      </c>
      <c r="E119" s="256" t="s">
        <v>593</v>
      </c>
      <c r="F119" s="268">
        <v>23.49</v>
      </c>
      <c r="G119" s="269"/>
      <c r="H119" s="269"/>
      <c r="I119" s="258">
        <f>F119*J119</f>
        <v>82215</v>
      </c>
      <c r="J119" s="274">
        <v>3500</v>
      </c>
      <c r="K119" s="273" t="s">
        <v>576</v>
      </c>
      <c r="L119" s="267"/>
      <c r="M119" s="271"/>
      <c r="N119" s="271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  <c r="AB119" s="272"/>
      <c r="AC119" s="272"/>
      <c r="AD119" s="272"/>
      <c r="AE119" s="272"/>
      <c r="AF119" s="272"/>
      <c r="AG119" s="272"/>
      <c r="AH119" s="272"/>
      <c r="AI119" s="272"/>
      <c r="AJ119" s="272"/>
      <c r="AK119" s="272"/>
      <c r="AL119" s="272"/>
      <c r="AM119" s="272"/>
      <c r="AN119" s="272"/>
      <c r="AO119" s="272"/>
      <c r="AP119" s="272"/>
      <c r="AQ119" s="272"/>
      <c r="AR119" s="272"/>
      <c r="AS119" s="272"/>
      <c r="AT119" s="272"/>
      <c r="AU119" s="272"/>
      <c r="AV119" s="272"/>
      <c r="AW119" s="272"/>
      <c r="AX119" s="272"/>
      <c r="AY119" s="272"/>
      <c r="AZ119" s="272"/>
      <c r="BA119" s="272"/>
      <c r="BB119" s="272"/>
      <c r="BC119" s="272"/>
      <c r="BD119" s="272"/>
      <c r="BE119" s="272"/>
      <c r="BF119" s="272"/>
      <c r="BG119" s="272"/>
      <c r="BH119" s="272"/>
      <c r="BI119" s="272"/>
      <c r="BJ119" s="272"/>
      <c r="BK119" s="272"/>
      <c r="BL119" s="272"/>
      <c r="BM119" s="272"/>
      <c r="BN119" s="272"/>
      <c r="BO119" s="272"/>
      <c r="BP119" s="272"/>
      <c r="BQ119" s="272"/>
      <c r="BR119" s="272"/>
      <c r="BS119" s="272"/>
      <c r="BT119" s="272"/>
      <c r="BU119" s="272"/>
      <c r="BV119" s="272"/>
      <c r="BW119" s="272"/>
      <c r="BX119" s="272"/>
      <c r="BY119" s="272"/>
      <c r="BZ119" s="272"/>
      <c r="CA119" s="272"/>
      <c r="CB119" s="272"/>
      <c r="CC119" s="272"/>
      <c r="CD119" s="272"/>
      <c r="CE119" s="272"/>
      <c r="CF119" s="272"/>
      <c r="CG119" s="272"/>
      <c r="CH119" s="272"/>
      <c r="CI119" s="272"/>
      <c r="CJ119" s="272"/>
      <c r="CK119" s="272"/>
      <c r="CL119" s="272"/>
      <c r="CM119" s="272"/>
      <c r="CN119" s="272"/>
      <c r="CO119" s="272"/>
      <c r="CP119" s="272"/>
      <c r="CQ119" s="272"/>
      <c r="CR119" s="272"/>
      <c r="CS119" s="272"/>
      <c r="CT119" s="272"/>
      <c r="CU119" s="272"/>
      <c r="CV119" s="272"/>
      <c r="CW119" s="272"/>
      <c r="CX119" s="272"/>
      <c r="CY119" s="272"/>
      <c r="CZ119" s="272"/>
      <c r="DA119" s="272"/>
      <c r="DB119" s="272"/>
      <c r="DC119" s="272"/>
      <c r="DD119" s="272"/>
      <c r="DE119" s="272"/>
      <c r="DF119" s="272"/>
      <c r="DG119" s="272"/>
      <c r="DH119" s="272"/>
      <c r="DI119" s="272"/>
      <c r="DJ119" s="272"/>
      <c r="DK119" s="272"/>
      <c r="DL119" s="272"/>
      <c r="DM119" s="272"/>
      <c r="DN119" s="272"/>
      <c r="DO119" s="272"/>
      <c r="DP119" s="272"/>
      <c r="DQ119" s="272"/>
      <c r="DR119" s="272"/>
      <c r="DS119" s="272"/>
      <c r="DT119" s="272"/>
      <c r="DU119" s="272"/>
      <c r="DV119" s="272"/>
      <c r="DW119" s="272"/>
      <c r="DX119" s="272"/>
      <c r="DY119" s="272"/>
      <c r="DZ119" s="272"/>
      <c r="EA119" s="272"/>
      <c r="EB119" s="272"/>
      <c r="EC119" s="272"/>
      <c r="ED119" s="272"/>
      <c r="EE119" s="272"/>
      <c r="EF119" s="272"/>
      <c r="EG119" s="272"/>
      <c r="EH119" s="272"/>
      <c r="EI119" s="272"/>
      <c r="EJ119" s="272"/>
      <c r="EK119" s="272"/>
      <c r="EL119" s="272"/>
      <c r="EM119" s="272"/>
      <c r="EN119" s="272"/>
      <c r="EO119" s="272"/>
      <c r="EP119" s="272"/>
      <c r="EQ119" s="272"/>
      <c r="ER119" s="272"/>
      <c r="ES119" s="272"/>
      <c r="ET119" s="272"/>
      <c r="EU119" s="272"/>
      <c r="EV119" s="272"/>
      <c r="EW119" s="272"/>
      <c r="EX119" s="272"/>
      <c r="EY119" s="272"/>
      <c r="EZ119" s="272"/>
      <c r="FA119" s="272"/>
      <c r="FB119" s="272"/>
      <c r="FC119" s="272"/>
      <c r="FD119" s="272"/>
      <c r="FE119" s="272"/>
      <c r="FF119" s="272"/>
      <c r="FG119" s="272"/>
      <c r="FH119" s="272"/>
      <c r="FI119" s="272"/>
      <c r="FJ119" s="272"/>
      <c r="FK119" s="272"/>
      <c r="FL119" s="272"/>
      <c r="FM119" s="272"/>
      <c r="FN119" s="272"/>
      <c r="FO119" s="272"/>
      <c r="FP119" s="272"/>
      <c r="FQ119" s="272"/>
      <c r="FR119" s="272"/>
      <c r="FS119" s="272"/>
      <c r="FT119" s="272"/>
      <c r="FU119" s="272"/>
      <c r="FV119" s="272"/>
      <c r="FW119" s="272"/>
      <c r="FX119" s="272"/>
      <c r="FY119" s="272"/>
      <c r="FZ119" s="272"/>
      <c r="GA119" s="272"/>
      <c r="GB119" s="272"/>
      <c r="GC119" s="272"/>
      <c r="GD119" s="272"/>
      <c r="GE119" s="272"/>
      <c r="GF119" s="272"/>
      <c r="GG119" s="272"/>
      <c r="GH119" s="272"/>
      <c r="GI119" s="272"/>
      <c r="GJ119" s="272"/>
      <c r="GK119" s="272"/>
      <c r="GL119" s="272"/>
      <c r="GM119" s="272"/>
      <c r="GN119" s="272"/>
      <c r="GO119" s="272"/>
      <c r="GP119" s="272"/>
      <c r="GQ119" s="272"/>
      <c r="GR119" s="272"/>
      <c r="GS119" s="272"/>
      <c r="GT119" s="272"/>
      <c r="GU119" s="272"/>
      <c r="GV119" s="272"/>
      <c r="GW119" s="272"/>
      <c r="GX119" s="272"/>
      <c r="GY119" s="272"/>
      <c r="GZ119" s="272"/>
      <c r="HA119" s="272"/>
      <c r="HB119" s="272"/>
      <c r="HC119" s="272"/>
      <c r="HD119" s="272"/>
      <c r="HE119" s="272"/>
      <c r="HF119" s="272"/>
      <c r="HG119" s="272"/>
      <c r="HH119" s="272"/>
      <c r="HI119" s="272"/>
      <c r="HJ119" s="272"/>
      <c r="HK119" s="272"/>
      <c r="HL119" s="272"/>
      <c r="HM119" s="272"/>
      <c r="HN119" s="272"/>
      <c r="HO119" s="272"/>
      <c r="HP119" s="272"/>
      <c r="HQ119" s="272"/>
      <c r="HR119" s="272"/>
      <c r="HS119" s="272"/>
      <c r="HT119" s="272"/>
      <c r="HU119" s="272"/>
      <c r="HV119" s="272"/>
      <c r="HW119" s="272"/>
      <c r="HX119" s="272"/>
      <c r="HY119" s="272"/>
      <c r="HZ119" s="272"/>
      <c r="IA119" s="272"/>
      <c r="IB119" s="272"/>
      <c r="IC119" s="272"/>
      <c r="ID119" s="272"/>
      <c r="IE119" s="272"/>
      <c r="IF119" s="272"/>
      <c r="IG119" s="272"/>
      <c r="IH119" s="272"/>
      <c r="II119" s="272"/>
      <c r="IJ119" s="272"/>
      <c r="IK119" s="272"/>
      <c r="IL119" s="272"/>
      <c r="IM119" s="272"/>
    </row>
    <row r="120" spans="1:247" s="237" customFormat="1" ht="18" customHeight="1">
      <c r="A120" s="253">
        <v>114</v>
      </c>
      <c r="B120" s="254" t="s">
        <v>797</v>
      </c>
      <c r="C120" s="254" t="s">
        <v>798</v>
      </c>
      <c r="D120" s="255" t="s">
        <v>574</v>
      </c>
      <c r="E120" s="256" t="s">
        <v>593</v>
      </c>
      <c r="F120" s="268">
        <v>23.49</v>
      </c>
      <c r="G120" s="269"/>
      <c r="H120" s="269"/>
      <c r="I120" s="258">
        <f>F120*J120</f>
        <v>82215</v>
      </c>
      <c r="J120" s="274">
        <v>3500</v>
      </c>
      <c r="K120" s="273" t="s">
        <v>576</v>
      </c>
      <c r="L120" s="267"/>
      <c r="M120" s="271"/>
      <c r="N120" s="271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2"/>
      <c r="AG120" s="272"/>
      <c r="AH120" s="272"/>
      <c r="AI120" s="272"/>
      <c r="AJ120" s="272"/>
      <c r="AK120" s="272"/>
      <c r="AL120" s="272"/>
      <c r="AM120" s="272"/>
      <c r="AN120" s="272"/>
      <c r="AO120" s="272"/>
      <c r="AP120" s="272"/>
      <c r="AQ120" s="272"/>
      <c r="AR120" s="272"/>
      <c r="AS120" s="272"/>
      <c r="AT120" s="272"/>
      <c r="AU120" s="272"/>
      <c r="AV120" s="272"/>
      <c r="AW120" s="272"/>
      <c r="AX120" s="272"/>
      <c r="AY120" s="272"/>
      <c r="AZ120" s="272"/>
      <c r="BA120" s="272"/>
      <c r="BB120" s="272"/>
      <c r="BC120" s="272"/>
      <c r="BD120" s="272"/>
      <c r="BE120" s="272"/>
      <c r="BF120" s="272"/>
      <c r="BG120" s="272"/>
      <c r="BH120" s="272"/>
      <c r="BI120" s="272"/>
      <c r="BJ120" s="272"/>
      <c r="BK120" s="272"/>
      <c r="BL120" s="272"/>
      <c r="BM120" s="272"/>
      <c r="BN120" s="272"/>
      <c r="BO120" s="272"/>
      <c r="BP120" s="272"/>
      <c r="BQ120" s="272"/>
      <c r="BR120" s="272"/>
      <c r="BS120" s="272"/>
      <c r="BT120" s="272"/>
      <c r="BU120" s="272"/>
      <c r="BV120" s="272"/>
      <c r="BW120" s="272"/>
      <c r="BX120" s="272"/>
      <c r="BY120" s="272"/>
      <c r="BZ120" s="272"/>
      <c r="CA120" s="272"/>
      <c r="CB120" s="272"/>
      <c r="CC120" s="272"/>
      <c r="CD120" s="272"/>
      <c r="CE120" s="272"/>
      <c r="CF120" s="272"/>
      <c r="CG120" s="272"/>
      <c r="CH120" s="272"/>
      <c r="CI120" s="272"/>
      <c r="CJ120" s="272"/>
      <c r="CK120" s="272"/>
      <c r="CL120" s="272"/>
      <c r="CM120" s="272"/>
      <c r="CN120" s="272"/>
      <c r="CO120" s="272"/>
      <c r="CP120" s="272"/>
      <c r="CQ120" s="272"/>
      <c r="CR120" s="272"/>
      <c r="CS120" s="272"/>
      <c r="CT120" s="272"/>
      <c r="CU120" s="272"/>
      <c r="CV120" s="272"/>
      <c r="CW120" s="272"/>
      <c r="CX120" s="272"/>
      <c r="CY120" s="272"/>
      <c r="CZ120" s="272"/>
      <c r="DA120" s="272"/>
      <c r="DB120" s="272"/>
      <c r="DC120" s="272"/>
      <c r="DD120" s="272"/>
      <c r="DE120" s="272"/>
      <c r="DF120" s="272"/>
      <c r="DG120" s="272"/>
      <c r="DH120" s="272"/>
      <c r="DI120" s="272"/>
      <c r="DJ120" s="272"/>
      <c r="DK120" s="272"/>
      <c r="DL120" s="272"/>
      <c r="DM120" s="272"/>
      <c r="DN120" s="272"/>
      <c r="DO120" s="272"/>
      <c r="DP120" s="272"/>
      <c r="DQ120" s="272"/>
      <c r="DR120" s="272"/>
      <c r="DS120" s="272"/>
      <c r="DT120" s="272"/>
      <c r="DU120" s="272"/>
      <c r="DV120" s="272"/>
      <c r="DW120" s="272"/>
      <c r="DX120" s="272"/>
      <c r="DY120" s="272"/>
      <c r="DZ120" s="272"/>
      <c r="EA120" s="272"/>
      <c r="EB120" s="272"/>
      <c r="EC120" s="272"/>
      <c r="ED120" s="272"/>
      <c r="EE120" s="272"/>
      <c r="EF120" s="272"/>
      <c r="EG120" s="272"/>
      <c r="EH120" s="272"/>
      <c r="EI120" s="272"/>
      <c r="EJ120" s="272"/>
      <c r="EK120" s="272"/>
      <c r="EL120" s="272"/>
      <c r="EM120" s="272"/>
      <c r="EN120" s="272"/>
      <c r="EO120" s="272"/>
      <c r="EP120" s="272"/>
      <c r="EQ120" s="272"/>
      <c r="ER120" s="272"/>
      <c r="ES120" s="272"/>
      <c r="ET120" s="272"/>
      <c r="EU120" s="272"/>
      <c r="EV120" s="272"/>
      <c r="EW120" s="272"/>
      <c r="EX120" s="272"/>
      <c r="EY120" s="272"/>
      <c r="EZ120" s="272"/>
      <c r="FA120" s="272"/>
      <c r="FB120" s="272"/>
      <c r="FC120" s="272"/>
      <c r="FD120" s="272"/>
      <c r="FE120" s="272"/>
      <c r="FF120" s="272"/>
      <c r="FG120" s="272"/>
      <c r="FH120" s="272"/>
      <c r="FI120" s="272"/>
      <c r="FJ120" s="272"/>
      <c r="FK120" s="272"/>
      <c r="FL120" s="272"/>
      <c r="FM120" s="272"/>
      <c r="FN120" s="272"/>
      <c r="FO120" s="272"/>
      <c r="FP120" s="272"/>
      <c r="FQ120" s="272"/>
      <c r="FR120" s="272"/>
      <c r="FS120" s="272"/>
      <c r="FT120" s="272"/>
      <c r="FU120" s="272"/>
      <c r="FV120" s="272"/>
      <c r="FW120" s="272"/>
      <c r="FX120" s="272"/>
      <c r="FY120" s="272"/>
      <c r="FZ120" s="272"/>
      <c r="GA120" s="272"/>
      <c r="GB120" s="272"/>
      <c r="GC120" s="272"/>
      <c r="GD120" s="272"/>
      <c r="GE120" s="272"/>
      <c r="GF120" s="272"/>
      <c r="GG120" s="272"/>
      <c r="GH120" s="272"/>
      <c r="GI120" s="272"/>
      <c r="GJ120" s="272"/>
      <c r="GK120" s="272"/>
      <c r="GL120" s="272"/>
      <c r="GM120" s="272"/>
      <c r="GN120" s="272"/>
      <c r="GO120" s="272"/>
      <c r="GP120" s="272"/>
      <c r="GQ120" s="272"/>
      <c r="GR120" s="272"/>
      <c r="GS120" s="272"/>
      <c r="GT120" s="272"/>
      <c r="GU120" s="272"/>
      <c r="GV120" s="272"/>
      <c r="GW120" s="272"/>
      <c r="GX120" s="272"/>
      <c r="GY120" s="272"/>
      <c r="GZ120" s="272"/>
      <c r="HA120" s="272"/>
      <c r="HB120" s="272"/>
      <c r="HC120" s="272"/>
      <c r="HD120" s="272"/>
      <c r="HE120" s="272"/>
      <c r="HF120" s="272"/>
      <c r="HG120" s="272"/>
      <c r="HH120" s="272"/>
      <c r="HI120" s="272"/>
      <c r="HJ120" s="272"/>
      <c r="HK120" s="272"/>
      <c r="HL120" s="272"/>
      <c r="HM120" s="272"/>
      <c r="HN120" s="272"/>
      <c r="HO120" s="272"/>
      <c r="HP120" s="272"/>
      <c r="HQ120" s="272"/>
      <c r="HR120" s="272"/>
      <c r="HS120" s="272"/>
      <c r="HT120" s="272"/>
      <c r="HU120" s="272"/>
      <c r="HV120" s="272"/>
      <c r="HW120" s="272"/>
      <c r="HX120" s="272"/>
      <c r="HY120" s="272"/>
      <c r="HZ120" s="272"/>
      <c r="IA120" s="272"/>
      <c r="IB120" s="272"/>
      <c r="IC120" s="272"/>
      <c r="ID120" s="272"/>
      <c r="IE120" s="272"/>
      <c r="IF120" s="272"/>
      <c r="IG120" s="272"/>
      <c r="IH120" s="272"/>
      <c r="II120" s="272"/>
      <c r="IJ120" s="272"/>
      <c r="IK120" s="272"/>
      <c r="IL120" s="272"/>
      <c r="IM120" s="272"/>
    </row>
    <row r="121" spans="1:247" s="237" customFormat="1" ht="18" customHeight="1">
      <c r="A121" s="253">
        <v>115</v>
      </c>
      <c r="B121" s="254" t="s">
        <v>799</v>
      </c>
      <c r="C121" s="254" t="s">
        <v>800</v>
      </c>
      <c r="D121" s="255" t="s">
        <v>574</v>
      </c>
      <c r="E121" s="256" t="s">
        <v>593</v>
      </c>
      <c r="F121" s="268">
        <v>23.49</v>
      </c>
      <c r="G121" s="269"/>
      <c r="H121" s="269"/>
      <c r="I121" s="258">
        <f>F121*J121</f>
        <v>82215</v>
      </c>
      <c r="J121" s="274">
        <v>3500</v>
      </c>
      <c r="K121" s="273" t="s">
        <v>576</v>
      </c>
      <c r="L121" s="267"/>
      <c r="M121" s="271"/>
      <c r="N121" s="271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  <c r="AA121" s="272"/>
      <c r="AB121" s="272"/>
      <c r="AC121" s="272"/>
      <c r="AD121" s="272"/>
      <c r="AE121" s="272"/>
      <c r="AF121" s="272"/>
      <c r="AG121" s="272"/>
      <c r="AH121" s="272"/>
      <c r="AI121" s="272"/>
      <c r="AJ121" s="272"/>
      <c r="AK121" s="272"/>
      <c r="AL121" s="272"/>
      <c r="AM121" s="272"/>
      <c r="AN121" s="272"/>
      <c r="AO121" s="272"/>
      <c r="AP121" s="272"/>
      <c r="AQ121" s="272"/>
      <c r="AR121" s="272"/>
      <c r="AS121" s="272"/>
      <c r="AT121" s="272"/>
      <c r="AU121" s="272"/>
      <c r="AV121" s="272"/>
      <c r="AW121" s="272"/>
      <c r="AX121" s="272"/>
      <c r="AY121" s="272"/>
      <c r="AZ121" s="272"/>
      <c r="BA121" s="272"/>
      <c r="BB121" s="272"/>
      <c r="BC121" s="272"/>
      <c r="BD121" s="272"/>
      <c r="BE121" s="272"/>
      <c r="BF121" s="272"/>
      <c r="BG121" s="272"/>
      <c r="BH121" s="272"/>
      <c r="BI121" s="272"/>
      <c r="BJ121" s="272"/>
      <c r="BK121" s="272"/>
      <c r="BL121" s="272"/>
      <c r="BM121" s="272"/>
      <c r="BN121" s="272"/>
      <c r="BO121" s="272"/>
      <c r="BP121" s="272"/>
      <c r="BQ121" s="272"/>
      <c r="BR121" s="272"/>
      <c r="BS121" s="272"/>
      <c r="BT121" s="272"/>
      <c r="BU121" s="272"/>
      <c r="BV121" s="272"/>
      <c r="BW121" s="272"/>
      <c r="BX121" s="272"/>
      <c r="BY121" s="272"/>
      <c r="BZ121" s="272"/>
      <c r="CA121" s="272"/>
      <c r="CB121" s="272"/>
      <c r="CC121" s="272"/>
      <c r="CD121" s="272"/>
      <c r="CE121" s="272"/>
      <c r="CF121" s="272"/>
      <c r="CG121" s="272"/>
      <c r="CH121" s="272"/>
      <c r="CI121" s="272"/>
      <c r="CJ121" s="272"/>
      <c r="CK121" s="272"/>
      <c r="CL121" s="272"/>
      <c r="CM121" s="272"/>
      <c r="CN121" s="272"/>
      <c r="CO121" s="272"/>
      <c r="CP121" s="272"/>
      <c r="CQ121" s="272"/>
      <c r="CR121" s="272"/>
      <c r="CS121" s="272"/>
      <c r="CT121" s="272"/>
      <c r="CU121" s="272"/>
      <c r="CV121" s="272"/>
      <c r="CW121" s="272"/>
      <c r="CX121" s="272"/>
      <c r="CY121" s="272"/>
      <c r="CZ121" s="272"/>
      <c r="DA121" s="272"/>
      <c r="DB121" s="272"/>
      <c r="DC121" s="272"/>
      <c r="DD121" s="272"/>
      <c r="DE121" s="272"/>
      <c r="DF121" s="272"/>
      <c r="DG121" s="272"/>
      <c r="DH121" s="272"/>
      <c r="DI121" s="272"/>
      <c r="DJ121" s="272"/>
      <c r="DK121" s="272"/>
      <c r="DL121" s="272"/>
      <c r="DM121" s="272"/>
      <c r="DN121" s="272"/>
      <c r="DO121" s="272"/>
      <c r="DP121" s="272"/>
      <c r="DQ121" s="272"/>
      <c r="DR121" s="272"/>
      <c r="DS121" s="272"/>
      <c r="DT121" s="272"/>
      <c r="DU121" s="272"/>
      <c r="DV121" s="272"/>
      <c r="DW121" s="272"/>
      <c r="DX121" s="272"/>
      <c r="DY121" s="272"/>
      <c r="DZ121" s="272"/>
      <c r="EA121" s="272"/>
      <c r="EB121" s="272"/>
      <c r="EC121" s="272"/>
      <c r="ED121" s="272"/>
      <c r="EE121" s="272"/>
      <c r="EF121" s="272"/>
      <c r="EG121" s="272"/>
      <c r="EH121" s="272"/>
      <c r="EI121" s="272"/>
      <c r="EJ121" s="272"/>
      <c r="EK121" s="272"/>
      <c r="EL121" s="272"/>
      <c r="EM121" s="272"/>
      <c r="EN121" s="272"/>
      <c r="EO121" s="272"/>
      <c r="EP121" s="272"/>
      <c r="EQ121" s="272"/>
      <c r="ER121" s="272"/>
      <c r="ES121" s="272"/>
      <c r="ET121" s="272"/>
      <c r="EU121" s="272"/>
      <c r="EV121" s="272"/>
      <c r="EW121" s="272"/>
      <c r="EX121" s="272"/>
      <c r="EY121" s="272"/>
      <c r="EZ121" s="272"/>
      <c r="FA121" s="272"/>
      <c r="FB121" s="272"/>
      <c r="FC121" s="272"/>
      <c r="FD121" s="272"/>
      <c r="FE121" s="272"/>
      <c r="FF121" s="272"/>
      <c r="FG121" s="272"/>
      <c r="FH121" s="272"/>
      <c r="FI121" s="272"/>
      <c r="FJ121" s="272"/>
      <c r="FK121" s="272"/>
      <c r="FL121" s="272"/>
      <c r="FM121" s="272"/>
      <c r="FN121" s="272"/>
      <c r="FO121" s="272"/>
      <c r="FP121" s="272"/>
      <c r="FQ121" s="272"/>
      <c r="FR121" s="272"/>
      <c r="FS121" s="272"/>
      <c r="FT121" s="272"/>
      <c r="FU121" s="272"/>
      <c r="FV121" s="272"/>
      <c r="FW121" s="272"/>
      <c r="FX121" s="272"/>
      <c r="FY121" s="272"/>
      <c r="FZ121" s="272"/>
      <c r="GA121" s="272"/>
      <c r="GB121" s="272"/>
      <c r="GC121" s="272"/>
      <c r="GD121" s="272"/>
      <c r="GE121" s="272"/>
      <c r="GF121" s="272"/>
      <c r="GG121" s="272"/>
      <c r="GH121" s="272"/>
      <c r="GI121" s="272"/>
      <c r="GJ121" s="272"/>
      <c r="GK121" s="272"/>
      <c r="GL121" s="272"/>
      <c r="GM121" s="272"/>
      <c r="GN121" s="272"/>
      <c r="GO121" s="272"/>
      <c r="GP121" s="272"/>
      <c r="GQ121" s="272"/>
      <c r="GR121" s="272"/>
      <c r="GS121" s="272"/>
      <c r="GT121" s="272"/>
      <c r="GU121" s="272"/>
      <c r="GV121" s="272"/>
      <c r="GW121" s="272"/>
      <c r="GX121" s="272"/>
      <c r="GY121" s="272"/>
      <c r="GZ121" s="272"/>
      <c r="HA121" s="272"/>
      <c r="HB121" s="272"/>
      <c r="HC121" s="272"/>
      <c r="HD121" s="272"/>
      <c r="HE121" s="272"/>
      <c r="HF121" s="272"/>
      <c r="HG121" s="272"/>
      <c r="HH121" s="272"/>
      <c r="HI121" s="272"/>
      <c r="HJ121" s="272"/>
      <c r="HK121" s="272"/>
      <c r="HL121" s="272"/>
      <c r="HM121" s="272"/>
      <c r="HN121" s="272"/>
      <c r="HO121" s="272"/>
      <c r="HP121" s="272"/>
      <c r="HQ121" s="272"/>
      <c r="HR121" s="272"/>
      <c r="HS121" s="272"/>
      <c r="HT121" s="272"/>
      <c r="HU121" s="272"/>
      <c r="HV121" s="272"/>
      <c r="HW121" s="272"/>
      <c r="HX121" s="272"/>
      <c r="HY121" s="272"/>
      <c r="HZ121" s="272"/>
      <c r="IA121" s="272"/>
      <c r="IB121" s="272"/>
      <c r="IC121" s="272"/>
      <c r="ID121" s="272"/>
      <c r="IE121" s="272"/>
      <c r="IF121" s="272"/>
      <c r="IG121" s="272"/>
      <c r="IH121" s="272"/>
      <c r="II121" s="272"/>
      <c r="IJ121" s="272"/>
      <c r="IK121" s="272"/>
      <c r="IL121" s="272"/>
      <c r="IM121" s="272"/>
    </row>
    <row r="122" spans="1:247" s="237" customFormat="1" ht="18" customHeight="1">
      <c r="A122" s="253">
        <v>116</v>
      </c>
      <c r="B122" s="254" t="s">
        <v>801</v>
      </c>
      <c r="C122" s="254" t="s">
        <v>802</v>
      </c>
      <c r="D122" s="255" t="s">
        <v>574</v>
      </c>
      <c r="E122" s="256" t="s">
        <v>593</v>
      </c>
      <c r="F122" s="268">
        <v>23.49</v>
      </c>
      <c r="G122" s="269"/>
      <c r="H122" s="269"/>
      <c r="I122" s="258">
        <f>F122*J122</f>
        <v>82215</v>
      </c>
      <c r="J122" s="274">
        <v>3500</v>
      </c>
      <c r="K122" s="273" t="s">
        <v>576</v>
      </c>
      <c r="L122" s="267"/>
      <c r="M122" s="271"/>
      <c r="N122" s="271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  <c r="AA122" s="272"/>
      <c r="AB122" s="272"/>
      <c r="AC122" s="272"/>
      <c r="AD122" s="272"/>
      <c r="AE122" s="272"/>
      <c r="AF122" s="272"/>
      <c r="AG122" s="272"/>
      <c r="AH122" s="272"/>
      <c r="AI122" s="272"/>
      <c r="AJ122" s="272"/>
      <c r="AK122" s="272"/>
      <c r="AL122" s="272"/>
      <c r="AM122" s="272"/>
      <c r="AN122" s="272"/>
      <c r="AO122" s="272"/>
      <c r="AP122" s="272"/>
      <c r="AQ122" s="272"/>
      <c r="AR122" s="272"/>
      <c r="AS122" s="272"/>
      <c r="AT122" s="272"/>
      <c r="AU122" s="272"/>
      <c r="AV122" s="272"/>
      <c r="AW122" s="272"/>
      <c r="AX122" s="272"/>
      <c r="AY122" s="272"/>
      <c r="AZ122" s="272"/>
      <c r="BA122" s="272"/>
      <c r="BB122" s="272"/>
      <c r="BC122" s="272"/>
      <c r="BD122" s="272"/>
      <c r="BE122" s="272"/>
      <c r="BF122" s="272"/>
      <c r="BG122" s="272"/>
      <c r="BH122" s="272"/>
      <c r="BI122" s="272"/>
      <c r="BJ122" s="272"/>
      <c r="BK122" s="272"/>
      <c r="BL122" s="272"/>
      <c r="BM122" s="272"/>
      <c r="BN122" s="272"/>
      <c r="BO122" s="272"/>
      <c r="BP122" s="272"/>
      <c r="BQ122" s="272"/>
      <c r="BR122" s="272"/>
      <c r="BS122" s="272"/>
      <c r="BT122" s="272"/>
      <c r="BU122" s="272"/>
      <c r="BV122" s="272"/>
      <c r="BW122" s="272"/>
      <c r="BX122" s="272"/>
      <c r="BY122" s="272"/>
      <c r="BZ122" s="272"/>
      <c r="CA122" s="272"/>
      <c r="CB122" s="272"/>
      <c r="CC122" s="272"/>
      <c r="CD122" s="272"/>
      <c r="CE122" s="272"/>
      <c r="CF122" s="272"/>
      <c r="CG122" s="272"/>
      <c r="CH122" s="272"/>
      <c r="CI122" s="272"/>
      <c r="CJ122" s="272"/>
      <c r="CK122" s="272"/>
      <c r="CL122" s="272"/>
      <c r="CM122" s="272"/>
      <c r="CN122" s="272"/>
      <c r="CO122" s="272"/>
      <c r="CP122" s="272"/>
      <c r="CQ122" s="272"/>
      <c r="CR122" s="272"/>
      <c r="CS122" s="272"/>
      <c r="CT122" s="272"/>
      <c r="CU122" s="272"/>
      <c r="CV122" s="272"/>
      <c r="CW122" s="272"/>
      <c r="CX122" s="272"/>
      <c r="CY122" s="272"/>
      <c r="CZ122" s="272"/>
      <c r="DA122" s="272"/>
      <c r="DB122" s="272"/>
      <c r="DC122" s="272"/>
      <c r="DD122" s="272"/>
      <c r="DE122" s="272"/>
      <c r="DF122" s="272"/>
      <c r="DG122" s="272"/>
      <c r="DH122" s="272"/>
      <c r="DI122" s="272"/>
      <c r="DJ122" s="272"/>
      <c r="DK122" s="272"/>
      <c r="DL122" s="272"/>
      <c r="DM122" s="272"/>
      <c r="DN122" s="272"/>
      <c r="DO122" s="272"/>
      <c r="DP122" s="272"/>
      <c r="DQ122" s="272"/>
      <c r="DR122" s="272"/>
      <c r="DS122" s="272"/>
      <c r="DT122" s="272"/>
      <c r="DU122" s="272"/>
      <c r="DV122" s="272"/>
      <c r="DW122" s="272"/>
      <c r="DX122" s="272"/>
      <c r="DY122" s="272"/>
      <c r="DZ122" s="272"/>
      <c r="EA122" s="272"/>
      <c r="EB122" s="272"/>
      <c r="EC122" s="272"/>
      <c r="ED122" s="272"/>
      <c r="EE122" s="272"/>
      <c r="EF122" s="272"/>
      <c r="EG122" s="272"/>
      <c r="EH122" s="272"/>
      <c r="EI122" s="272"/>
      <c r="EJ122" s="272"/>
      <c r="EK122" s="272"/>
      <c r="EL122" s="272"/>
      <c r="EM122" s="272"/>
      <c r="EN122" s="272"/>
      <c r="EO122" s="272"/>
      <c r="EP122" s="272"/>
      <c r="EQ122" s="272"/>
      <c r="ER122" s="272"/>
      <c r="ES122" s="272"/>
      <c r="ET122" s="272"/>
      <c r="EU122" s="272"/>
      <c r="EV122" s="272"/>
      <c r="EW122" s="272"/>
      <c r="EX122" s="272"/>
      <c r="EY122" s="272"/>
      <c r="EZ122" s="272"/>
      <c r="FA122" s="272"/>
      <c r="FB122" s="272"/>
      <c r="FC122" s="272"/>
      <c r="FD122" s="272"/>
      <c r="FE122" s="272"/>
      <c r="FF122" s="272"/>
      <c r="FG122" s="272"/>
      <c r="FH122" s="272"/>
      <c r="FI122" s="272"/>
      <c r="FJ122" s="272"/>
      <c r="FK122" s="272"/>
      <c r="FL122" s="272"/>
      <c r="FM122" s="272"/>
      <c r="FN122" s="272"/>
      <c r="FO122" s="272"/>
      <c r="FP122" s="272"/>
      <c r="FQ122" s="272"/>
      <c r="FR122" s="272"/>
      <c r="FS122" s="272"/>
      <c r="FT122" s="272"/>
      <c r="FU122" s="272"/>
      <c r="FV122" s="272"/>
      <c r="FW122" s="272"/>
      <c r="FX122" s="272"/>
      <c r="FY122" s="272"/>
      <c r="FZ122" s="272"/>
      <c r="GA122" s="272"/>
      <c r="GB122" s="272"/>
      <c r="GC122" s="272"/>
      <c r="GD122" s="272"/>
      <c r="GE122" s="272"/>
      <c r="GF122" s="272"/>
      <c r="GG122" s="272"/>
      <c r="GH122" s="272"/>
      <c r="GI122" s="272"/>
      <c r="GJ122" s="272"/>
      <c r="GK122" s="272"/>
      <c r="GL122" s="272"/>
      <c r="GM122" s="272"/>
      <c r="GN122" s="272"/>
      <c r="GO122" s="272"/>
      <c r="GP122" s="272"/>
      <c r="GQ122" s="272"/>
      <c r="GR122" s="272"/>
      <c r="GS122" s="272"/>
      <c r="GT122" s="272"/>
      <c r="GU122" s="272"/>
      <c r="GV122" s="272"/>
      <c r="GW122" s="272"/>
      <c r="GX122" s="272"/>
      <c r="GY122" s="272"/>
      <c r="GZ122" s="272"/>
      <c r="HA122" s="272"/>
      <c r="HB122" s="272"/>
      <c r="HC122" s="272"/>
      <c r="HD122" s="272"/>
      <c r="HE122" s="272"/>
      <c r="HF122" s="272"/>
      <c r="HG122" s="272"/>
      <c r="HH122" s="272"/>
      <c r="HI122" s="272"/>
      <c r="HJ122" s="272"/>
      <c r="HK122" s="272"/>
      <c r="HL122" s="272"/>
      <c r="HM122" s="272"/>
      <c r="HN122" s="272"/>
      <c r="HO122" s="272"/>
      <c r="HP122" s="272"/>
      <c r="HQ122" s="272"/>
      <c r="HR122" s="272"/>
      <c r="HS122" s="272"/>
      <c r="HT122" s="272"/>
      <c r="HU122" s="272"/>
      <c r="HV122" s="272"/>
      <c r="HW122" s="272"/>
      <c r="HX122" s="272"/>
      <c r="HY122" s="272"/>
      <c r="HZ122" s="272"/>
      <c r="IA122" s="272"/>
      <c r="IB122" s="272"/>
      <c r="IC122" s="272"/>
      <c r="ID122" s="272"/>
      <c r="IE122" s="272"/>
      <c r="IF122" s="272"/>
      <c r="IG122" s="272"/>
      <c r="IH122" s="272"/>
      <c r="II122" s="272"/>
      <c r="IJ122" s="272"/>
      <c r="IK122" s="272"/>
      <c r="IL122" s="272"/>
      <c r="IM122" s="272"/>
    </row>
    <row r="123" spans="1:247" s="237" customFormat="1" ht="18" customHeight="1">
      <c r="A123" s="253">
        <v>117</v>
      </c>
      <c r="B123" s="254" t="s">
        <v>803</v>
      </c>
      <c r="C123" s="254" t="s">
        <v>804</v>
      </c>
      <c r="D123" s="255" t="s">
        <v>574</v>
      </c>
      <c r="E123" s="256" t="s">
        <v>593</v>
      </c>
      <c r="F123" s="268">
        <v>23.49</v>
      </c>
      <c r="G123" s="269"/>
      <c r="H123" s="269"/>
      <c r="I123" s="258">
        <f>F123*J123</f>
        <v>82215</v>
      </c>
      <c r="J123" s="274">
        <v>3500</v>
      </c>
      <c r="K123" s="273" t="s">
        <v>576</v>
      </c>
      <c r="L123" s="267"/>
      <c r="M123" s="271"/>
      <c r="N123" s="271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  <c r="AA123" s="272"/>
      <c r="AB123" s="272"/>
      <c r="AC123" s="272"/>
      <c r="AD123" s="272"/>
      <c r="AE123" s="272"/>
      <c r="AF123" s="272"/>
      <c r="AG123" s="272"/>
      <c r="AH123" s="272"/>
      <c r="AI123" s="272"/>
      <c r="AJ123" s="272"/>
      <c r="AK123" s="272"/>
      <c r="AL123" s="272"/>
      <c r="AM123" s="272"/>
      <c r="AN123" s="272"/>
      <c r="AO123" s="272"/>
      <c r="AP123" s="272"/>
      <c r="AQ123" s="272"/>
      <c r="AR123" s="272"/>
      <c r="AS123" s="272"/>
      <c r="AT123" s="272"/>
      <c r="AU123" s="272"/>
      <c r="AV123" s="272"/>
      <c r="AW123" s="272"/>
      <c r="AX123" s="272"/>
      <c r="AY123" s="272"/>
      <c r="AZ123" s="272"/>
      <c r="BA123" s="272"/>
      <c r="BB123" s="272"/>
      <c r="BC123" s="272"/>
      <c r="BD123" s="272"/>
      <c r="BE123" s="272"/>
      <c r="BF123" s="272"/>
      <c r="BG123" s="272"/>
      <c r="BH123" s="272"/>
      <c r="BI123" s="272"/>
      <c r="BJ123" s="272"/>
      <c r="BK123" s="272"/>
      <c r="BL123" s="272"/>
      <c r="BM123" s="272"/>
      <c r="BN123" s="272"/>
      <c r="BO123" s="272"/>
      <c r="BP123" s="272"/>
      <c r="BQ123" s="272"/>
      <c r="BR123" s="272"/>
      <c r="BS123" s="272"/>
      <c r="BT123" s="272"/>
      <c r="BU123" s="272"/>
      <c r="BV123" s="272"/>
      <c r="BW123" s="272"/>
      <c r="BX123" s="272"/>
      <c r="BY123" s="272"/>
      <c r="BZ123" s="272"/>
      <c r="CA123" s="272"/>
      <c r="CB123" s="272"/>
      <c r="CC123" s="272"/>
      <c r="CD123" s="272"/>
      <c r="CE123" s="272"/>
      <c r="CF123" s="272"/>
      <c r="CG123" s="272"/>
      <c r="CH123" s="272"/>
      <c r="CI123" s="272"/>
      <c r="CJ123" s="272"/>
      <c r="CK123" s="272"/>
      <c r="CL123" s="272"/>
      <c r="CM123" s="272"/>
      <c r="CN123" s="272"/>
      <c r="CO123" s="272"/>
      <c r="CP123" s="272"/>
      <c r="CQ123" s="272"/>
      <c r="CR123" s="272"/>
      <c r="CS123" s="272"/>
      <c r="CT123" s="272"/>
      <c r="CU123" s="272"/>
      <c r="CV123" s="272"/>
      <c r="CW123" s="272"/>
      <c r="CX123" s="272"/>
      <c r="CY123" s="272"/>
      <c r="CZ123" s="272"/>
      <c r="DA123" s="272"/>
      <c r="DB123" s="272"/>
      <c r="DC123" s="272"/>
      <c r="DD123" s="272"/>
      <c r="DE123" s="272"/>
      <c r="DF123" s="272"/>
      <c r="DG123" s="272"/>
      <c r="DH123" s="272"/>
      <c r="DI123" s="272"/>
      <c r="DJ123" s="272"/>
      <c r="DK123" s="272"/>
      <c r="DL123" s="272"/>
      <c r="DM123" s="272"/>
      <c r="DN123" s="272"/>
      <c r="DO123" s="272"/>
      <c r="DP123" s="272"/>
      <c r="DQ123" s="272"/>
      <c r="DR123" s="272"/>
      <c r="DS123" s="272"/>
      <c r="DT123" s="272"/>
      <c r="DU123" s="272"/>
      <c r="DV123" s="272"/>
      <c r="DW123" s="272"/>
      <c r="DX123" s="272"/>
      <c r="DY123" s="272"/>
      <c r="DZ123" s="272"/>
      <c r="EA123" s="272"/>
      <c r="EB123" s="272"/>
      <c r="EC123" s="272"/>
      <c r="ED123" s="272"/>
      <c r="EE123" s="272"/>
      <c r="EF123" s="272"/>
      <c r="EG123" s="272"/>
      <c r="EH123" s="272"/>
      <c r="EI123" s="272"/>
      <c r="EJ123" s="272"/>
      <c r="EK123" s="272"/>
      <c r="EL123" s="272"/>
      <c r="EM123" s="272"/>
      <c r="EN123" s="272"/>
      <c r="EO123" s="272"/>
      <c r="EP123" s="272"/>
      <c r="EQ123" s="272"/>
      <c r="ER123" s="272"/>
      <c r="ES123" s="272"/>
      <c r="ET123" s="272"/>
      <c r="EU123" s="272"/>
      <c r="EV123" s="272"/>
      <c r="EW123" s="272"/>
      <c r="EX123" s="272"/>
      <c r="EY123" s="272"/>
      <c r="EZ123" s="272"/>
      <c r="FA123" s="272"/>
      <c r="FB123" s="272"/>
      <c r="FC123" s="272"/>
      <c r="FD123" s="272"/>
      <c r="FE123" s="272"/>
      <c r="FF123" s="272"/>
      <c r="FG123" s="272"/>
      <c r="FH123" s="272"/>
      <c r="FI123" s="272"/>
      <c r="FJ123" s="272"/>
      <c r="FK123" s="272"/>
      <c r="FL123" s="272"/>
      <c r="FM123" s="272"/>
      <c r="FN123" s="272"/>
      <c r="FO123" s="272"/>
      <c r="FP123" s="272"/>
      <c r="FQ123" s="272"/>
      <c r="FR123" s="272"/>
      <c r="FS123" s="272"/>
      <c r="FT123" s="272"/>
      <c r="FU123" s="272"/>
      <c r="FV123" s="272"/>
      <c r="FW123" s="272"/>
      <c r="FX123" s="272"/>
      <c r="FY123" s="272"/>
      <c r="FZ123" s="272"/>
      <c r="GA123" s="272"/>
      <c r="GB123" s="272"/>
      <c r="GC123" s="272"/>
      <c r="GD123" s="272"/>
      <c r="GE123" s="272"/>
      <c r="GF123" s="272"/>
      <c r="GG123" s="272"/>
      <c r="GH123" s="272"/>
      <c r="GI123" s="272"/>
      <c r="GJ123" s="272"/>
      <c r="GK123" s="272"/>
      <c r="GL123" s="272"/>
      <c r="GM123" s="272"/>
      <c r="GN123" s="272"/>
      <c r="GO123" s="272"/>
      <c r="GP123" s="272"/>
      <c r="GQ123" s="272"/>
      <c r="GR123" s="272"/>
      <c r="GS123" s="272"/>
      <c r="GT123" s="272"/>
      <c r="GU123" s="272"/>
      <c r="GV123" s="272"/>
      <c r="GW123" s="272"/>
      <c r="GX123" s="272"/>
      <c r="GY123" s="272"/>
      <c r="GZ123" s="272"/>
      <c r="HA123" s="272"/>
      <c r="HB123" s="272"/>
      <c r="HC123" s="272"/>
      <c r="HD123" s="272"/>
      <c r="HE123" s="272"/>
      <c r="HF123" s="272"/>
      <c r="HG123" s="272"/>
      <c r="HH123" s="272"/>
      <c r="HI123" s="272"/>
      <c r="HJ123" s="272"/>
      <c r="HK123" s="272"/>
      <c r="HL123" s="272"/>
      <c r="HM123" s="272"/>
      <c r="HN123" s="272"/>
      <c r="HO123" s="272"/>
      <c r="HP123" s="272"/>
      <c r="HQ123" s="272"/>
      <c r="HR123" s="272"/>
      <c r="HS123" s="272"/>
      <c r="HT123" s="272"/>
      <c r="HU123" s="272"/>
      <c r="HV123" s="272"/>
      <c r="HW123" s="272"/>
      <c r="HX123" s="272"/>
      <c r="HY123" s="272"/>
      <c r="HZ123" s="272"/>
      <c r="IA123" s="272"/>
      <c r="IB123" s="272"/>
      <c r="IC123" s="272"/>
      <c r="ID123" s="272"/>
      <c r="IE123" s="272"/>
      <c r="IF123" s="272"/>
      <c r="IG123" s="272"/>
      <c r="IH123" s="272"/>
      <c r="II123" s="272"/>
      <c r="IJ123" s="272"/>
      <c r="IK123" s="272"/>
      <c r="IL123" s="272"/>
      <c r="IM123" s="272"/>
    </row>
    <row r="124" spans="1:247" s="237" customFormat="1" ht="18" customHeight="1">
      <c r="A124" s="253">
        <v>118</v>
      </c>
      <c r="B124" s="254" t="s">
        <v>805</v>
      </c>
      <c r="C124" s="254" t="s">
        <v>806</v>
      </c>
      <c r="D124" s="255" t="s">
        <v>574</v>
      </c>
      <c r="E124" s="256" t="s">
        <v>593</v>
      </c>
      <c r="F124" s="268">
        <v>23.49</v>
      </c>
      <c r="G124" s="269"/>
      <c r="H124" s="269"/>
      <c r="I124" s="258">
        <f>F124*J124</f>
        <v>82215</v>
      </c>
      <c r="J124" s="274">
        <v>3500</v>
      </c>
      <c r="K124" s="273" t="s">
        <v>576</v>
      </c>
      <c r="L124" s="267"/>
      <c r="M124" s="271"/>
      <c r="N124" s="271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  <c r="AA124" s="272"/>
      <c r="AB124" s="272"/>
      <c r="AC124" s="272"/>
      <c r="AD124" s="272"/>
      <c r="AE124" s="272"/>
      <c r="AF124" s="272"/>
      <c r="AG124" s="272"/>
      <c r="AH124" s="272"/>
      <c r="AI124" s="272"/>
      <c r="AJ124" s="272"/>
      <c r="AK124" s="272"/>
      <c r="AL124" s="272"/>
      <c r="AM124" s="272"/>
      <c r="AN124" s="272"/>
      <c r="AO124" s="272"/>
      <c r="AP124" s="272"/>
      <c r="AQ124" s="272"/>
      <c r="AR124" s="272"/>
      <c r="AS124" s="272"/>
      <c r="AT124" s="272"/>
      <c r="AU124" s="272"/>
      <c r="AV124" s="272"/>
      <c r="AW124" s="272"/>
      <c r="AX124" s="272"/>
      <c r="AY124" s="272"/>
      <c r="AZ124" s="272"/>
      <c r="BA124" s="272"/>
      <c r="BB124" s="272"/>
      <c r="BC124" s="272"/>
      <c r="BD124" s="272"/>
      <c r="BE124" s="272"/>
      <c r="BF124" s="272"/>
      <c r="BG124" s="272"/>
      <c r="BH124" s="272"/>
      <c r="BI124" s="272"/>
      <c r="BJ124" s="272"/>
      <c r="BK124" s="272"/>
      <c r="BL124" s="272"/>
      <c r="BM124" s="272"/>
      <c r="BN124" s="272"/>
      <c r="BO124" s="272"/>
      <c r="BP124" s="272"/>
      <c r="BQ124" s="272"/>
      <c r="BR124" s="272"/>
      <c r="BS124" s="272"/>
      <c r="BT124" s="272"/>
      <c r="BU124" s="272"/>
      <c r="BV124" s="272"/>
      <c r="BW124" s="272"/>
      <c r="BX124" s="272"/>
      <c r="BY124" s="272"/>
      <c r="BZ124" s="272"/>
      <c r="CA124" s="272"/>
      <c r="CB124" s="272"/>
      <c r="CC124" s="272"/>
      <c r="CD124" s="272"/>
      <c r="CE124" s="272"/>
      <c r="CF124" s="272"/>
      <c r="CG124" s="272"/>
      <c r="CH124" s="272"/>
      <c r="CI124" s="272"/>
      <c r="CJ124" s="272"/>
      <c r="CK124" s="272"/>
      <c r="CL124" s="272"/>
      <c r="CM124" s="272"/>
      <c r="CN124" s="272"/>
      <c r="CO124" s="272"/>
      <c r="CP124" s="272"/>
      <c r="CQ124" s="272"/>
      <c r="CR124" s="272"/>
      <c r="CS124" s="272"/>
      <c r="CT124" s="272"/>
      <c r="CU124" s="272"/>
      <c r="CV124" s="272"/>
      <c r="CW124" s="272"/>
      <c r="CX124" s="272"/>
      <c r="CY124" s="272"/>
      <c r="CZ124" s="272"/>
      <c r="DA124" s="272"/>
      <c r="DB124" s="272"/>
      <c r="DC124" s="272"/>
      <c r="DD124" s="272"/>
      <c r="DE124" s="272"/>
      <c r="DF124" s="272"/>
      <c r="DG124" s="272"/>
      <c r="DH124" s="272"/>
      <c r="DI124" s="272"/>
      <c r="DJ124" s="272"/>
      <c r="DK124" s="272"/>
      <c r="DL124" s="272"/>
      <c r="DM124" s="272"/>
      <c r="DN124" s="272"/>
      <c r="DO124" s="272"/>
      <c r="DP124" s="272"/>
      <c r="DQ124" s="272"/>
      <c r="DR124" s="272"/>
      <c r="DS124" s="272"/>
      <c r="DT124" s="272"/>
      <c r="DU124" s="272"/>
      <c r="DV124" s="272"/>
      <c r="DW124" s="272"/>
      <c r="DX124" s="272"/>
      <c r="DY124" s="272"/>
      <c r="DZ124" s="272"/>
      <c r="EA124" s="272"/>
      <c r="EB124" s="272"/>
      <c r="EC124" s="272"/>
      <c r="ED124" s="272"/>
      <c r="EE124" s="272"/>
      <c r="EF124" s="272"/>
      <c r="EG124" s="272"/>
      <c r="EH124" s="272"/>
      <c r="EI124" s="272"/>
      <c r="EJ124" s="272"/>
      <c r="EK124" s="272"/>
      <c r="EL124" s="272"/>
      <c r="EM124" s="272"/>
      <c r="EN124" s="272"/>
      <c r="EO124" s="272"/>
      <c r="EP124" s="272"/>
      <c r="EQ124" s="272"/>
      <c r="ER124" s="272"/>
      <c r="ES124" s="272"/>
      <c r="ET124" s="272"/>
      <c r="EU124" s="272"/>
      <c r="EV124" s="272"/>
      <c r="EW124" s="272"/>
      <c r="EX124" s="272"/>
      <c r="EY124" s="272"/>
      <c r="EZ124" s="272"/>
      <c r="FA124" s="272"/>
      <c r="FB124" s="272"/>
      <c r="FC124" s="272"/>
      <c r="FD124" s="272"/>
      <c r="FE124" s="272"/>
      <c r="FF124" s="272"/>
      <c r="FG124" s="272"/>
      <c r="FH124" s="272"/>
      <c r="FI124" s="272"/>
      <c r="FJ124" s="272"/>
      <c r="FK124" s="272"/>
      <c r="FL124" s="272"/>
      <c r="FM124" s="272"/>
      <c r="FN124" s="272"/>
      <c r="FO124" s="272"/>
      <c r="FP124" s="272"/>
      <c r="FQ124" s="272"/>
      <c r="FR124" s="272"/>
      <c r="FS124" s="272"/>
      <c r="FT124" s="272"/>
      <c r="FU124" s="272"/>
      <c r="FV124" s="272"/>
      <c r="FW124" s="272"/>
      <c r="FX124" s="272"/>
      <c r="FY124" s="272"/>
      <c r="FZ124" s="272"/>
      <c r="GA124" s="272"/>
      <c r="GB124" s="272"/>
      <c r="GC124" s="272"/>
      <c r="GD124" s="272"/>
      <c r="GE124" s="272"/>
      <c r="GF124" s="272"/>
      <c r="GG124" s="272"/>
      <c r="GH124" s="272"/>
      <c r="GI124" s="272"/>
      <c r="GJ124" s="272"/>
      <c r="GK124" s="272"/>
      <c r="GL124" s="272"/>
      <c r="GM124" s="272"/>
      <c r="GN124" s="272"/>
      <c r="GO124" s="272"/>
      <c r="GP124" s="272"/>
      <c r="GQ124" s="272"/>
      <c r="GR124" s="272"/>
      <c r="GS124" s="272"/>
      <c r="GT124" s="272"/>
      <c r="GU124" s="272"/>
      <c r="GV124" s="272"/>
      <c r="GW124" s="272"/>
      <c r="GX124" s="272"/>
      <c r="GY124" s="272"/>
      <c r="GZ124" s="272"/>
      <c r="HA124" s="272"/>
      <c r="HB124" s="272"/>
      <c r="HC124" s="272"/>
      <c r="HD124" s="272"/>
      <c r="HE124" s="272"/>
      <c r="HF124" s="272"/>
      <c r="HG124" s="272"/>
      <c r="HH124" s="272"/>
      <c r="HI124" s="272"/>
      <c r="HJ124" s="272"/>
      <c r="HK124" s="272"/>
      <c r="HL124" s="272"/>
      <c r="HM124" s="272"/>
      <c r="HN124" s="272"/>
      <c r="HO124" s="272"/>
      <c r="HP124" s="272"/>
      <c r="HQ124" s="272"/>
      <c r="HR124" s="272"/>
      <c r="HS124" s="272"/>
      <c r="HT124" s="272"/>
      <c r="HU124" s="272"/>
      <c r="HV124" s="272"/>
      <c r="HW124" s="272"/>
      <c r="HX124" s="272"/>
      <c r="HY124" s="272"/>
      <c r="HZ124" s="272"/>
      <c r="IA124" s="272"/>
      <c r="IB124" s="272"/>
      <c r="IC124" s="272"/>
      <c r="ID124" s="272"/>
      <c r="IE124" s="272"/>
      <c r="IF124" s="272"/>
      <c r="IG124" s="272"/>
      <c r="IH124" s="272"/>
      <c r="II124" s="272"/>
      <c r="IJ124" s="272"/>
      <c r="IK124" s="272"/>
      <c r="IL124" s="272"/>
      <c r="IM124" s="272"/>
    </row>
    <row r="125" spans="1:247" s="237" customFormat="1" ht="18" customHeight="1">
      <c r="A125" s="253">
        <v>119</v>
      </c>
      <c r="B125" s="254" t="s">
        <v>807</v>
      </c>
      <c r="C125" s="254" t="s">
        <v>808</v>
      </c>
      <c r="D125" s="255" t="s">
        <v>574</v>
      </c>
      <c r="E125" s="256" t="s">
        <v>593</v>
      </c>
      <c r="F125" s="268">
        <v>23.49</v>
      </c>
      <c r="G125" s="269"/>
      <c r="H125" s="269"/>
      <c r="I125" s="258">
        <f>F125*J125</f>
        <v>82215</v>
      </c>
      <c r="J125" s="274">
        <v>3500</v>
      </c>
      <c r="K125" s="273" t="s">
        <v>576</v>
      </c>
      <c r="L125" s="267"/>
      <c r="M125" s="271"/>
      <c r="N125" s="271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  <c r="AA125" s="272"/>
      <c r="AB125" s="272"/>
      <c r="AC125" s="272"/>
      <c r="AD125" s="272"/>
      <c r="AE125" s="272"/>
      <c r="AF125" s="272"/>
      <c r="AG125" s="272"/>
      <c r="AH125" s="272"/>
      <c r="AI125" s="272"/>
      <c r="AJ125" s="272"/>
      <c r="AK125" s="272"/>
      <c r="AL125" s="272"/>
      <c r="AM125" s="272"/>
      <c r="AN125" s="272"/>
      <c r="AO125" s="272"/>
      <c r="AP125" s="272"/>
      <c r="AQ125" s="272"/>
      <c r="AR125" s="272"/>
      <c r="AS125" s="272"/>
      <c r="AT125" s="272"/>
      <c r="AU125" s="272"/>
      <c r="AV125" s="272"/>
      <c r="AW125" s="272"/>
      <c r="AX125" s="272"/>
      <c r="AY125" s="272"/>
      <c r="AZ125" s="272"/>
      <c r="BA125" s="272"/>
      <c r="BB125" s="272"/>
      <c r="BC125" s="272"/>
      <c r="BD125" s="272"/>
      <c r="BE125" s="272"/>
      <c r="BF125" s="272"/>
      <c r="BG125" s="272"/>
      <c r="BH125" s="272"/>
      <c r="BI125" s="272"/>
      <c r="BJ125" s="272"/>
      <c r="BK125" s="272"/>
      <c r="BL125" s="272"/>
      <c r="BM125" s="272"/>
      <c r="BN125" s="272"/>
      <c r="BO125" s="272"/>
      <c r="BP125" s="272"/>
      <c r="BQ125" s="272"/>
      <c r="BR125" s="272"/>
      <c r="BS125" s="272"/>
      <c r="BT125" s="272"/>
      <c r="BU125" s="272"/>
      <c r="BV125" s="272"/>
      <c r="BW125" s="272"/>
      <c r="BX125" s="272"/>
      <c r="BY125" s="272"/>
      <c r="BZ125" s="272"/>
      <c r="CA125" s="272"/>
      <c r="CB125" s="272"/>
      <c r="CC125" s="272"/>
      <c r="CD125" s="272"/>
      <c r="CE125" s="272"/>
      <c r="CF125" s="272"/>
      <c r="CG125" s="272"/>
      <c r="CH125" s="272"/>
      <c r="CI125" s="272"/>
      <c r="CJ125" s="272"/>
      <c r="CK125" s="272"/>
      <c r="CL125" s="272"/>
      <c r="CM125" s="272"/>
      <c r="CN125" s="272"/>
      <c r="CO125" s="272"/>
      <c r="CP125" s="272"/>
      <c r="CQ125" s="272"/>
      <c r="CR125" s="272"/>
      <c r="CS125" s="272"/>
      <c r="CT125" s="272"/>
      <c r="CU125" s="272"/>
      <c r="CV125" s="272"/>
      <c r="CW125" s="272"/>
      <c r="CX125" s="272"/>
      <c r="CY125" s="272"/>
      <c r="CZ125" s="272"/>
      <c r="DA125" s="272"/>
      <c r="DB125" s="272"/>
      <c r="DC125" s="272"/>
      <c r="DD125" s="272"/>
      <c r="DE125" s="272"/>
      <c r="DF125" s="272"/>
      <c r="DG125" s="272"/>
      <c r="DH125" s="272"/>
      <c r="DI125" s="272"/>
      <c r="DJ125" s="272"/>
      <c r="DK125" s="272"/>
      <c r="DL125" s="272"/>
      <c r="DM125" s="272"/>
      <c r="DN125" s="272"/>
      <c r="DO125" s="272"/>
      <c r="DP125" s="272"/>
      <c r="DQ125" s="272"/>
      <c r="DR125" s="272"/>
      <c r="DS125" s="272"/>
      <c r="DT125" s="272"/>
      <c r="DU125" s="272"/>
      <c r="DV125" s="272"/>
      <c r="DW125" s="272"/>
      <c r="DX125" s="272"/>
      <c r="DY125" s="272"/>
      <c r="DZ125" s="272"/>
      <c r="EA125" s="272"/>
      <c r="EB125" s="272"/>
      <c r="EC125" s="272"/>
      <c r="ED125" s="272"/>
      <c r="EE125" s="272"/>
      <c r="EF125" s="272"/>
      <c r="EG125" s="272"/>
      <c r="EH125" s="272"/>
      <c r="EI125" s="272"/>
      <c r="EJ125" s="272"/>
      <c r="EK125" s="272"/>
      <c r="EL125" s="272"/>
      <c r="EM125" s="272"/>
      <c r="EN125" s="272"/>
      <c r="EO125" s="272"/>
      <c r="EP125" s="272"/>
      <c r="EQ125" s="272"/>
      <c r="ER125" s="272"/>
      <c r="ES125" s="272"/>
      <c r="ET125" s="272"/>
      <c r="EU125" s="272"/>
      <c r="EV125" s="272"/>
      <c r="EW125" s="272"/>
      <c r="EX125" s="272"/>
      <c r="EY125" s="272"/>
      <c r="EZ125" s="272"/>
      <c r="FA125" s="272"/>
      <c r="FB125" s="272"/>
      <c r="FC125" s="272"/>
      <c r="FD125" s="272"/>
      <c r="FE125" s="272"/>
      <c r="FF125" s="272"/>
      <c r="FG125" s="272"/>
      <c r="FH125" s="272"/>
      <c r="FI125" s="272"/>
      <c r="FJ125" s="272"/>
      <c r="FK125" s="272"/>
      <c r="FL125" s="272"/>
      <c r="FM125" s="272"/>
      <c r="FN125" s="272"/>
      <c r="FO125" s="272"/>
      <c r="FP125" s="272"/>
      <c r="FQ125" s="272"/>
      <c r="FR125" s="272"/>
      <c r="FS125" s="272"/>
      <c r="FT125" s="272"/>
      <c r="FU125" s="272"/>
      <c r="FV125" s="272"/>
      <c r="FW125" s="272"/>
      <c r="FX125" s="272"/>
      <c r="FY125" s="272"/>
      <c r="FZ125" s="272"/>
      <c r="GA125" s="272"/>
      <c r="GB125" s="272"/>
      <c r="GC125" s="272"/>
      <c r="GD125" s="272"/>
      <c r="GE125" s="272"/>
      <c r="GF125" s="272"/>
      <c r="GG125" s="272"/>
      <c r="GH125" s="272"/>
      <c r="GI125" s="272"/>
      <c r="GJ125" s="272"/>
      <c r="GK125" s="272"/>
      <c r="GL125" s="272"/>
      <c r="GM125" s="272"/>
      <c r="GN125" s="272"/>
      <c r="GO125" s="272"/>
      <c r="GP125" s="272"/>
      <c r="GQ125" s="272"/>
      <c r="GR125" s="272"/>
      <c r="GS125" s="272"/>
      <c r="GT125" s="272"/>
      <c r="GU125" s="272"/>
      <c r="GV125" s="272"/>
      <c r="GW125" s="272"/>
      <c r="GX125" s="272"/>
      <c r="GY125" s="272"/>
      <c r="GZ125" s="272"/>
      <c r="HA125" s="272"/>
      <c r="HB125" s="272"/>
      <c r="HC125" s="272"/>
      <c r="HD125" s="272"/>
      <c r="HE125" s="272"/>
      <c r="HF125" s="272"/>
      <c r="HG125" s="272"/>
      <c r="HH125" s="272"/>
      <c r="HI125" s="272"/>
      <c r="HJ125" s="272"/>
      <c r="HK125" s="272"/>
      <c r="HL125" s="272"/>
      <c r="HM125" s="272"/>
      <c r="HN125" s="272"/>
      <c r="HO125" s="272"/>
      <c r="HP125" s="272"/>
      <c r="HQ125" s="272"/>
      <c r="HR125" s="272"/>
      <c r="HS125" s="272"/>
      <c r="HT125" s="272"/>
      <c r="HU125" s="272"/>
      <c r="HV125" s="272"/>
      <c r="HW125" s="272"/>
      <c r="HX125" s="272"/>
      <c r="HY125" s="272"/>
      <c r="HZ125" s="272"/>
      <c r="IA125" s="272"/>
      <c r="IB125" s="272"/>
      <c r="IC125" s="272"/>
      <c r="ID125" s="272"/>
      <c r="IE125" s="272"/>
      <c r="IF125" s="272"/>
      <c r="IG125" s="272"/>
      <c r="IH125" s="272"/>
      <c r="II125" s="272"/>
      <c r="IJ125" s="272"/>
      <c r="IK125" s="272"/>
      <c r="IL125" s="272"/>
      <c r="IM125" s="272"/>
    </row>
    <row r="126" spans="1:247" s="237" customFormat="1" ht="18" customHeight="1">
      <c r="A126" s="253">
        <v>120</v>
      </c>
      <c r="B126" s="254" t="s">
        <v>809</v>
      </c>
      <c r="C126" s="254" t="s">
        <v>810</v>
      </c>
      <c r="D126" s="255" t="s">
        <v>574</v>
      </c>
      <c r="E126" s="256" t="s">
        <v>593</v>
      </c>
      <c r="F126" s="268">
        <v>23.49</v>
      </c>
      <c r="G126" s="269"/>
      <c r="H126" s="269"/>
      <c r="I126" s="258">
        <f>F126*J126</f>
        <v>82215</v>
      </c>
      <c r="J126" s="274">
        <v>3500</v>
      </c>
      <c r="K126" s="273" t="s">
        <v>576</v>
      </c>
      <c r="L126" s="267"/>
      <c r="M126" s="271"/>
      <c r="N126" s="271"/>
      <c r="O126" s="272"/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  <c r="AA126" s="272"/>
      <c r="AB126" s="272"/>
      <c r="AC126" s="272"/>
      <c r="AD126" s="272"/>
      <c r="AE126" s="272"/>
      <c r="AF126" s="272"/>
      <c r="AG126" s="272"/>
      <c r="AH126" s="272"/>
      <c r="AI126" s="272"/>
      <c r="AJ126" s="272"/>
      <c r="AK126" s="272"/>
      <c r="AL126" s="272"/>
      <c r="AM126" s="272"/>
      <c r="AN126" s="272"/>
      <c r="AO126" s="272"/>
      <c r="AP126" s="272"/>
      <c r="AQ126" s="272"/>
      <c r="AR126" s="272"/>
      <c r="AS126" s="272"/>
      <c r="AT126" s="272"/>
      <c r="AU126" s="272"/>
      <c r="AV126" s="272"/>
      <c r="AW126" s="272"/>
      <c r="AX126" s="272"/>
      <c r="AY126" s="272"/>
      <c r="AZ126" s="272"/>
      <c r="BA126" s="272"/>
      <c r="BB126" s="272"/>
      <c r="BC126" s="272"/>
      <c r="BD126" s="272"/>
      <c r="BE126" s="272"/>
      <c r="BF126" s="272"/>
      <c r="BG126" s="272"/>
      <c r="BH126" s="272"/>
      <c r="BI126" s="272"/>
      <c r="BJ126" s="272"/>
      <c r="BK126" s="272"/>
      <c r="BL126" s="272"/>
      <c r="BM126" s="272"/>
      <c r="BN126" s="272"/>
      <c r="BO126" s="272"/>
      <c r="BP126" s="272"/>
      <c r="BQ126" s="272"/>
      <c r="BR126" s="272"/>
      <c r="BS126" s="272"/>
      <c r="BT126" s="272"/>
      <c r="BU126" s="272"/>
      <c r="BV126" s="272"/>
      <c r="BW126" s="272"/>
      <c r="BX126" s="272"/>
      <c r="BY126" s="272"/>
      <c r="BZ126" s="272"/>
      <c r="CA126" s="272"/>
      <c r="CB126" s="272"/>
      <c r="CC126" s="272"/>
      <c r="CD126" s="272"/>
      <c r="CE126" s="272"/>
      <c r="CF126" s="272"/>
      <c r="CG126" s="272"/>
      <c r="CH126" s="272"/>
      <c r="CI126" s="272"/>
      <c r="CJ126" s="272"/>
      <c r="CK126" s="272"/>
      <c r="CL126" s="272"/>
      <c r="CM126" s="272"/>
      <c r="CN126" s="272"/>
      <c r="CO126" s="272"/>
      <c r="CP126" s="272"/>
      <c r="CQ126" s="272"/>
      <c r="CR126" s="272"/>
      <c r="CS126" s="272"/>
      <c r="CT126" s="272"/>
      <c r="CU126" s="272"/>
      <c r="CV126" s="272"/>
      <c r="CW126" s="272"/>
      <c r="CX126" s="272"/>
      <c r="CY126" s="272"/>
      <c r="CZ126" s="272"/>
      <c r="DA126" s="272"/>
      <c r="DB126" s="272"/>
      <c r="DC126" s="272"/>
      <c r="DD126" s="272"/>
      <c r="DE126" s="272"/>
      <c r="DF126" s="272"/>
      <c r="DG126" s="272"/>
      <c r="DH126" s="272"/>
      <c r="DI126" s="272"/>
      <c r="DJ126" s="272"/>
      <c r="DK126" s="272"/>
      <c r="DL126" s="272"/>
      <c r="DM126" s="272"/>
      <c r="DN126" s="272"/>
      <c r="DO126" s="272"/>
      <c r="DP126" s="272"/>
      <c r="DQ126" s="272"/>
      <c r="DR126" s="272"/>
      <c r="DS126" s="272"/>
      <c r="DT126" s="272"/>
      <c r="DU126" s="272"/>
      <c r="DV126" s="272"/>
      <c r="DW126" s="272"/>
      <c r="DX126" s="272"/>
      <c r="DY126" s="272"/>
      <c r="DZ126" s="272"/>
      <c r="EA126" s="272"/>
      <c r="EB126" s="272"/>
      <c r="EC126" s="272"/>
      <c r="ED126" s="272"/>
      <c r="EE126" s="272"/>
      <c r="EF126" s="272"/>
      <c r="EG126" s="272"/>
      <c r="EH126" s="272"/>
      <c r="EI126" s="272"/>
      <c r="EJ126" s="272"/>
      <c r="EK126" s="272"/>
      <c r="EL126" s="272"/>
      <c r="EM126" s="272"/>
      <c r="EN126" s="272"/>
      <c r="EO126" s="272"/>
      <c r="EP126" s="272"/>
      <c r="EQ126" s="272"/>
      <c r="ER126" s="272"/>
      <c r="ES126" s="272"/>
      <c r="ET126" s="272"/>
      <c r="EU126" s="272"/>
      <c r="EV126" s="272"/>
      <c r="EW126" s="272"/>
      <c r="EX126" s="272"/>
      <c r="EY126" s="272"/>
      <c r="EZ126" s="272"/>
      <c r="FA126" s="272"/>
      <c r="FB126" s="272"/>
      <c r="FC126" s="272"/>
      <c r="FD126" s="272"/>
      <c r="FE126" s="272"/>
      <c r="FF126" s="272"/>
      <c r="FG126" s="272"/>
      <c r="FH126" s="272"/>
      <c r="FI126" s="272"/>
      <c r="FJ126" s="272"/>
      <c r="FK126" s="272"/>
      <c r="FL126" s="272"/>
      <c r="FM126" s="272"/>
      <c r="FN126" s="272"/>
      <c r="FO126" s="272"/>
      <c r="FP126" s="272"/>
      <c r="FQ126" s="272"/>
      <c r="FR126" s="272"/>
      <c r="FS126" s="272"/>
      <c r="FT126" s="272"/>
      <c r="FU126" s="272"/>
      <c r="FV126" s="272"/>
      <c r="FW126" s="272"/>
      <c r="FX126" s="272"/>
      <c r="FY126" s="272"/>
      <c r="FZ126" s="272"/>
      <c r="GA126" s="272"/>
      <c r="GB126" s="272"/>
      <c r="GC126" s="272"/>
      <c r="GD126" s="272"/>
      <c r="GE126" s="272"/>
      <c r="GF126" s="272"/>
      <c r="GG126" s="272"/>
      <c r="GH126" s="272"/>
      <c r="GI126" s="272"/>
      <c r="GJ126" s="272"/>
      <c r="GK126" s="272"/>
      <c r="GL126" s="272"/>
      <c r="GM126" s="272"/>
      <c r="GN126" s="272"/>
      <c r="GO126" s="272"/>
      <c r="GP126" s="272"/>
      <c r="GQ126" s="272"/>
      <c r="GR126" s="272"/>
      <c r="GS126" s="272"/>
      <c r="GT126" s="272"/>
      <c r="GU126" s="272"/>
      <c r="GV126" s="272"/>
      <c r="GW126" s="272"/>
      <c r="GX126" s="272"/>
      <c r="GY126" s="272"/>
      <c r="GZ126" s="272"/>
      <c r="HA126" s="272"/>
      <c r="HB126" s="272"/>
      <c r="HC126" s="272"/>
      <c r="HD126" s="272"/>
      <c r="HE126" s="272"/>
      <c r="HF126" s="272"/>
      <c r="HG126" s="272"/>
      <c r="HH126" s="272"/>
      <c r="HI126" s="272"/>
      <c r="HJ126" s="272"/>
      <c r="HK126" s="272"/>
      <c r="HL126" s="272"/>
      <c r="HM126" s="272"/>
      <c r="HN126" s="272"/>
      <c r="HO126" s="272"/>
      <c r="HP126" s="272"/>
      <c r="HQ126" s="272"/>
      <c r="HR126" s="272"/>
      <c r="HS126" s="272"/>
      <c r="HT126" s="272"/>
      <c r="HU126" s="272"/>
      <c r="HV126" s="272"/>
      <c r="HW126" s="272"/>
      <c r="HX126" s="272"/>
      <c r="HY126" s="272"/>
      <c r="HZ126" s="272"/>
      <c r="IA126" s="272"/>
      <c r="IB126" s="272"/>
      <c r="IC126" s="272"/>
      <c r="ID126" s="272"/>
      <c r="IE126" s="272"/>
      <c r="IF126" s="272"/>
      <c r="IG126" s="272"/>
      <c r="IH126" s="272"/>
      <c r="II126" s="272"/>
      <c r="IJ126" s="272"/>
      <c r="IK126" s="272"/>
      <c r="IL126" s="272"/>
      <c r="IM126" s="272"/>
    </row>
    <row r="127" spans="1:247" s="237" customFormat="1" ht="18" customHeight="1">
      <c r="A127" s="253">
        <v>121</v>
      </c>
      <c r="B127" s="254" t="s">
        <v>811</v>
      </c>
      <c r="C127" s="254" t="s">
        <v>812</v>
      </c>
      <c r="D127" s="255" t="s">
        <v>574</v>
      </c>
      <c r="E127" s="256" t="s">
        <v>593</v>
      </c>
      <c r="F127" s="268">
        <v>20.41</v>
      </c>
      <c r="G127" s="269"/>
      <c r="H127" s="269"/>
      <c r="I127" s="258">
        <f>F127*J127</f>
        <v>71435</v>
      </c>
      <c r="J127" s="274">
        <v>3500</v>
      </c>
      <c r="K127" s="273" t="s">
        <v>576</v>
      </c>
      <c r="L127" s="267"/>
      <c r="M127" s="271"/>
      <c r="N127" s="271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272"/>
      <c r="AF127" s="272"/>
      <c r="AG127" s="272"/>
      <c r="AH127" s="272"/>
      <c r="AI127" s="272"/>
      <c r="AJ127" s="272"/>
      <c r="AK127" s="272"/>
      <c r="AL127" s="272"/>
      <c r="AM127" s="272"/>
      <c r="AN127" s="272"/>
      <c r="AO127" s="272"/>
      <c r="AP127" s="272"/>
      <c r="AQ127" s="272"/>
      <c r="AR127" s="272"/>
      <c r="AS127" s="272"/>
      <c r="AT127" s="272"/>
      <c r="AU127" s="272"/>
      <c r="AV127" s="272"/>
      <c r="AW127" s="272"/>
      <c r="AX127" s="272"/>
      <c r="AY127" s="272"/>
      <c r="AZ127" s="272"/>
      <c r="BA127" s="272"/>
      <c r="BB127" s="272"/>
      <c r="BC127" s="272"/>
      <c r="BD127" s="272"/>
      <c r="BE127" s="272"/>
      <c r="BF127" s="272"/>
      <c r="BG127" s="272"/>
      <c r="BH127" s="272"/>
      <c r="BI127" s="272"/>
      <c r="BJ127" s="272"/>
      <c r="BK127" s="272"/>
      <c r="BL127" s="272"/>
      <c r="BM127" s="272"/>
      <c r="BN127" s="272"/>
      <c r="BO127" s="272"/>
      <c r="BP127" s="272"/>
      <c r="BQ127" s="272"/>
      <c r="BR127" s="272"/>
      <c r="BS127" s="272"/>
      <c r="BT127" s="272"/>
      <c r="BU127" s="272"/>
      <c r="BV127" s="272"/>
      <c r="BW127" s="272"/>
      <c r="BX127" s="272"/>
      <c r="BY127" s="272"/>
      <c r="BZ127" s="272"/>
      <c r="CA127" s="272"/>
      <c r="CB127" s="272"/>
      <c r="CC127" s="272"/>
      <c r="CD127" s="272"/>
      <c r="CE127" s="272"/>
      <c r="CF127" s="272"/>
      <c r="CG127" s="272"/>
      <c r="CH127" s="272"/>
      <c r="CI127" s="272"/>
      <c r="CJ127" s="272"/>
      <c r="CK127" s="272"/>
      <c r="CL127" s="272"/>
      <c r="CM127" s="272"/>
      <c r="CN127" s="272"/>
      <c r="CO127" s="272"/>
      <c r="CP127" s="272"/>
      <c r="CQ127" s="272"/>
      <c r="CR127" s="272"/>
      <c r="CS127" s="272"/>
      <c r="CT127" s="272"/>
      <c r="CU127" s="272"/>
      <c r="CV127" s="272"/>
      <c r="CW127" s="272"/>
      <c r="CX127" s="272"/>
      <c r="CY127" s="272"/>
      <c r="CZ127" s="272"/>
      <c r="DA127" s="272"/>
      <c r="DB127" s="272"/>
      <c r="DC127" s="272"/>
      <c r="DD127" s="272"/>
      <c r="DE127" s="272"/>
      <c r="DF127" s="272"/>
      <c r="DG127" s="272"/>
      <c r="DH127" s="272"/>
      <c r="DI127" s="272"/>
      <c r="DJ127" s="272"/>
      <c r="DK127" s="272"/>
      <c r="DL127" s="272"/>
      <c r="DM127" s="272"/>
      <c r="DN127" s="272"/>
      <c r="DO127" s="272"/>
      <c r="DP127" s="272"/>
      <c r="DQ127" s="272"/>
      <c r="DR127" s="272"/>
      <c r="DS127" s="272"/>
      <c r="DT127" s="272"/>
      <c r="DU127" s="272"/>
      <c r="DV127" s="272"/>
      <c r="DW127" s="272"/>
      <c r="DX127" s="272"/>
      <c r="DY127" s="272"/>
      <c r="DZ127" s="272"/>
      <c r="EA127" s="272"/>
      <c r="EB127" s="272"/>
      <c r="EC127" s="272"/>
      <c r="ED127" s="272"/>
      <c r="EE127" s="272"/>
      <c r="EF127" s="272"/>
      <c r="EG127" s="272"/>
      <c r="EH127" s="272"/>
      <c r="EI127" s="272"/>
      <c r="EJ127" s="272"/>
      <c r="EK127" s="272"/>
      <c r="EL127" s="272"/>
      <c r="EM127" s="272"/>
      <c r="EN127" s="272"/>
      <c r="EO127" s="272"/>
      <c r="EP127" s="272"/>
      <c r="EQ127" s="272"/>
      <c r="ER127" s="272"/>
      <c r="ES127" s="272"/>
      <c r="ET127" s="272"/>
      <c r="EU127" s="272"/>
      <c r="EV127" s="272"/>
      <c r="EW127" s="272"/>
      <c r="EX127" s="272"/>
      <c r="EY127" s="272"/>
      <c r="EZ127" s="272"/>
      <c r="FA127" s="272"/>
      <c r="FB127" s="272"/>
      <c r="FC127" s="272"/>
      <c r="FD127" s="272"/>
      <c r="FE127" s="272"/>
      <c r="FF127" s="272"/>
      <c r="FG127" s="272"/>
      <c r="FH127" s="272"/>
      <c r="FI127" s="272"/>
      <c r="FJ127" s="272"/>
      <c r="FK127" s="272"/>
      <c r="FL127" s="272"/>
      <c r="FM127" s="272"/>
      <c r="FN127" s="272"/>
      <c r="FO127" s="272"/>
      <c r="FP127" s="272"/>
      <c r="FQ127" s="272"/>
      <c r="FR127" s="272"/>
      <c r="FS127" s="272"/>
      <c r="FT127" s="272"/>
      <c r="FU127" s="272"/>
      <c r="FV127" s="272"/>
      <c r="FW127" s="272"/>
      <c r="FX127" s="272"/>
      <c r="FY127" s="272"/>
      <c r="FZ127" s="272"/>
      <c r="GA127" s="272"/>
      <c r="GB127" s="272"/>
      <c r="GC127" s="272"/>
      <c r="GD127" s="272"/>
      <c r="GE127" s="272"/>
      <c r="GF127" s="272"/>
      <c r="GG127" s="272"/>
      <c r="GH127" s="272"/>
      <c r="GI127" s="272"/>
      <c r="GJ127" s="272"/>
      <c r="GK127" s="272"/>
      <c r="GL127" s="272"/>
      <c r="GM127" s="272"/>
      <c r="GN127" s="272"/>
      <c r="GO127" s="272"/>
      <c r="GP127" s="272"/>
      <c r="GQ127" s="272"/>
      <c r="GR127" s="272"/>
      <c r="GS127" s="272"/>
      <c r="GT127" s="272"/>
      <c r="GU127" s="272"/>
      <c r="GV127" s="272"/>
      <c r="GW127" s="272"/>
      <c r="GX127" s="272"/>
      <c r="GY127" s="272"/>
      <c r="GZ127" s="272"/>
      <c r="HA127" s="272"/>
      <c r="HB127" s="272"/>
      <c r="HC127" s="272"/>
      <c r="HD127" s="272"/>
      <c r="HE127" s="272"/>
      <c r="HF127" s="272"/>
      <c r="HG127" s="272"/>
      <c r="HH127" s="272"/>
      <c r="HI127" s="272"/>
      <c r="HJ127" s="272"/>
      <c r="HK127" s="272"/>
      <c r="HL127" s="272"/>
      <c r="HM127" s="272"/>
      <c r="HN127" s="272"/>
      <c r="HO127" s="272"/>
      <c r="HP127" s="272"/>
      <c r="HQ127" s="272"/>
      <c r="HR127" s="272"/>
      <c r="HS127" s="272"/>
      <c r="HT127" s="272"/>
      <c r="HU127" s="272"/>
      <c r="HV127" s="272"/>
      <c r="HW127" s="272"/>
      <c r="HX127" s="272"/>
      <c r="HY127" s="272"/>
      <c r="HZ127" s="272"/>
      <c r="IA127" s="272"/>
      <c r="IB127" s="272"/>
      <c r="IC127" s="272"/>
      <c r="ID127" s="272"/>
      <c r="IE127" s="272"/>
      <c r="IF127" s="272"/>
      <c r="IG127" s="272"/>
      <c r="IH127" s="272"/>
      <c r="II127" s="272"/>
      <c r="IJ127" s="272"/>
      <c r="IK127" s="272"/>
      <c r="IL127" s="272"/>
      <c r="IM127" s="272"/>
    </row>
    <row r="128" spans="1:247" s="237" customFormat="1" ht="18" customHeight="1">
      <c r="A128" s="253">
        <v>122</v>
      </c>
      <c r="B128" s="254" t="s">
        <v>813</v>
      </c>
      <c r="C128" s="254" t="s">
        <v>814</v>
      </c>
      <c r="D128" s="255" t="s">
        <v>574</v>
      </c>
      <c r="E128" s="256" t="s">
        <v>593</v>
      </c>
      <c r="F128" s="268">
        <v>18.55</v>
      </c>
      <c r="G128" s="269"/>
      <c r="H128" s="269"/>
      <c r="I128" s="258">
        <f>F128*J128</f>
        <v>64925</v>
      </c>
      <c r="J128" s="274">
        <v>3500</v>
      </c>
      <c r="K128" s="273" t="s">
        <v>576</v>
      </c>
      <c r="L128" s="267"/>
      <c r="M128" s="271"/>
      <c r="N128" s="271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  <c r="AA128" s="272"/>
      <c r="AB128" s="272"/>
      <c r="AC128" s="272"/>
      <c r="AD128" s="272"/>
      <c r="AE128" s="272"/>
      <c r="AF128" s="272"/>
      <c r="AG128" s="272"/>
      <c r="AH128" s="272"/>
      <c r="AI128" s="272"/>
      <c r="AJ128" s="272"/>
      <c r="AK128" s="272"/>
      <c r="AL128" s="272"/>
      <c r="AM128" s="272"/>
      <c r="AN128" s="272"/>
      <c r="AO128" s="272"/>
      <c r="AP128" s="272"/>
      <c r="AQ128" s="272"/>
      <c r="AR128" s="272"/>
      <c r="AS128" s="272"/>
      <c r="AT128" s="272"/>
      <c r="AU128" s="272"/>
      <c r="AV128" s="272"/>
      <c r="AW128" s="272"/>
      <c r="AX128" s="272"/>
      <c r="AY128" s="272"/>
      <c r="AZ128" s="272"/>
      <c r="BA128" s="272"/>
      <c r="BB128" s="272"/>
      <c r="BC128" s="272"/>
      <c r="BD128" s="272"/>
      <c r="BE128" s="272"/>
      <c r="BF128" s="272"/>
      <c r="BG128" s="272"/>
      <c r="BH128" s="272"/>
      <c r="BI128" s="272"/>
      <c r="BJ128" s="272"/>
      <c r="BK128" s="272"/>
      <c r="BL128" s="272"/>
      <c r="BM128" s="272"/>
      <c r="BN128" s="272"/>
      <c r="BO128" s="272"/>
      <c r="BP128" s="272"/>
      <c r="BQ128" s="272"/>
      <c r="BR128" s="272"/>
      <c r="BS128" s="272"/>
      <c r="BT128" s="272"/>
      <c r="BU128" s="272"/>
      <c r="BV128" s="272"/>
      <c r="BW128" s="272"/>
      <c r="BX128" s="272"/>
      <c r="BY128" s="272"/>
      <c r="BZ128" s="272"/>
      <c r="CA128" s="272"/>
      <c r="CB128" s="272"/>
      <c r="CC128" s="272"/>
      <c r="CD128" s="272"/>
      <c r="CE128" s="272"/>
      <c r="CF128" s="272"/>
      <c r="CG128" s="272"/>
      <c r="CH128" s="272"/>
      <c r="CI128" s="272"/>
      <c r="CJ128" s="272"/>
      <c r="CK128" s="272"/>
      <c r="CL128" s="272"/>
      <c r="CM128" s="272"/>
      <c r="CN128" s="272"/>
      <c r="CO128" s="272"/>
      <c r="CP128" s="272"/>
      <c r="CQ128" s="272"/>
      <c r="CR128" s="272"/>
      <c r="CS128" s="272"/>
      <c r="CT128" s="272"/>
      <c r="CU128" s="272"/>
      <c r="CV128" s="272"/>
      <c r="CW128" s="272"/>
      <c r="CX128" s="272"/>
      <c r="CY128" s="272"/>
      <c r="CZ128" s="272"/>
      <c r="DA128" s="272"/>
      <c r="DB128" s="272"/>
      <c r="DC128" s="272"/>
      <c r="DD128" s="272"/>
      <c r="DE128" s="272"/>
      <c r="DF128" s="272"/>
      <c r="DG128" s="272"/>
      <c r="DH128" s="272"/>
      <c r="DI128" s="272"/>
      <c r="DJ128" s="272"/>
      <c r="DK128" s="272"/>
      <c r="DL128" s="272"/>
      <c r="DM128" s="272"/>
      <c r="DN128" s="272"/>
      <c r="DO128" s="272"/>
      <c r="DP128" s="272"/>
      <c r="DQ128" s="272"/>
      <c r="DR128" s="272"/>
      <c r="DS128" s="272"/>
      <c r="DT128" s="272"/>
      <c r="DU128" s="272"/>
      <c r="DV128" s="272"/>
      <c r="DW128" s="272"/>
      <c r="DX128" s="272"/>
      <c r="DY128" s="272"/>
      <c r="DZ128" s="272"/>
      <c r="EA128" s="272"/>
      <c r="EB128" s="272"/>
      <c r="EC128" s="272"/>
      <c r="ED128" s="272"/>
      <c r="EE128" s="272"/>
      <c r="EF128" s="272"/>
      <c r="EG128" s="272"/>
      <c r="EH128" s="272"/>
      <c r="EI128" s="272"/>
      <c r="EJ128" s="272"/>
      <c r="EK128" s="272"/>
      <c r="EL128" s="272"/>
      <c r="EM128" s="272"/>
      <c r="EN128" s="272"/>
      <c r="EO128" s="272"/>
      <c r="EP128" s="272"/>
      <c r="EQ128" s="272"/>
      <c r="ER128" s="272"/>
      <c r="ES128" s="272"/>
      <c r="ET128" s="272"/>
      <c r="EU128" s="272"/>
      <c r="EV128" s="272"/>
      <c r="EW128" s="272"/>
      <c r="EX128" s="272"/>
      <c r="EY128" s="272"/>
      <c r="EZ128" s="272"/>
      <c r="FA128" s="272"/>
      <c r="FB128" s="272"/>
      <c r="FC128" s="272"/>
      <c r="FD128" s="272"/>
      <c r="FE128" s="272"/>
      <c r="FF128" s="272"/>
      <c r="FG128" s="272"/>
      <c r="FH128" s="272"/>
      <c r="FI128" s="272"/>
      <c r="FJ128" s="272"/>
      <c r="FK128" s="272"/>
      <c r="FL128" s="272"/>
      <c r="FM128" s="272"/>
      <c r="FN128" s="272"/>
      <c r="FO128" s="272"/>
      <c r="FP128" s="272"/>
      <c r="FQ128" s="272"/>
      <c r="FR128" s="272"/>
      <c r="FS128" s="272"/>
      <c r="FT128" s="272"/>
      <c r="FU128" s="272"/>
      <c r="FV128" s="272"/>
      <c r="FW128" s="272"/>
      <c r="FX128" s="272"/>
      <c r="FY128" s="272"/>
      <c r="FZ128" s="272"/>
      <c r="GA128" s="272"/>
      <c r="GB128" s="272"/>
      <c r="GC128" s="272"/>
      <c r="GD128" s="272"/>
      <c r="GE128" s="272"/>
      <c r="GF128" s="272"/>
      <c r="GG128" s="272"/>
      <c r="GH128" s="272"/>
      <c r="GI128" s="272"/>
      <c r="GJ128" s="272"/>
      <c r="GK128" s="272"/>
      <c r="GL128" s="272"/>
      <c r="GM128" s="272"/>
      <c r="GN128" s="272"/>
      <c r="GO128" s="272"/>
      <c r="GP128" s="272"/>
      <c r="GQ128" s="272"/>
      <c r="GR128" s="272"/>
      <c r="GS128" s="272"/>
      <c r="GT128" s="272"/>
      <c r="GU128" s="272"/>
      <c r="GV128" s="272"/>
      <c r="GW128" s="272"/>
      <c r="GX128" s="272"/>
      <c r="GY128" s="272"/>
      <c r="GZ128" s="272"/>
      <c r="HA128" s="272"/>
      <c r="HB128" s="272"/>
      <c r="HC128" s="272"/>
      <c r="HD128" s="272"/>
      <c r="HE128" s="272"/>
      <c r="HF128" s="272"/>
      <c r="HG128" s="272"/>
      <c r="HH128" s="272"/>
      <c r="HI128" s="272"/>
      <c r="HJ128" s="272"/>
      <c r="HK128" s="272"/>
      <c r="HL128" s="272"/>
      <c r="HM128" s="272"/>
      <c r="HN128" s="272"/>
      <c r="HO128" s="272"/>
      <c r="HP128" s="272"/>
      <c r="HQ128" s="272"/>
      <c r="HR128" s="272"/>
      <c r="HS128" s="272"/>
      <c r="HT128" s="272"/>
      <c r="HU128" s="272"/>
      <c r="HV128" s="272"/>
      <c r="HW128" s="272"/>
      <c r="HX128" s="272"/>
      <c r="HY128" s="272"/>
      <c r="HZ128" s="272"/>
      <c r="IA128" s="272"/>
      <c r="IB128" s="272"/>
      <c r="IC128" s="272"/>
      <c r="ID128" s="272"/>
      <c r="IE128" s="272"/>
      <c r="IF128" s="272"/>
      <c r="IG128" s="272"/>
      <c r="IH128" s="272"/>
      <c r="II128" s="272"/>
      <c r="IJ128" s="272"/>
      <c r="IK128" s="272"/>
      <c r="IL128" s="272"/>
      <c r="IM128" s="272"/>
    </row>
    <row r="129" spans="1:247" s="237" customFormat="1" ht="18" customHeight="1">
      <c r="A129" s="253">
        <v>123</v>
      </c>
      <c r="B129" s="254" t="s">
        <v>815</v>
      </c>
      <c r="C129" s="254" t="s">
        <v>816</v>
      </c>
      <c r="D129" s="255" t="s">
        <v>574</v>
      </c>
      <c r="E129" s="256" t="s">
        <v>575</v>
      </c>
      <c r="F129" s="268">
        <v>223.79</v>
      </c>
      <c r="G129" s="269"/>
      <c r="H129" s="269"/>
      <c r="I129" s="258">
        <f>F129*J129</f>
        <v>939918</v>
      </c>
      <c r="J129" s="274">
        <v>4200</v>
      </c>
      <c r="K129" s="273" t="s">
        <v>580</v>
      </c>
      <c r="L129" s="267"/>
      <c r="M129" s="271"/>
      <c r="N129" s="271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  <c r="AA129" s="272"/>
      <c r="AB129" s="272"/>
      <c r="AC129" s="272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2"/>
      <c r="AN129" s="272"/>
      <c r="AO129" s="272"/>
      <c r="AP129" s="272"/>
      <c r="AQ129" s="272"/>
      <c r="AR129" s="272"/>
      <c r="AS129" s="272"/>
      <c r="AT129" s="272"/>
      <c r="AU129" s="272"/>
      <c r="AV129" s="272"/>
      <c r="AW129" s="272"/>
      <c r="AX129" s="272"/>
      <c r="AY129" s="272"/>
      <c r="AZ129" s="272"/>
      <c r="BA129" s="272"/>
      <c r="BB129" s="272"/>
      <c r="BC129" s="272"/>
      <c r="BD129" s="272"/>
      <c r="BE129" s="272"/>
      <c r="BF129" s="272"/>
      <c r="BG129" s="272"/>
      <c r="BH129" s="272"/>
      <c r="BI129" s="272"/>
      <c r="BJ129" s="272"/>
      <c r="BK129" s="272"/>
      <c r="BL129" s="272"/>
      <c r="BM129" s="272"/>
      <c r="BN129" s="272"/>
      <c r="BO129" s="272"/>
      <c r="BP129" s="272"/>
      <c r="BQ129" s="272"/>
      <c r="BR129" s="272"/>
      <c r="BS129" s="272"/>
      <c r="BT129" s="272"/>
      <c r="BU129" s="272"/>
      <c r="BV129" s="272"/>
      <c r="BW129" s="272"/>
      <c r="BX129" s="272"/>
      <c r="BY129" s="272"/>
      <c r="BZ129" s="272"/>
      <c r="CA129" s="272"/>
      <c r="CB129" s="272"/>
      <c r="CC129" s="272"/>
      <c r="CD129" s="272"/>
      <c r="CE129" s="272"/>
      <c r="CF129" s="272"/>
      <c r="CG129" s="272"/>
      <c r="CH129" s="272"/>
      <c r="CI129" s="272"/>
      <c r="CJ129" s="272"/>
      <c r="CK129" s="272"/>
      <c r="CL129" s="272"/>
      <c r="CM129" s="272"/>
      <c r="CN129" s="272"/>
      <c r="CO129" s="272"/>
      <c r="CP129" s="272"/>
      <c r="CQ129" s="272"/>
      <c r="CR129" s="272"/>
      <c r="CS129" s="272"/>
      <c r="CT129" s="272"/>
      <c r="CU129" s="272"/>
      <c r="CV129" s="272"/>
      <c r="CW129" s="272"/>
      <c r="CX129" s="272"/>
      <c r="CY129" s="272"/>
      <c r="CZ129" s="272"/>
      <c r="DA129" s="272"/>
      <c r="DB129" s="272"/>
      <c r="DC129" s="272"/>
      <c r="DD129" s="272"/>
      <c r="DE129" s="272"/>
      <c r="DF129" s="272"/>
      <c r="DG129" s="272"/>
      <c r="DH129" s="272"/>
      <c r="DI129" s="272"/>
      <c r="DJ129" s="272"/>
      <c r="DK129" s="272"/>
      <c r="DL129" s="272"/>
      <c r="DM129" s="272"/>
      <c r="DN129" s="272"/>
      <c r="DO129" s="272"/>
      <c r="DP129" s="272"/>
      <c r="DQ129" s="272"/>
      <c r="DR129" s="272"/>
      <c r="DS129" s="272"/>
      <c r="DT129" s="272"/>
      <c r="DU129" s="272"/>
      <c r="DV129" s="272"/>
      <c r="DW129" s="272"/>
      <c r="DX129" s="272"/>
      <c r="DY129" s="272"/>
      <c r="DZ129" s="272"/>
      <c r="EA129" s="272"/>
      <c r="EB129" s="272"/>
      <c r="EC129" s="272"/>
      <c r="ED129" s="272"/>
      <c r="EE129" s="272"/>
      <c r="EF129" s="272"/>
      <c r="EG129" s="272"/>
      <c r="EH129" s="272"/>
      <c r="EI129" s="272"/>
      <c r="EJ129" s="272"/>
      <c r="EK129" s="272"/>
      <c r="EL129" s="272"/>
      <c r="EM129" s="272"/>
      <c r="EN129" s="272"/>
      <c r="EO129" s="272"/>
      <c r="EP129" s="272"/>
      <c r="EQ129" s="272"/>
      <c r="ER129" s="272"/>
      <c r="ES129" s="272"/>
      <c r="ET129" s="272"/>
      <c r="EU129" s="272"/>
      <c r="EV129" s="272"/>
      <c r="EW129" s="272"/>
      <c r="EX129" s="272"/>
      <c r="EY129" s="272"/>
      <c r="EZ129" s="272"/>
      <c r="FA129" s="272"/>
      <c r="FB129" s="272"/>
      <c r="FC129" s="272"/>
      <c r="FD129" s="272"/>
      <c r="FE129" s="272"/>
      <c r="FF129" s="272"/>
      <c r="FG129" s="272"/>
      <c r="FH129" s="272"/>
      <c r="FI129" s="272"/>
      <c r="FJ129" s="272"/>
      <c r="FK129" s="272"/>
      <c r="FL129" s="272"/>
      <c r="FM129" s="272"/>
      <c r="FN129" s="272"/>
      <c r="FO129" s="272"/>
      <c r="FP129" s="272"/>
      <c r="FQ129" s="272"/>
      <c r="FR129" s="272"/>
      <c r="FS129" s="272"/>
      <c r="FT129" s="272"/>
      <c r="FU129" s="272"/>
      <c r="FV129" s="272"/>
      <c r="FW129" s="272"/>
      <c r="FX129" s="272"/>
      <c r="FY129" s="272"/>
      <c r="FZ129" s="272"/>
      <c r="GA129" s="272"/>
      <c r="GB129" s="272"/>
      <c r="GC129" s="272"/>
      <c r="GD129" s="272"/>
      <c r="GE129" s="272"/>
      <c r="GF129" s="272"/>
      <c r="GG129" s="272"/>
      <c r="GH129" s="272"/>
      <c r="GI129" s="272"/>
      <c r="GJ129" s="272"/>
      <c r="GK129" s="272"/>
      <c r="GL129" s="272"/>
      <c r="GM129" s="272"/>
      <c r="GN129" s="272"/>
      <c r="GO129" s="272"/>
      <c r="GP129" s="272"/>
      <c r="GQ129" s="272"/>
      <c r="GR129" s="272"/>
      <c r="GS129" s="272"/>
      <c r="GT129" s="272"/>
      <c r="GU129" s="272"/>
      <c r="GV129" s="272"/>
      <c r="GW129" s="272"/>
      <c r="GX129" s="272"/>
      <c r="GY129" s="272"/>
      <c r="GZ129" s="272"/>
      <c r="HA129" s="272"/>
      <c r="HB129" s="272"/>
      <c r="HC129" s="272"/>
      <c r="HD129" s="272"/>
      <c r="HE129" s="272"/>
      <c r="HF129" s="272"/>
      <c r="HG129" s="272"/>
      <c r="HH129" s="272"/>
      <c r="HI129" s="272"/>
      <c r="HJ129" s="272"/>
      <c r="HK129" s="272"/>
      <c r="HL129" s="272"/>
      <c r="HM129" s="272"/>
      <c r="HN129" s="272"/>
      <c r="HO129" s="272"/>
      <c r="HP129" s="272"/>
      <c r="HQ129" s="272"/>
      <c r="HR129" s="272"/>
      <c r="HS129" s="272"/>
      <c r="HT129" s="272"/>
      <c r="HU129" s="272"/>
      <c r="HV129" s="272"/>
      <c r="HW129" s="272"/>
      <c r="HX129" s="272"/>
      <c r="HY129" s="272"/>
      <c r="HZ129" s="272"/>
      <c r="IA129" s="272"/>
      <c r="IB129" s="272"/>
      <c r="IC129" s="272"/>
      <c r="ID129" s="272"/>
      <c r="IE129" s="272"/>
      <c r="IF129" s="272"/>
      <c r="IG129" s="272"/>
      <c r="IH129" s="272"/>
      <c r="II129" s="272"/>
      <c r="IJ129" s="272"/>
      <c r="IK129" s="272"/>
      <c r="IL129" s="272"/>
      <c r="IM129" s="272"/>
    </row>
    <row r="130" spans="1:247" s="237" customFormat="1" ht="18" customHeight="1">
      <c r="A130" s="253">
        <v>124</v>
      </c>
      <c r="B130" s="275" t="s">
        <v>817</v>
      </c>
      <c r="C130" s="254" t="s">
        <v>818</v>
      </c>
      <c r="D130" s="255" t="s">
        <v>574</v>
      </c>
      <c r="E130" s="256" t="s">
        <v>575</v>
      </c>
      <c r="F130" s="268">
        <v>575.64</v>
      </c>
      <c r="G130" s="269"/>
      <c r="H130" s="269"/>
      <c r="I130" s="258">
        <f>F130*J130</f>
        <v>3453840</v>
      </c>
      <c r="J130" s="274">
        <v>6000</v>
      </c>
      <c r="K130" s="273" t="s">
        <v>819</v>
      </c>
      <c r="L130" s="267"/>
      <c r="M130" s="271"/>
      <c r="N130" s="271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2"/>
      <c r="AH130" s="272"/>
      <c r="AI130" s="272"/>
      <c r="AJ130" s="272"/>
      <c r="AK130" s="272"/>
      <c r="AL130" s="272"/>
      <c r="AM130" s="272"/>
      <c r="AN130" s="272"/>
      <c r="AO130" s="272"/>
      <c r="AP130" s="272"/>
      <c r="AQ130" s="272"/>
      <c r="AR130" s="272"/>
      <c r="AS130" s="272"/>
      <c r="AT130" s="272"/>
      <c r="AU130" s="272"/>
      <c r="AV130" s="272"/>
      <c r="AW130" s="272"/>
      <c r="AX130" s="272"/>
      <c r="AY130" s="272"/>
      <c r="AZ130" s="272"/>
      <c r="BA130" s="272"/>
      <c r="BB130" s="272"/>
      <c r="BC130" s="272"/>
      <c r="BD130" s="272"/>
      <c r="BE130" s="272"/>
      <c r="BF130" s="272"/>
      <c r="BG130" s="272"/>
      <c r="BH130" s="272"/>
      <c r="BI130" s="272"/>
      <c r="BJ130" s="272"/>
      <c r="BK130" s="272"/>
      <c r="BL130" s="272"/>
      <c r="BM130" s="272"/>
      <c r="BN130" s="272"/>
      <c r="BO130" s="272"/>
      <c r="BP130" s="272"/>
      <c r="BQ130" s="272"/>
      <c r="BR130" s="272"/>
      <c r="BS130" s="272"/>
      <c r="BT130" s="272"/>
      <c r="BU130" s="272"/>
      <c r="BV130" s="272"/>
      <c r="BW130" s="272"/>
      <c r="BX130" s="272"/>
      <c r="BY130" s="272"/>
      <c r="BZ130" s="272"/>
      <c r="CA130" s="272"/>
      <c r="CB130" s="272"/>
      <c r="CC130" s="272"/>
      <c r="CD130" s="272"/>
      <c r="CE130" s="272"/>
      <c r="CF130" s="272"/>
      <c r="CG130" s="272"/>
      <c r="CH130" s="272"/>
      <c r="CI130" s="272"/>
      <c r="CJ130" s="272"/>
      <c r="CK130" s="272"/>
      <c r="CL130" s="272"/>
      <c r="CM130" s="272"/>
      <c r="CN130" s="272"/>
      <c r="CO130" s="272"/>
      <c r="CP130" s="272"/>
      <c r="CQ130" s="272"/>
      <c r="CR130" s="272"/>
      <c r="CS130" s="272"/>
      <c r="CT130" s="272"/>
      <c r="CU130" s="272"/>
      <c r="CV130" s="272"/>
      <c r="CW130" s="272"/>
      <c r="CX130" s="272"/>
      <c r="CY130" s="272"/>
      <c r="CZ130" s="272"/>
      <c r="DA130" s="272"/>
      <c r="DB130" s="272"/>
      <c r="DC130" s="272"/>
      <c r="DD130" s="272"/>
      <c r="DE130" s="272"/>
      <c r="DF130" s="272"/>
      <c r="DG130" s="272"/>
      <c r="DH130" s="272"/>
      <c r="DI130" s="272"/>
      <c r="DJ130" s="272"/>
      <c r="DK130" s="272"/>
      <c r="DL130" s="272"/>
      <c r="DM130" s="272"/>
      <c r="DN130" s="272"/>
      <c r="DO130" s="272"/>
      <c r="DP130" s="272"/>
      <c r="DQ130" s="272"/>
      <c r="DR130" s="272"/>
      <c r="DS130" s="272"/>
      <c r="DT130" s="272"/>
      <c r="DU130" s="272"/>
      <c r="DV130" s="272"/>
      <c r="DW130" s="272"/>
      <c r="DX130" s="272"/>
      <c r="DY130" s="272"/>
      <c r="DZ130" s="272"/>
      <c r="EA130" s="272"/>
      <c r="EB130" s="272"/>
      <c r="EC130" s="272"/>
      <c r="ED130" s="272"/>
      <c r="EE130" s="272"/>
      <c r="EF130" s="272"/>
      <c r="EG130" s="272"/>
      <c r="EH130" s="272"/>
      <c r="EI130" s="272"/>
      <c r="EJ130" s="272"/>
      <c r="EK130" s="272"/>
      <c r="EL130" s="272"/>
      <c r="EM130" s="272"/>
      <c r="EN130" s="272"/>
      <c r="EO130" s="272"/>
      <c r="EP130" s="272"/>
      <c r="EQ130" s="272"/>
      <c r="ER130" s="272"/>
      <c r="ES130" s="272"/>
      <c r="ET130" s="272"/>
      <c r="EU130" s="272"/>
      <c r="EV130" s="272"/>
      <c r="EW130" s="272"/>
      <c r="EX130" s="272"/>
      <c r="EY130" s="272"/>
      <c r="EZ130" s="272"/>
      <c r="FA130" s="272"/>
      <c r="FB130" s="272"/>
      <c r="FC130" s="272"/>
      <c r="FD130" s="272"/>
      <c r="FE130" s="272"/>
      <c r="FF130" s="272"/>
      <c r="FG130" s="272"/>
      <c r="FH130" s="272"/>
      <c r="FI130" s="272"/>
      <c r="FJ130" s="272"/>
      <c r="FK130" s="272"/>
      <c r="FL130" s="272"/>
      <c r="FM130" s="272"/>
      <c r="FN130" s="272"/>
      <c r="FO130" s="272"/>
      <c r="FP130" s="272"/>
      <c r="FQ130" s="272"/>
      <c r="FR130" s="272"/>
      <c r="FS130" s="272"/>
      <c r="FT130" s="272"/>
      <c r="FU130" s="272"/>
      <c r="FV130" s="272"/>
      <c r="FW130" s="272"/>
      <c r="FX130" s="272"/>
      <c r="FY130" s="272"/>
      <c r="FZ130" s="272"/>
      <c r="GA130" s="272"/>
      <c r="GB130" s="272"/>
      <c r="GC130" s="272"/>
      <c r="GD130" s="272"/>
      <c r="GE130" s="272"/>
      <c r="GF130" s="272"/>
      <c r="GG130" s="272"/>
      <c r="GH130" s="272"/>
      <c r="GI130" s="272"/>
      <c r="GJ130" s="272"/>
      <c r="GK130" s="272"/>
      <c r="GL130" s="272"/>
      <c r="GM130" s="272"/>
      <c r="GN130" s="272"/>
      <c r="GO130" s="272"/>
      <c r="GP130" s="272"/>
      <c r="GQ130" s="272"/>
      <c r="GR130" s="272"/>
      <c r="GS130" s="272"/>
      <c r="GT130" s="272"/>
      <c r="GU130" s="272"/>
      <c r="GV130" s="272"/>
      <c r="GW130" s="272"/>
      <c r="GX130" s="272"/>
      <c r="GY130" s="272"/>
      <c r="GZ130" s="272"/>
      <c r="HA130" s="272"/>
      <c r="HB130" s="272"/>
      <c r="HC130" s="272"/>
      <c r="HD130" s="272"/>
      <c r="HE130" s="272"/>
      <c r="HF130" s="272"/>
      <c r="HG130" s="272"/>
      <c r="HH130" s="272"/>
      <c r="HI130" s="272"/>
      <c r="HJ130" s="272"/>
      <c r="HK130" s="272"/>
      <c r="HL130" s="272"/>
      <c r="HM130" s="272"/>
      <c r="HN130" s="272"/>
      <c r="HO130" s="272"/>
      <c r="HP130" s="272"/>
      <c r="HQ130" s="272"/>
      <c r="HR130" s="272"/>
      <c r="HS130" s="272"/>
      <c r="HT130" s="272"/>
      <c r="HU130" s="272"/>
      <c r="HV130" s="272"/>
      <c r="HW130" s="272"/>
      <c r="HX130" s="272"/>
      <c r="HY130" s="272"/>
      <c r="HZ130" s="272"/>
      <c r="IA130" s="272"/>
      <c r="IB130" s="272"/>
      <c r="IC130" s="272"/>
      <c r="ID130" s="272"/>
      <c r="IE130" s="272"/>
      <c r="IF130" s="272"/>
      <c r="IG130" s="272"/>
      <c r="IH130" s="272"/>
      <c r="II130" s="272"/>
      <c r="IJ130" s="272"/>
      <c r="IK130" s="272"/>
      <c r="IL130" s="272"/>
      <c r="IM130" s="272"/>
    </row>
    <row r="131" spans="1:247" s="237" customFormat="1" ht="18" customHeight="1">
      <c r="A131" s="253">
        <v>125</v>
      </c>
      <c r="B131" s="275" t="s">
        <v>820</v>
      </c>
      <c r="C131" s="254" t="s">
        <v>821</v>
      </c>
      <c r="D131" s="255" t="s">
        <v>574</v>
      </c>
      <c r="E131" s="256" t="s">
        <v>575</v>
      </c>
      <c r="F131" s="268">
        <v>647.79</v>
      </c>
      <c r="G131" s="269"/>
      <c r="H131" s="269"/>
      <c r="I131" s="258">
        <f>F131*J131</f>
        <v>2267265</v>
      </c>
      <c r="J131" s="274">
        <v>3500</v>
      </c>
      <c r="K131" s="273"/>
      <c r="L131" s="267"/>
      <c r="M131" s="271"/>
      <c r="N131" s="271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  <c r="AJ131" s="272"/>
      <c r="AK131" s="272"/>
      <c r="AL131" s="272"/>
      <c r="AM131" s="272"/>
      <c r="AN131" s="272"/>
      <c r="AO131" s="272"/>
      <c r="AP131" s="272"/>
      <c r="AQ131" s="272"/>
      <c r="AR131" s="272"/>
      <c r="AS131" s="272"/>
      <c r="AT131" s="272"/>
      <c r="AU131" s="272"/>
      <c r="AV131" s="272"/>
      <c r="AW131" s="272"/>
      <c r="AX131" s="272"/>
      <c r="AY131" s="272"/>
      <c r="AZ131" s="272"/>
      <c r="BA131" s="272"/>
      <c r="BB131" s="272"/>
      <c r="BC131" s="272"/>
      <c r="BD131" s="272"/>
      <c r="BE131" s="272"/>
      <c r="BF131" s="272"/>
      <c r="BG131" s="272"/>
      <c r="BH131" s="272"/>
      <c r="BI131" s="272"/>
      <c r="BJ131" s="272"/>
      <c r="BK131" s="272"/>
      <c r="BL131" s="272"/>
      <c r="BM131" s="272"/>
      <c r="BN131" s="272"/>
      <c r="BO131" s="272"/>
      <c r="BP131" s="272"/>
      <c r="BQ131" s="272"/>
      <c r="BR131" s="272"/>
      <c r="BS131" s="272"/>
      <c r="BT131" s="272"/>
      <c r="BU131" s="272"/>
      <c r="BV131" s="272"/>
      <c r="BW131" s="272"/>
      <c r="BX131" s="272"/>
      <c r="BY131" s="272"/>
      <c r="BZ131" s="272"/>
      <c r="CA131" s="272"/>
      <c r="CB131" s="272"/>
      <c r="CC131" s="272"/>
      <c r="CD131" s="272"/>
      <c r="CE131" s="272"/>
      <c r="CF131" s="272"/>
      <c r="CG131" s="272"/>
      <c r="CH131" s="272"/>
      <c r="CI131" s="272"/>
      <c r="CJ131" s="272"/>
      <c r="CK131" s="272"/>
      <c r="CL131" s="272"/>
      <c r="CM131" s="272"/>
      <c r="CN131" s="272"/>
      <c r="CO131" s="272"/>
      <c r="CP131" s="272"/>
      <c r="CQ131" s="272"/>
      <c r="CR131" s="272"/>
      <c r="CS131" s="272"/>
      <c r="CT131" s="272"/>
      <c r="CU131" s="272"/>
      <c r="CV131" s="272"/>
      <c r="CW131" s="272"/>
      <c r="CX131" s="272"/>
      <c r="CY131" s="272"/>
      <c r="CZ131" s="272"/>
      <c r="DA131" s="272"/>
      <c r="DB131" s="272"/>
      <c r="DC131" s="272"/>
      <c r="DD131" s="272"/>
      <c r="DE131" s="272"/>
      <c r="DF131" s="272"/>
      <c r="DG131" s="272"/>
      <c r="DH131" s="272"/>
      <c r="DI131" s="272"/>
      <c r="DJ131" s="272"/>
      <c r="DK131" s="272"/>
      <c r="DL131" s="272"/>
      <c r="DM131" s="272"/>
      <c r="DN131" s="272"/>
      <c r="DO131" s="272"/>
      <c r="DP131" s="272"/>
      <c r="DQ131" s="272"/>
      <c r="DR131" s="272"/>
      <c r="DS131" s="272"/>
      <c r="DT131" s="272"/>
      <c r="DU131" s="272"/>
      <c r="DV131" s="272"/>
      <c r="DW131" s="272"/>
      <c r="DX131" s="272"/>
      <c r="DY131" s="272"/>
      <c r="DZ131" s="272"/>
      <c r="EA131" s="272"/>
      <c r="EB131" s="272"/>
      <c r="EC131" s="272"/>
      <c r="ED131" s="272"/>
      <c r="EE131" s="272"/>
      <c r="EF131" s="272"/>
      <c r="EG131" s="272"/>
      <c r="EH131" s="272"/>
      <c r="EI131" s="272"/>
      <c r="EJ131" s="272"/>
      <c r="EK131" s="272"/>
      <c r="EL131" s="272"/>
      <c r="EM131" s="272"/>
      <c r="EN131" s="272"/>
      <c r="EO131" s="272"/>
      <c r="EP131" s="272"/>
      <c r="EQ131" s="272"/>
      <c r="ER131" s="272"/>
      <c r="ES131" s="272"/>
      <c r="ET131" s="272"/>
      <c r="EU131" s="272"/>
      <c r="EV131" s="272"/>
      <c r="EW131" s="272"/>
      <c r="EX131" s="272"/>
      <c r="EY131" s="272"/>
      <c r="EZ131" s="272"/>
      <c r="FA131" s="272"/>
      <c r="FB131" s="272"/>
      <c r="FC131" s="272"/>
      <c r="FD131" s="272"/>
      <c r="FE131" s="272"/>
      <c r="FF131" s="272"/>
      <c r="FG131" s="272"/>
      <c r="FH131" s="272"/>
      <c r="FI131" s="272"/>
      <c r="FJ131" s="272"/>
      <c r="FK131" s="272"/>
      <c r="FL131" s="272"/>
      <c r="FM131" s="272"/>
      <c r="FN131" s="272"/>
      <c r="FO131" s="272"/>
      <c r="FP131" s="272"/>
      <c r="FQ131" s="272"/>
      <c r="FR131" s="272"/>
      <c r="FS131" s="272"/>
      <c r="FT131" s="272"/>
      <c r="FU131" s="272"/>
      <c r="FV131" s="272"/>
      <c r="FW131" s="272"/>
      <c r="FX131" s="272"/>
      <c r="FY131" s="272"/>
      <c r="FZ131" s="272"/>
      <c r="GA131" s="272"/>
      <c r="GB131" s="272"/>
      <c r="GC131" s="272"/>
      <c r="GD131" s="272"/>
      <c r="GE131" s="272"/>
      <c r="GF131" s="272"/>
      <c r="GG131" s="272"/>
      <c r="GH131" s="272"/>
      <c r="GI131" s="272"/>
      <c r="GJ131" s="272"/>
      <c r="GK131" s="272"/>
      <c r="GL131" s="272"/>
      <c r="GM131" s="272"/>
      <c r="GN131" s="272"/>
      <c r="GO131" s="272"/>
      <c r="GP131" s="272"/>
      <c r="GQ131" s="272"/>
      <c r="GR131" s="272"/>
      <c r="GS131" s="272"/>
      <c r="GT131" s="272"/>
      <c r="GU131" s="272"/>
      <c r="GV131" s="272"/>
      <c r="GW131" s="272"/>
      <c r="GX131" s="272"/>
      <c r="GY131" s="272"/>
      <c r="GZ131" s="272"/>
      <c r="HA131" s="272"/>
      <c r="HB131" s="272"/>
      <c r="HC131" s="272"/>
      <c r="HD131" s="272"/>
      <c r="HE131" s="272"/>
      <c r="HF131" s="272"/>
      <c r="HG131" s="272"/>
      <c r="HH131" s="272"/>
      <c r="HI131" s="272"/>
      <c r="HJ131" s="272"/>
      <c r="HK131" s="272"/>
      <c r="HL131" s="272"/>
      <c r="HM131" s="272"/>
      <c r="HN131" s="272"/>
      <c r="HO131" s="272"/>
      <c r="HP131" s="272"/>
      <c r="HQ131" s="272"/>
      <c r="HR131" s="272"/>
      <c r="HS131" s="272"/>
      <c r="HT131" s="272"/>
      <c r="HU131" s="272"/>
      <c r="HV131" s="272"/>
      <c r="HW131" s="272"/>
      <c r="HX131" s="272"/>
      <c r="HY131" s="272"/>
      <c r="HZ131" s="272"/>
      <c r="IA131" s="272"/>
      <c r="IB131" s="272"/>
      <c r="IC131" s="272"/>
      <c r="ID131" s="272"/>
      <c r="IE131" s="272"/>
      <c r="IF131" s="272"/>
      <c r="IG131" s="272"/>
      <c r="IH131" s="272"/>
      <c r="II131" s="272"/>
      <c r="IJ131" s="272"/>
      <c r="IK131" s="272"/>
      <c r="IL131" s="272"/>
      <c r="IM131" s="272"/>
    </row>
    <row r="132" spans="1:247" s="237" customFormat="1" ht="18" customHeight="1">
      <c r="A132" s="253">
        <v>126</v>
      </c>
      <c r="B132" s="254" t="s">
        <v>822</v>
      </c>
      <c r="C132" s="254" t="s">
        <v>823</v>
      </c>
      <c r="D132" s="255" t="s">
        <v>574</v>
      </c>
      <c r="E132" s="256" t="s">
        <v>575</v>
      </c>
      <c r="F132" s="268">
        <v>219.06</v>
      </c>
      <c r="G132" s="269"/>
      <c r="H132" s="269"/>
      <c r="I132" s="258">
        <f>F132*J132</f>
        <v>766710</v>
      </c>
      <c r="J132" s="274">
        <v>3500</v>
      </c>
      <c r="K132" s="273" t="s">
        <v>580</v>
      </c>
      <c r="L132" s="267"/>
      <c r="M132" s="271"/>
      <c r="N132" s="271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  <c r="AH132" s="272"/>
      <c r="AI132" s="272"/>
      <c r="AJ132" s="272"/>
      <c r="AK132" s="272"/>
      <c r="AL132" s="272"/>
      <c r="AM132" s="272"/>
      <c r="AN132" s="272"/>
      <c r="AO132" s="272"/>
      <c r="AP132" s="272"/>
      <c r="AQ132" s="272"/>
      <c r="AR132" s="272"/>
      <c r="AS132" s="272"/>
      <c r="AT132" s="272"/>
      <c r="AU132" s="272"/>
      <c r="AV132" s="272"/>
      <c r="AW132" s="272"/>
      <c r="AX132" s="272"/>
      <c r="AY132" s="272"/>
      <c r="AZ132" s="272"/>
      <c r="BA132" s="272"/>
      <c r="BB132" s="272"/>
      <c r="BC132" s="272"/>
      <c r="BD132" s="272"/>
      <c r="BE132" s="272"/>
      <c r="BF132" s="272"/>
      <c r="BG132" s="272"/>
      <c r="BH132" s="272"/>
      <c r="BI132" s="272"/>
      <c r="BJ132" s="272"/>
      <c r="BK132" s="272"/>
      <c r="BL132" s="272"/>
      <c r="BM132" s="272"/>
      <c r="BN132" s="272"/>
      <c r="BO132" s="272"/>
      <c r="BP132" s="272"/>
      <c r="BQ132" s="272"/>
      <c r="BR132" s="272"/>
      <c r="BS132" s="272"/>
      <c r="BT132" s="272"/>
      <c r="BU132" s="272"/>
      <c r="BV132" s="272"/>
      <c r="BW132" s="272"/>
      <c r="BX132" s="272"/>
      <c r="BY132" s="272"/>
      <c r="BZ132" s="272"/>
      <c r="CA132" s="272"/>
      <c r="CB132" s="272"/>
      <c r="CC132" s="272"/>
      <c r="CD132" s="272"/>
      <c r="CE132" s="272"/>
      <c r="CF132" s="272"/>
      <c r="CG132" s="272"/>
      <c r="CH132" s="272"/>
      <c r="CI132" s="272"/>
      <c r="CJ132" s="272"/>
      <c r="CK132" s="272"/>
      <c r="CL132" s="272"/>
      <c r="CM132" s="272"/>
      <c r="CN132" s="272"/>
      <c r="CO132" s="272"/>
      <c r="CP132" s="272"/>
      <c r="CQ132" s="272"/>
      <c r="CR132" s="272"/>
      <c r="CS132" s="272"/>
      <c r="CT132" s="272"/>
      <c r="CU132" s="272"/>
      <c r="CV132" s="272"/>
      <c r="CW132" s="272"/>
      <c r="CX132" s="272"/>
      <c r="CY132" s="272"/>
      <c r="CZ132" s="272"/>
      <c r="DA132" s="272"/>
      <c r="DB132" s="272"/>
      <c r="DC132" s="272"/>
      <c r="DD132" s="272"/>
      <c r="DE132" s="272"/>
      <c r="DF132" s="272"/>
      <c r="DG132" s="272"/>
      <c r="DH132" s="272"/>
      <c r="DI132" s="272"/>
      <c r="DJ132" s="272"/>
      <c r="DK132" s="272"/>
      <c r="DL132" s="272"/>
      <c r="DM132" s="272"/>
      <c r="DN132" s="272"/>
      <c r="DO132" s="272"/>
      <c r="DP132" s="272"/>
      <c r="DQ132" s="272"/>
      <c r="DR132" s="272"/>
      <c r="DS132" s="272"/>
      <c r="DT132" s="272"/>
      <c r="DU132" s="272"/>
      <c r="DV132" s="272"/>
      <c r="DW132" s="272"/>
      <c r="DX132" s="272"/>
      <c r="DY132" s="272"/>
      <c r="DZ132" s="272"/>
      <c r="EA132" s="272"/>
      <c r="EB132" s="272"/>
      <c r="EC132" s="272"/>
      <c r="ED132" s="272"/>
      <c r="EE132" s="272"/>
      <c r="EF132" s="272"/>
      <c r="EG132" s="272"/>
      <c r="EH132" s="272"/>
      <c r="EI132" s="272"/>
      <c r="EJ132" s="272"/>
      <c r="EK132" s="272"/>
      <c r="EL132" s="272"/>
      <c r="EM132" s="272"/>
      <c r="EN132" s="272"/>
      <c r="EO132" s="272"/>
      <c r="EP132" s="272"/>
      <c r="EQ132" s="272"/>
      <c r="ER132" s="272"/>
      <c r="ES132" s="272"/>
      <c r="ET132" s="272"/>
      <c r="EU132" s="272"/>
      <c r="EV132" s="272"/>
      <c r="EW132" s="272"/>
      <c r="EX132" s="272"/>
      <c r="EY132" s="272"/>
      <c r="EZ132" s="272"/>
      <c r="FA132" s="272"/>
      <c r="FB132" s="272"/>
      <c r="FC132" s="272"/>
      <c r="FD132" s="272"/>
      <c r="FE132" s="272"/>
      <c r="FF132" s="272"/>
      <c r="FG132" s="272"/>
      <c r="FH132" s="272"/>
      <c r="FI132" s="272"/>
      <c r="FJ132" s="272"/>
      <c r="FK132" s="272"/>
      <c r="FL132" s="272"/>
      <c r="FM132" s="272"/>
      <c r="FN132" s="272"/>
      <c r="FO132" s="272"/>
      <c r="FP132" s="272"/>
      <c r="FQ132" s="272"/>
      <c r="FR132" s="272"/>
      <c r="FS132" s="272"/>
      <c r="FT132" s="272"/>
      <c r="FU132" s="272"/>
      <c r="FV132" s="272"/>
      <c r="FW132" s="272"/>
      <c r="FX132" s="272"/>
      <c r="FY132" s="272"/>
      <c r="FZ132" s="272"/>
      <c r="GA132" s="272"/>
      <c r="GB132" s="272"/>
      <c r="GC132" s="272"/>
      <c r="GD132" s="272"/>
      <c r="GE132" s="272"/>
      <c r="GF132" s="272"/>
      <c r="GG132" s="272"/>
      <c r="GH132" s="272"/>
      <c r="GI132" s="272"/>
      <c r="GJ132" s="272"/>
      <c r="GK132" s="272"/>
      <c r="GL132" s="272"/>
      <c r="GM132" s="272"/>
      <c r="GN132" s="272"/>
      <c r="GO132" s="272"/>
      <c r="GP132" s="272"/>
      <c r="GQ132" s="272"/>
      <c r="GR132" s="272"/>
      <c r="GS132" s="272"/>
      <c r="GT132" s="272"/>
      <c r="GU132" s="272"/>
      <c r="GV132" s="272"/>
      <c r="GW132" s="272"/>
      <c r="GX132" s="272"/>
      <c r="GY132" s="272"/>
      <c r="GZ132" s="272"/>
      <c r="HA132" s="272"/>
      <c r="HB132" s="272"/>
      <c r="HC132" s="272"/>
      <c r="HD132" s="272"/>
      <c r="HE132" s="272"/>
      <c r="HF132" s="272"/>
      <c r="HG132" s="272"/>
      <c r="HH132" s="272"/>
      <c r="HI132" s="272"/>
      <c r="HJ132" s="272"/>
      <c r="HK132" s="272"/>
      <c r="HL132" s="272"/>
      <c r="HM132" s="272"/>
      <c r="HN132" s="272"/>
      <c r="HO132" s="272"/>
      <c r="HP132" s="272"/>
      <c r="HQ132" s="272"/>
      <c r="HR132" s="272"/>
      <c r="HS132" s="272"/>
      <c r="HT132" s="272"/>
      <c r="HU132" s="272"/>
      <c r="HV132" s="272"/>
      <c r="HW132" s="272"/>
      <c r="HX132" s="272"/>
      <c r="HY132" s="272"/>
      <c r="HZ132" s="272"/>
      <c r="IA132" s="272"/>
      <c r="IB132" s="272"/>
      <c r="IC132" s="272"/>
      <c r="ID132" s="272"/>
      <c r="IE132" s="272"/>
      <c r="IF132" s="272"/>
      <c r="IG132" s="272"/>
      <c r="IH132" s="272"/>
      <c r="II132" s="272"/>
      <c r="IJ132" s="272"/>
      <c r="IK132" s="272"/>
      <c r="IL132" s="272"/>
      <c r="IM132" s="272"/>
    </row>
    <row r="133" spans="1:247" s="237" customFormat="1" ht="18" customHeight="1">
      <c r="A133" s="253">
        <v>127</v>
      </c>
      <c r="B133" s="254" t="s">
        <v>824</v>
      </c>
      <c r="C133" s="254" t="s">
        <v>825</v>
      </c>
      <c r="D133" s="255" t="s">
        <v>574</v>
      </c>
      <c r="E133" s="256" t="s">
        <v>575</v>
      </c>
      <c r="F133" s="268">
        <v>187.44</v>
      </c>
      <c r="G133" s="269"/>
      <c r="H133" s="269"/>
      <c r="I133" s="258">
        <f>F133*J133</f>
        <v>749760</v>
      </c>
      <c r="J133" s="274">
        <v>4000</v>
      </c>
      <c r="K133" s="273" t="s">
        <v>580</v>
      </c>
      <c r="L133" s="267"/>
      <c r="M133" s="271"/>
      <c r="N133" s="271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  <c r="AA133" s="272"/>
      <c r="AB133" s="272"/>
      <c r="AC133" s="272"/>
      <c r="AD133" s="272"/>
      <c r="AE133" s="272"/>
      <c r="AF133" s="272"/>
      <c r="AG133" s="272"/>
      <c r="AH133" s="272"/>
      <c r="AI133" s="272"/>
      <c r="AJ133" s="272"/>
      <c r="AK133" s="272"/>
      <c r="AL133" s="272"/>
      <c r="AM133" s="272"/>
      <c r="AN133" s="272"/>
      <c r="AO133" s="272"/>
      <c r="AP133" s="272"/>
      <c r="AQ133" s="272"/>
      <c r="AR133" s="272"/>
      <c r="AS133" s="272"/>
      <c r="AT133" s="272"/>
      <c r="AU133" s="272"/>
      <c r="AV133" s="272"/>
      <c r="AW133" s="272"/>
      <c r="AX133" s="272"/>
      <c r="AY133" s="272"/>
      <c r="AZ133" s="272"/>
      <c r="BA133" s="272"/>
      <c r="BB133" s="272"/>
      <c r="BC133" s="272"/>
      <c r="BD133" s="272"/>
      <c r="BE133" s="272"/>
      <c r="BF133" s="272"/>
      <c r="BG133" s="272"/>
      <c r="BH133" s="272"/>
      <c r="BI133" s="272"/>
      <c r="BJ133" s="272"/>
      <c r="BK133" s="272"/>
      <c r="BL133" s="272"/>
      <c r="BM133" s="272"/>
      <c r="BN133" s="272"/>
      <c r="BO133" s="272"/>
      <c r="BP133" s="272"/>
      <c r="BQ133" s="272"/>
      <c r="BR133" s="272"/>
      <c r="BS133" s="272"/>
      <c r="BT133" s="272"/>
      <c r="BU133" s="272"/>
      <c r="BV133" s="272"/>
      <c r="BW133" s="272"/>
      <c r="BX133" s="272"/>
      <c r="BY133" s="272"/>
      <c r="BZ133" s="272"/>
      <c r="CA133" s="272"/>
      <c r="CB133" s="272"/>
      <c r="CC133" s="272"/>
      <c r="CD133" s="272"/>
      <c r="CE133" s="272"/>
      <c r="CF133" s="272"/>
      <c r="CG133" s="272"/>
      <c r="CH133" s="272"/>
      <c r="CI133" s="272"/>
      <c r="CJ133" s="272"/>
      <c r="CK133" s="272"/>
      <c r="CL133" s="272"/>
      <c r="CM133" s="272"/>
      <c r="CN133" s="272"/>
      <c r="CO133" s="272"/>
      <c r="CP133" s="272"/>
      <c r="CQ133" s="272"/>
      <c r="CR133" s="272"/>
      <c r="CS133" s="272"/>
      <c r="CT133" s="272"/>
      <c r="CU133" s="272"/>
      <c r="CV133" s="272"/>
      <c r="CW133" s="272"/>
      <c r="CX133" s="272"/>
      <c r="CY133" s="272"/>
      <c r="CZ133" s="272"/>
      <c r="DA133" s="272"/>
      <c r="DB133" s="272"/>
      <c r="DC133" s="272"/>
      <c r="DD133" s="272"/>
      <c r="DE133" s="272"/>
      <c r="DF133" s="272"/>
      <c r="DG133" s="272"/>
      <c r="DH133" s="272"/>
      <c r="DI133" s="272"/>
      <c r="DJ133" s="272"/>
      <c r="DK133" s="272"/>
      <c r="DL133" s="272"/>
      <c r="DM133" s="272"/>
      <c r="DN133" s="272"/>
      <c r="DO133" s="272"/>
      <c r="DP133" s="272"/>
      <c r="DQ133" s="272"/>
      <c r="DR133" s="272"/>
      <c r="DS133" s="272"/>
      <c r="DT133" s="272"/>
      <c r="DU133" s="272"/>
      <c r="DV133" s="272"/>
      <c r="DW133" s="272"/>
      <c r="DX133" s="272"/>
      <c r="DY133" s="272"/>
      <c r="DZ133" s="272"/>
      <c r="EA133" s="272"/>
      <c r="EB133" s="272"/>
      <c r="EC133" s="272"/>
      <c r="ED133" s="272"/>
      <c r="EE133" s="272"/>
      <c r="EF133" s="272"/>
      <c r="EG133" s="272"/>
      <c r="EH133" s="272"/>
      <c r="EI133" s="272"/>
      <c r="EJ133" s="272"/>
      <c r="EK133" s="272"/>
      <c r="EL133" s="272"/>
      <c r="EM133" s="272"/>
      <c r="EN133" s="272"/>
      <c r="EO133" s="272"/>
      <c r="EP133" s="272"/>
      <c r="EQ133" s="272"/>
      <c r="ER133" s="272"/>
      <c r="ES133" s="272"/>
      <c r="ET133" s="272"/>
      <c r="EU133" s="272"/>
      <c r="EV133" s="272"/>
      <c r="EW133" s="272"/>
      <c r="EX133" s="272"/>
      <c r="EY133" s="272"/>
      <c r="EZ133" s="272"/>
      <c r="FA133" s="272"/>
      <c r="FB133" s="272"/>
      <c r="FC133" s="272"/>
      <c r="FD133" s="272"/>
      <c r="FE133" s="272"/>
      <c r="FF133" s="272"/>
      <c r="FG133" s="272"/>
      <c r="FH133" s="272"/>
      <c r="FI133" s="272"/>
      <c r="FJ133" s="272"/>
      <c r="FK133" s="272"/>
      <c r="FL133" s="272"/>
      <c r="FM133" s="272"/>
      <c r="FN133" s="272"/>
      <c r="FO133" s="272"/>
      <c r="FP133" s="272"/>
      <c r="FQ133" s="272"/>
      <c r="FR133" s="272"/>
      <c r="FS133" s="272"/>
      <c r="FT133" s="272"/>
      <c r="FU133" s="272"/>
      <c r="FV133" s="272"/>
      <c r="FW133" s="272"/>
      <c r="FX133" s="272"/>
      <c r="FY133" s="272"/>
      <c r="FZ133" s="272"/>
      <c r="GA133" s="272"/>
      <c r="GB133" s="272"/>
      <c r="GC133" s="272"/>
      <c r="GD133" s="272"/>
      <c r="GE133" s="272"/>
      <c r="GF133" s="272"/>
      <c r="GG133" s="272"/>
      <c r="GH133" s="272"/>
      <c r="GI133" s="272"/>
      <c r="GJ133" s="272"/>
      <c r="GK133" s="272"/>
      <c r="GL133" s="272"/>
      <c r="GM133" s="272"/>
      <c r="GN133" s="272"/>
      <c r="GO133" s="272"/>
      <c r="GP133" s="272"/>
      <c r="GQ133" s="272"/>
      <c r="GR133" s="272"/>
      <c r="GS133" s="272"/>
      <c r="GT133" s="272"/>
      <c r="GU133" s="272"/>
      <c r="GV133" s="272"/>
      <c r="GW133" s="272"/>
      <c r="GX133" s="272"/>
      <c r="GY133" s="272"/>
      <c r="GZ133" s="272"/>
      <c r="HA133" s="272"/>
      <c r="HB133" s="272"/>
      <c r="HC133" s="272"/>
      <c r="HD133" s="272"/>
      <c r="HE133" s="272"/>
      <c r="HF133" s="272"/>
      <c r="HG133" s="272"/>
      <c r="HH133" s="272"/>
      <c r="HI133" s="272"/>
      <c r="HJ133" s="272"/>
      <c r="HK133" s="272"/>
      <c r="HL133" s="272"/>
      <c r="HM133" s="272"/>
      <c r="HN133" s="272"/>
      <c r="HO133" s="272"/>
      <c r="HP133" s="272"/>
      <c r="HQ133" s="272"/>
      <c r="HR133" s="272"/>
      <c r="HS133" s="272"/>
      <c r="HT133" s="272"/>
      <c r="HU133" s="272"/>
      <c r="HV133" s="272"/>
      <c r="HW133" s="272"/>
      <c r="HX133" s="272"/>
      <c r="HY133" s="272"/>
      <c r="HZ133" s="272"/>
      <c r="IA133" s="272"/>
      <c r="IB133" s="272"/>
      <c r="IC133" s="272"/>
      <c r="ID133" s="272"/>
      <c r="IE133" s="272"/>
      <c r="IF133" s="272"/>
      <c r="IG133" s="272"/>
      <c r="IH133" s="272"/>
      <c r="II133" s="272"/>
      <c r="IJ133" s="272"/>
      <c r="IK133" s="272"/>
      <c r="IL133" s="272"/>
      <c r="IM133" s="272"/>
    </row>
    <row r="134" spans="1:247" s="237" customFormat="1" ht="18" customHeight="1">
      <c r="A134" s="253">
        <v>128</v>
      </c>
      <c r="B134" s="254" t="s">
        <v>826</v>
      </c>
      <c r="C134" s="254" t="s">
        <v>827</v>
      </c>
      <c r="D134" s="255" t="s">
        <v>574</v>
      </c>
      <c r="E134" s="256" t="s">
        <v>575</v>
      </c>
      <c r="F134" s="268">
        <v>217.88</v>
      </c>
      <c r="G134" s="269"/>
      <c r="H134" s="269"/>
      <c r="I134" s="258">
        <f>F134*J134</f>
        <v>871520</v>
      </c>
      <c r="J134" s="274">
        <v>4000</v>
      </c>
      <c r="K134" s="273" t="s">
        <v>580</v>
      </c>
      <c r="L134" s="267"/>
      <c r="M134" s="271"/>
      <c r="N134" s="271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  <c r="AA134" s="272"/>
      <c r="AB134" s="272"/>
      <c r="AC134" s="272"/>
      <c r="AD134" s="272"/>
      <c r="AE134" s="272"/>
      <c r="AF134" s="272"/>
      <c r="AG134" s="272"/>
      <c r="AH134" s="272"/>
      <c r="AI134" s="272"/>
      <c r="AJ134" s="272"/>
      <c r="AK134" s="272"/>
      <c r="AL134" s="272"/>
      <c r="AM134" s="272"/>
      <c r="AN134" s="272"/>
      <c r="AO134" s="272"/>
      <c r="AP134" s="272"/>
      <c r="AQ134" s="272"/>
      <c r="AR134" s="272"/>
      <c r="AS134" s="272"/>
      <c r="AT134" s="272"/>
      <c r="AU134" s="272"/>
      <c r="AV134" s="272"/>
      <c r="AW134" s="272"/>
      <c r="AX134" s="272"/>
      <c r="AY134" s="272"/>
      <c r="AZ134" s="272"/>
      <c r="BA134" s="272"/>
      <c r="BB134" s="272"/>
      <c r="BC134" s="272"/>
      <c r="BD134" s="272"/>
      <c r="BE134" s="272"/>
      <c r="BF134" s="272"/>
      <c r="BG134" s="272"/>
      <c r="BH134" s="272"/>
      <c r="BI134" s="272"/>
      <c r="BJ134" s="272"/>
      <c r="BK134" s="272"/>
      <c r="BL134" s="272"/>
      <c r="BM134" s="272"/>
      <c r="BN134" s="272"/>
      <c r="BO134" s="272"/>
      <c r="BP134" s="272"/>
      <c r="BQ134" s="272"/>
      <c r="BR134" s="272"/>
      <c r="BS134" s="272"/>
      <c r="BT134" s="272"/>
      <c r="BU134" s="272"/>
      <c r="BV134" s="272"/>
      <c r="BW134" s="272"/>
      <c r="BX134" s="272"/>
      <c r="BY134" s="272"/>
      <c r="BZ134" s="272"/>
      <c r="CA134" s="272"/>
      <c r="CB134" s="272"/>
      <c r="CC134" s="272"/>
      <c r="CD134" s="272"/>
      <c r="CE134" s="272"/>
      <c r="CF134" s="272"/>
      <c r="CG134" s="272"/>
      <c r="CH134" s="272"/>
      <c r="CI134" s="272"/>
      <c r="CJ134" s="272"/>
      <c r="CK134" s="272"/>
      <c r="CL134" s="272"/>
      <c r="CM134" s="272"/>
      <c r="CN134" s="272"/>
      <c r="CO134" s="272"/>
      <c r="CP134" s="272"/>
      <c r="CQ134" s="272"/>
      <c r="CR134" s="272"/>
      <c r="CS134" s="272"/>
      <c r="CT134" s="272"/>
      <c r="CU134" s="272"/>
      <c r="CV134" s="272"/>
      <c r="CW134" s="272"/>
      <c r="CX134" s="272"/>
      <c r="CY134" s="272"/>
      <c r="CZ134" s="272"/>
      <c r="DA134" s="272"/>
      <c r="DB134" s="272"/>
      <c r="DC134" s="272"/>
      <c r="DD134" s="272"/>
      <c r="DE134" s="272"/>
      <c r="DF134" s="272"/>
      <c r="DG134" s="272"/>
      <c r="DH134" s="272"/>
      <c r="DI134" s="272"/>
      <c r="DJ134" s="272"/>
      <c r="DK134" s="272"/>
      <c r="DL134" s="272"/>
      <c r="DM134" s="272"/>
      <c r="DN134" s="272"/>
      <c r="DO134" s="272"/>
      <c r="DP134" s="272"/>
      <c r="DQ134" s="272"/>
      <c r="DR134" s="272"/>
      <c r="DS134" s="272"/>
      <c r="DT134" s="272"/>
      <c r="DU134" s="272"/>
      <c r="DV134" s="272"/>
      <c r="DW134" s="272"/>
      <c r="DX134" s="272"/>
      <c r="DY134" s="272"/>
      <c r="DZ134" s="272"/>
      <c r="EA134" s="272"/>
      <c r="EB134" s="272"/>
      <c r="EC134" s="272"/>
      <c r="ED134" s="272"/>
      <c r="EE134" s="272"/>
      <c r="EF134" s="272"/>
      <c r="EG134" s="272"/>
      <c r="EH134" s="272"/>
      <c r="EI134" s="272"/>
      <c r="EJ134" s="272"/>
      <c r="EK134" s="272"/>
      <c r="EL134" s="272"/>
      <c r="EM134" s="272"/>
      <c r="EN134" s="272"/>
      <c r="EO134" s="272"/>
      <c r="EP134" s="272"/>
      <c r="EQ134" s="272"/>
      <c r="ER134" s="272"/>
      <c r="ES134" s="272"/>
      <c r="ET134" s="272"/>
      <c r="EU134" s="272"/>
      <c r="EV134" s="272"/>
      <c r="EW134" s="272"/>
      <c r="EX134" s="272"/>
      <c r="EY134" s="272"/>
      <c r="EZ134" s="272"/>
      <c r="FA134" s="272"/>
      <c r="FB134" s="272"/>
      <c r="FC134" s="272"/>
      <c r="FD134" s="272"/>
      <c r="FE134" s="272"/>
      <c r="FF134" s="272"/>
      <c r="FG134" s="272"/>
      <c r="FH134" s="272"/>
      <c r="FI134" s="272"/>
      <c r="FJ134" s="272"/>
      <c r="FK134" s="272"/>
      <c r="FL134" s="272"/>
      <c r="FM134" s="272"/>
      <c r="FN134" s="272"/>
      <c r="FO134" s="272"/>
      <c r="FP134" s="272"/>
      <c r="FQ134" s="272"/>
      <c r="FR134" s="272"/>
      <c r="FS134" s="272"/>
      <c r="FT134" s="272"/>
      <c r="FU134" s="272"/>
      <c r="FV134" s="272"/>
      <c r="FW134" s="272"/>
      <c r="FX134" s="272"/>
      <c r="FY134" s="272"/>
      <c r="FZ134" s="272"/>
      <c r="GA134" s="272"/>
      <c r="GB134" s="272"/>
      <c r="GC134" s="272"/>
      <c r="GD134" s="272"/>
      <c r="GE134" s="272"/>
      <c r="GF134" s="272"/>
      <c r="GG134" s="272"/>
      <c r="GH134" s="272"/>
      <c r="GI134" s="272"/>
      <c r="GJ134" s="272"/>
      <c r="GK134" s="272"/>
      <c r="GL134" s="272"/>
      <c r="GM134" s="272"/>
      <c r="GN134" s="272"/>
      <c r="GO134" s="272"/>
      <c r="GP134" s="272"/>
      <c r="GQ134" s="272"/>
      <c r="GR134" s="272"/>
      <c r="GS134" s="272"/>
      <c r="GT134" s="272"/>
      <c r="GU134" s="272"/>
      <c r="GV134" s="272"/>
      <c r="GW134" s="272"/>
      <c r="GX134" s="272"/>
      <c r="GY134" s="272"/>
      <c r="GZ134" s="272"/>
      <c r="HA134" s="272"/>
      <c r="HB134" s="272"/>
      <c r="HC134" s="272"/>
      <c r="HD134" s="272"/>
      <c r="HE134" s="272"/>
      <c r="HF134" s="272"/>
      <c r="HG134" s="272"/>
      <c r="HH134" s="272"/>
      <c r="HI134" s="272"/>
      <c r="HJ134" s="272"/>
      <c r="HK134" s="272"/>
      <c r="HL134" s="272"/>
      <c r="HM134" s="272"/>
      <c r="HN134" s="272"/>
      <c r="HO134" s="272"/>
      <c r="HP134" s="272"/>
      <c r="HQ134" s="272"/>
      <c r="HR134" s="272"/>
      <c r="HS134" s="272"/>
      <c r="HT134" s="272"/>
      <c r="HU134" s="272"/>
      <c r="HV134" s="272"/>
      <c r="HW134" s="272"/>
      <c r="HX134" s="272"/>
      <c r="HY134" s="272"/>
      <c r="HZ134" s="272"/>
      <c r="IA134" s="272"/>
      <c r="IB134" s="272"/>
      <c r="IC134" s="272"/>
      <c r="ID134" s="272"/>
      <c r="IE134" s="272"/>
      <c r="IF134" s="272"/>
      <c r="IG134" s="272"/>
      <c r="IH134" s="272"/>
      <c r="II134" s="272"/>
      <c r="IJ134" s="272"/>
      <c r="IK134" s="272"/>
      <c r="IL134" s="272"/>
      <c r="IM134" s="272"/>
    </row>
    <row r="135" spans="1:247" s="237" customFormat="1" ht="18" customHeight="1">
      <c r="A135" s="253">
        <v>129</v>
      </c>
      <c r="B135" s="254" t="s">
        <v>828</v>
      </c>
      <c r="C135" s="254" t="s">
        <v>829</v>
      </c>
      <c r="D135" s="255" t="s">
        <v>574</v>
      </c>
      <c r="E135" s="256" t="s">
        <v>593</v>
      </c>
      <c r="F135" s="268">
        <v>18.94</v>
      </c>
      <c r="G135" s="269"/>
      <c r="H135" s="269"/>
      <c r="I135" s="258">
        <f>F135*J135</f>
        <v>62502.00000000001</v>
      </c>
      <c r="J135" s="274">
        <v>3300</v>
      </c>
      <c r="K135" s="273" t="s">
        <v>576</v>
      </c>
      <c r="L135" s="267"/>
      <c r="M135" s="271"/>
      <c r="N135" s="271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  <c r="AI135" s="272"/>
      <c r="AJ135" s="272"/>
      <c r="AK135" s="272"/>
      <c r="AL135" s="272"/>
      <c r="AM135" s="272"/>
      <c r="AN135" s="272"/>
      <c r="AO135" s="272"/>
      <c r="AP135" s="272"/>
      <c r="AQ135" s="272"/>
      <c r="AR135" s="272"/>
      <c r="AS135" s="272"/>
      <c r="AT135" s="272"/>
      <c r="AU135" s="272"/>
      <c r="AV135" s="272"/>
      <c r="AW135" s="272"/>
      <c r="AX135" s="272"/>
      <c r="AY135" s="272"/>
      <c r="AZ135" s="272"/>
      <c r="BA135" s="272"/>
      <c r="BB135" s="272"/>
      <c r="BC135" s="272"/>
      <c r="BD135" s="272"/>
      <c r="BE135" s="272"/>
      <c r="BF135" s="272"/>
      <c r="BG135" s="272"/>
      <c r="BH135" s="272"/>
      <c r="BI135" s="272"/>
      <c r="BJ135" s="272"/>
      <c r="BK135" s="272"/>
      <c r="BL135" s="272"/>
      <c r="BM135" s="272"/>
      <c r="BN135" s="272"/>
      <c r="BO135" s="272"/>
      <c r="BP135" s="272"/>
      <c r="BQ135" s="272"/>
      <c r="BR135" s="272"/>
      <c r="BS135" s="272"/>
      <c r="BT135" s="272"/>
      <c r="BU135" s="272"/>
      <c r="BV135" s="272"/>
      <c r="BW135" s="272"/>
      <c r="BX135" s="272"/>
      <c r="BY135" s="272"/>
      <c r="BZ135" s="272"/>
      <c r="CA135" s="272"/>
      <c r="CB135" s="272"/>
      <c r="CC135" s="272"/>
      <c r="CD135" s="272"/>
      <c r="CE135" s="272"/>
      <c r="CF135" s="272"/>
      <c r="CG135" s="272"/>
      <c r="CH135" s="272"/>
      <c r="CI135" s="272"/>
      <c r="CJ135" s="272"/>
      <c r="CK135" s="272"/>
      <c r="CL135" s="272"/>
      <c r="CM135" s="272"/>
      <c r="CN135" s="272"/>
      <c r="CO135" s="272"/>
      <c r="CP135" s="272"/>
      <c r="CQ135" s="272"/>
      <c r="CR135" s="272"/>
      <c r="CS135" s="272"/>
      <c r="CT135" s="272"/>
      <c r="CU135" s="272"/>
      <c r="CV135" s="272"/>
      <c r="CW135" s="272"/>
      <c r="CX135" s="272"/>
      <c r="CY135" s="272"/>
      <c r="CZ135" s="272"/>
      <c r="DA135" s="272"/>
      <c r="DB135" s="272"/>
      <c r="DC135" s="272"/>
      <c r="DD135" s="272"/>
      <c r="DE135" s="272"/>
      <c r="DF135" s="272"/>
      <c r="DG135" s="272"/>
      <c r="DH135" s="272"/>
      <c r="DI135" s="272"/>
      <c r="DJ135" s="272"/>
      <c r="DK135" s="272"/>
      <c r="DL135" s="272"/>
      <c r="DM135" s="272"/>
      <c r="DN135" s="272"/>
      <c r="DO135" s="272"/>
      <c r="DP135" s="272"/>
      <c r="DQ135" s="272"/>
      <c r="DR135" s="272"/>
      <c r="DS135" s="272"/>
      <c r="DT135" s="272"/>
      <c r="DU135" s="272"/>
      <c r="DV135" s="272"/>
      <c r="DW135" s="272"/>
      <c r="DX135" s="272"/>
      <c r="DY135" s="272"/>
      <c r="DZ135" s="272"/>
      <c r="EA135" s="272"/>
      <c r="EB135" s="272"/>
      <c r="EC135" s="272"/>
      <c r="ED135" s="272"/>
      <c r="EE135" s="272"/>
      <c r="EF135" s="272"/>
      <c r="EG135" s="272"/>
      <c r="EH135" s="272"/>
      <c r="EI135" s="272"/>
      <c r="EJ135" s="272"/>
      <c r="EK135" s="272"/>
      <c r="EL135" s="272"/>
      <c r="EM135" s="272"/>
      <c r="EN135" s="272"/>
      <c r="EO135" s="272"/>
      <c r="EP135" s="272"/>
      <c r="EQ135" s="272"/>
      <c r="ER135" s="272"/>
      <c r="ES135" s="272"/>
      <c r="ET135" s="272"/>
      <c r="EU135" s="272"/>
      <c r="EV135" s="272"/>
      <c r="EW135" s="272"/>
      <c r="EX135" s="272"/>
      <c r="EY135" s="272"/>
      <c r="EZ135" s="272"/>
      <c r="FA135" s="272"/>
      <c r="FB135" s="272"/>
      <c r="FC135" s="272"/>
      <c r="FD135" s="272"/>
      <c r="FE135" s="272"/>
      <c r="FF135" s="272"/>
      <c r="FG135" s="272"/>
      <c r="FH135" s="272"/>
      <c r="FI135" s="272"/>
      <c r="FJ135" s="272"/>
      <c r="FK135" s="272"/>
      <c r="FL135" s="272"/>
      <c r="FM135" s="272"/>
      <c r="FN135" s="272"/>
      <c r="FO135" s="272"/>
      <c r="FP135" s="272"/>
      <c r="FQ135" s="272"/>
      <c r="FR135" s="272"/>
      <c r="FS135" s="272"/>
      <c r="FT135" s="272"/>
      <c r="FU135" s="272"/>
      <c r="FV135" s="272"/>
      <c r="FW135" s="272"/>
      <c r="FX135" s="272"/>
      <c r="FY135" s="272"/>
      <c r="FZ135" s="272"/>
      <c r="GA135" s="272"/>
      <c r="GB135" s="272"/>
      <c r="GC135" s="272"/>
      <c r="GD135" s="272"/>
      <c r="GE135" s="272"/>
      <c r="GF135" s="272"/>
      <c r="GG135" s="272"/>
      <c r="GH135" s="272"/>
      <c r="GI135" s="272"/>
      <c r="GJ135" s="272"/>
      <c r="GK135" s="272"/>
      <c r="GL135" s="272"/>
      <c r="GM135" s="272"/>
      <c r="GN135" s="272"/>
      <c r="GO135" s="272"/>
      <c r="GP135" s="272"/>
      <c r="GQ135" s="272"/>
      <c r="GR135" s="272"/>
      <c r="GS135" s="272"/>
      <c r="GT135" s="272"/>
      <c r="GU135" s="272"/>
      <c r="GV135" s="272"/>
      <c r="GW135" s="272"/>
      <c r="GX135" s="272"/>
      <c r="GY135" s="272"/>
      <c r="GZ135" s="272"/>
      <c r="HA135" s="272"/>
      <c r="HB135" s="272"/>
      <c r="HC135" s="272"/>
      <c r="HD135" s="272"/>
      <c r="HE135" s="272"/>
      <c r="HF135" s="272"/>
      <c r="HG135" s="272"/>
      <c r="HH135" s="272"/>
      <c r="HI135" s="272"/>
      <c r="HJ135" s="272"/>
      <c r="HK135" s="272"/>
      <c r="HL135" s="272"/>
      <c r="HM135" s="272"/>
      <c r="HN135" s="272"/>
      <c r="HO135" s="272"/>
      <c r="HP135" s="272"/>
      <c r="HQ135" s="272"/>
      <c r="HR135" s="272"/>
      <c r="HS135" s="272"/>
      <c r="HT135" s="272"/>
      <c r="HU135" s="272"/>
      <c r="HV135" s="272"/>
      <c r="HW135" s="272"/>
      <c r="HX135" s="272"/>
      <c r="HY135" s="272"/>
      <c r="HZ135" s="272"/>
      <c r="IA135" s="272"/>
      <c r="IB135" s="272"/>
      <c r="IC135" s="272"/>
      <c r="ID135" s="272"/>
      <c r="IE135" s="272"/>
      <c r="IF135" s="272"/>
      <c r="IG135" s="272"/>
      <c r="IH135" s="272"/>
      <c r="II135" s="272"/>
      <c r="IJ135" s="272"/>
      <c r="IK135" s="272"/>
      <c r="IL135" s="272"/>
      <c r="IM135" s="272"/>
    </row>
    <row r="136" spans="1:247" s="237" customFormat="1" ht="18" customHeight="1">
      <c r="A136" s="253">
        <v>130</v>
      </c>
      <c r="B136" s="275" t="s">
        <v>830</v>
      </c>
      <c r="C136" s="254" t="s">
        <v>831</v>
      </c>
      <c r="D136" s="255" t="s">
        <v>574</v>
      </c>
      <c r="E136" s="256" t="s">
        <v>593</v>
      </c>
      <c r="F136" s="268">
        <v>18.94</v>
      </c>
      <c r="G136" s="269"/>
      <c r="H136" s="269"/>
      <c r="I136" s="258">
        <f>F136*J136</f>
        <v>62502.00000000001</v>
      </c>
      <c r="J136" s="274">
        <v>3300</v>
      </c>
      <c r="K136" s="273" t="s">
        <v>576</v>
      </c>
      <c r="L136" s="267"/>
      <c r="M136" s="271"/>
      <c r="N136" s="271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  <c r="AH136" s="272"/>
      <c r="AI136" s="272"/>
      <c r="AJ136" s="272"/>
      <c r="AK136" s="272"/>
      <c r="AL136" s="272"/>
      <c r="AM136" s="272"/>
      <c r="AN136" s="272"/>
      <c r="AO136" s="272"/>
      <c r="AP136" s="272"/>
      <c r="AQ136" s="272"/>
      <c r="AR136" s="272"/>
      <c r="AS136" s="272"/>
      <c r="AT136" s="272"/>
      <c r="AU136" s="272"/>
      <c r="AV136" s="272"/>
      <c r="AW136" s="272"/>
      <c r="AX136" s="272"/>
      <c r="AY136" s="272"/>
      <c r="AZ136" s="272"/>
      <c r="BA136" s="272"/>
      <c r="BB136" s="272"/>
      <c r="BC136" s="272"/>
      <c r="BD136" s="272"/>
      <c r="BE136" s="272"/>
      <c r="BF136" s="272"/>
      <c r="BG136" s="272"/>
      <c r="BH136" s="272"/>
      <c r="BI136" s="272"/>
      <c r="BJ136" s="272"/>
      <c r="BK136" s="272"/>
      <c r="BL136" s="272"/>
      <c r="BM136" s="272"/>
      <c r="BN136" s="272"/>
      <c r="BO136" s="272"/>
      <c r="BP136" s="272"/>
      <c r="BQ136" s="272"/>
      <c r="BR136" s="272"/>
      <c r="BS136" s="272"/>
      <c r="BT136" s="272"/>
      <c r="BU136" s="272"/>
      <c r="BV136" s="272"/>
      <c r="BW136" s="272"/>
      <c r="BX136" s="272"/>
      <c r="BY136" s="272"/>
      <c r="BZ136" s="272"/>
      <c r="CA136" s="272"/>
      <c r="CB136" s="272"/>
      <c r="CC136" s="272"/>
      <c r="CD136" s="272"/>
      <c r="CE136" s="272"/>
      <c r="CF136" s="272"/>
      <c r="CG136" s="272"/>
      <c r="CH136" s="272"/>
      <c r="CI136" s="272"/>
      <c r="CJ136" s="272"/>
      <c r="CK136" s="272"/>
      <c r="CL136" s="272"/>
      <c r="CM136" s="272"/>
      <c r="CN136" s="272"/>
      <c r="CO136" s="272"/>
      <c r="CP136" s="272"/>
      <c r="CQ136" s="272"/>
      <c r="CR136" s="272"/>
      <c r="CS136" s="272"/>
      <c r="CT136" s="272"/>
      <c r="CU136" s="272"/>
      <c r="CV136" s="272"/>
      <c r="CW136" s="272"/>
      <c r="CX136" s="272"/>
      <c r="CY136" s="272"/>
      <c r="CZ136" s="272"/>
      <c r="DA136" s="272"/>
      <c r="DB136" s="272"/>
      <c r="DC136" s="272"/>
      <c r="DD136" s="272"/>
      <c r="DE136" s="272"/>
      <c r="DF136" s="272"/>
      <c r="DG136" s="272"/>
      <c r="DH136" s="272"/>
      <c r="DI136" s="272"/>
      <c r="DJ136" s="272"/>
      <c r="DK136" s="272"/>
      <c r="DL136" s="272"/>
      <c r="DM136" s="272"/>
      <c r="DN136" s="272"/>
      <c r="DO136" s="272"/>
      <c r="DP136" s="272"/>
      <c r="DQ136" s="272"/>
      <c r="DR136" s="272"/>
      <c r="DS136" s="272"/>
      <c r="DT136" s="272"/>
      <c r="DU136" s="272"/>
      <c r="DV136" s="272"/>
      <c r="DW136" s="272"/>
      <c r="DX136" s="272"/>
      <c r="DY136" s="272"/>
      <c r="DZ136" s="272"/>
      <c r="EA136" s="272"/>
      <c r="EB136" s="272"/>
      <c r="EC136" s="272"/>
      <c r="ED136" s="272"/>
      <c r="EE136" s="272"/>
      <c r="EF136" s="272"/>
      <c r="EG136" s="272"/>
      <c r="EH136" s="272"/>
      <c r="EI136" s="272"/>
      <c r="EJ136" s="272"/>
      <c r="EK136" s="272"/>
      <c r="EL136" s="272"/>
      <c r="EM136" s="272"/>
      <c r="EN136" s="272"/>
      <c r="EO136" s="272"/>
      <c r="EP136" s="272"/>
      <c r="EQ136" s="272"/>
      <c r="ER136" s="272"/>
      <c r="ES136" s="272"/>
      <c r="ET136" s="272"/>
      <c r="EU136" s="272"/>
      <c r="EV136" s="272"/>
      <c r="EW136" s="272"/>
      <c r="EX136" s="272"/>
      <c r="EY136" s="272"/>
      <c r="EZ136" s="272"/>
      <c r="FA136" s="272"/>
      <c r="FB136" s="272"/>
      <c r="FC136" s="272"/>
      <c r="FD136" s="272"/>
      <c r="FE136" s="272"/>
      <c r="FF136" s="272"/>
      <c r="FG136" s="272"/>
      <c r="FH136" s="272"/>
      <c r="FI136" s="272"/>
      <c r="FJ136" s="272"/>
      <c r="FK136" s="272"/>
      <c r="FL136" s="272"/>
      <c r="FM136" s="272"/>
      <c r="FN136" s="272"/>
      <c r="FO136" s="272"/>
      <c r="FP136" s="272"/>
      <c r="FQ136" s="272"/>
      <c r="FR136" s="272"/>
      <c r="FS136" s="272"/>
      <c r="FT136" s="272"/>
      <c r="FU136" s="272"/>
      <c r="FV136" s="272"/>
      <c r="FW136" s="272"/>
      <c r="FX136" s="272"/>
      <c r="FY136" s="272"/>
      <c r="FZ136" s="272"/>
      <c r="GA136" s="272"/>
      <c r="GB136" s="272"/>
      <c r="GC136" s="272"/>
      <c r="GD136" s="272"/>
      <c r="GE136" s="272"/>
      <c r="GF136" s="272"/>
      <c r="GG136" s="272"/>
      <c r="GH136" s="272"/>
      <c r="GI136" s="272"/>
      <c r="GJ136" s="272"/>
      <c r="GK136" s="272"/>
      <c r="GL136" s="272"/>
      <c r="GM136" s="272"/>
      <c r="GN136" s="272"/>
      <c r="GO136" s="272"/>
      <c r="GP136" s="272"/>
      <c r="GQ136" s="272"/>
      <c r="GR136" s="272"/>
      <c r="GS136" s="272"/>
      <c r="GT136" s="272"/>
      <c r="GU136" s="272"/>
      <c r="GV136" s="272"/>
      <c r="GW136" s="272"/>
      <c r="GX136" s="272"/>
      <c r="GY136" s="272"/>
      <c r="GZ136" s="272"/>
      <c r="HA136" s="272"/>
      <c r="HB136" s="272"/>
      <c r="HC136" s="272"/>
      <c r="HD136" s="272"/>
      <c r="HE136" s="272"/>
      <c r="HF136" s="272"/>
      <c r="HG136" s="272"/>
      <c r="HH136" s="272"/>
      <c r="HI136" s="272"/>
      <c r="HJ136" s="272"/>
      <c r="HK136" s="272"/>
      <c r="HL136" s="272"/>
      <c r="HM136" s="272"/>
      <c r="HN136" s="272"/>
      <c r="HO136" s="272"/>
      <c r="HP136" s="272"/>
      <c r="HQ136" s="272"/>
      <c r="HR136" s="272"/>
      <c r="HS136" s="272"/>
      <c r="HT136" s="272"/>
      <c r="HU136" s="272"/>
      <c r="HV136" s="272"/>
      <c r="HW136" s="272"/>
      <c r="HX136" s="272"/>
      <c r="HY136" s="272"/>
      <c r="HZ136" s="272"/>
      <c r="IA136" s="272"/>
      <c r="IB136" s="272"/>
      <c r="IC136" s="272"/>
      <c r="ID136" s="272"/>
      <c r="IE136" s="272"/>
      <c r="IF136" s="272"/>
      <c r="IG136" s="272"/>
      <c r="IH136" s="272"/>
      <c r="II136" s="272"/>
      <c r="IJ136" s="272"/>
      <c r="IK136" s="272"/>
      <c r="IL136" s="272"/>
      <c r="IM136" s="272"/>
    </row>
    <row r="137" spans="1:247" s="237" customFormat="1" ht="18" customHeight="1">
      <c r="A137" s="253">
        <v>131</v>
      </c>
      <c r="B137" s="254" t="s">
        <v>832</v>
      </c>
      <c r="C137" s="254" t="s">
        <v>833</v>
      </c>
      <c r="D137" s="255" t="s">
        <v>574</v>
      </c>
      <c r="E137" s="256" t="s">
        <v>575</v>
      </c>
      <c r="F137" s="268">
        <v>152.36</v>
      </c>
      <c r="G137" s="269"/>
      <c r="H137" s="269"/>
      <c r="I137" s="258">
        <f>F137*J137</f>
        <v>548496</v>
      </c>
      <c r="J137" s="274">
        <v>3600</v>
      </c>
      <c r="K137" s="273" t="s">
        <v>834</v>
      </c>
      <c r="L137" s="267"/>
      <c r="M137" s="271"/>
      <c r="N137" s="271"/>
      <c r="O137" s="272"/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  <c r="AA137" s="272"/>
      <c r="AB137" s="272"/>
      <c r="AC137" s="272"/>
      <c r="AD137" s="272"/>
      <c r="AE137" s="272"/>
      <c r="AF137" s="272"/>
      <c r="AG137" s="272"/>
      <c r="AH137" s="272"/>
      <c r="AI137" s="272"/>
      <c r="AJ137" s="272"/>
      <c r="AK137" s="272"/>
      <c r="AL137" s="272"/>
      <c r="AM137" s="272"/>
      <c r="AN137" s="272"/>
      <c r="AO137" s="272"/>
      <c r="AP137" s="272"/>
      <c r="AQ137" s="272"/>
      <c r="AR137" s="272"/>
      <c r="AS137" s="272"/>
      <c r="AT137" s="272"/>
      <c r="AU137" s="272"/>
      <c r="AV137" s="272"/>
      <c r="AW137" s="272"/>
      <c r="AX137" s="272"/>
      <c r="AY137" s="272"/>
      <c r="AZ137" s="272"/>
      <c r="BA137" s="272"/>
      <c r="BB137" s="272"/>
      <c r="BC137" s="272"/>
      <c r="BD137" s="272"/>
      <c r="BE137" s="272"/>
      <c r="BF137" s="272"/>
      <c r="BG137" s="272"/>
      <c r="BH137" s="272"/>
      <c r="BI137" s="272"/>
      <c r="BJ137" s="272"/>
      <c r="BK137" s="272"/>
      <c r="BL137" s="272"/>
      <c r="BM137" s="272"/>
      <c r="BN137" s="272"/>
      <c r="BO137" s="272"/>
      <c r="BP137" s="272"/>
      <c r="BQ137" s="272"/>
      <c r="BR137" s="272"/>
      <c r="BS137" s="272"/>
      <c r="BT137" s="272"/>
      <c r="BU137" s="272"/>
      <c r="BV137" s="272"/>
      <c r="BW137" s="272"/>
      <c r="BX137" s="272"/>
      <c r="BY137" s="272"/>
      <c r="BZ137" s="272"/>
      <c r="CA137" s="272"/>
      <c r="CB137" s="272"/>
      <c r="CC137" s="272"/>
      <c r="CD137" s="272"/>
      <c r="CE137" s="272"/>
      <c r="CF137" s="272"/>
      <c r="CG137" s="272"/>
      <c r="CH137" s="272"/>
      <c r="CI137" s="272"/>
      <c r="CJ137" s="272"/>
      <c r="CK137" s="272"/>
      <c r="CL137" s="272"/>
      <c r="CM137" s="272"/>
      <c r="CN137" s="272"/>
      <c r="CO137" s="272"/>
      <c r="CP137" s="272"/>
      <c r="CQ137" s="272"/>
      <c r="CR137" s="272"/>
      <c r="CS137" s="272"/>
      <c r="CT137" s="272"/>
      <c r="CU137" s="272"/>
      <c r="CV137" s="272"/>
      <c r="CW137" s="272"/>
      <c r="CX137" s="272"/>
      <c r="CY137" s="272"/>
      <c r="CZ137" s="272"/>
      <c r="DA137" s="272"/>
      <c r="DB137" s="272"/>
      <c r="DC137" s="272"/>
      <c r="DD137" s="272"/>
      <c r="DE137" s="272"/>
      <c r="DF137" s="272"/>
      <c r="DG137" s="272"/>
      <c r="DH137" s="272"/>
      <c r="DI137" s="272"/>
      <c r="DJ137" s="272"/>
      <c r="DK137" s="272"/>
      <c r="DL137" s="272"/>
      <c r="DM137" s="272"/>
      <c r="DN137" s="272"/>
      <c r="DO137" s="272"/>
      <c r="DP137" s="272"/>
      <c r="DQ137" s="272"/>
      <c r="DR137" s="272"/>
      <c r="DS137" s="272"/>
      <c r="DT137" s="272"/>
      <c r="DU137" s="272"/>
      <c r="DV137" s="272"/>
      <c r="DW137" s="272"/>
      <c r="DX137" s="272"/>
      <c r="DY137" s="272"/>
      <c r="DZ137" s="272"/>
      <c r="EA137" s="272"/>
      <c r="EB137" s="272"/>
      <c r="EC137" s="272"/>
      <c r="ED137" s="272"/>
      <c r="EE137" s="272"/>
      <c r="EF137" s="272"/>
      <c r="EG137" s="272"/>
      <c r="EH137" s="272"/>
      <c r="EI137" s="272"/>
      <c r="EJ137" s="272"/>
      <c r="EK137" s="272"/>
      <c r="EL137" s="272"/>
      <c r="EM137" s="272"/>
      <c r="EN137" s="272"/>
      <c r="EO137" s="272"/>
      <c r="EP137" s="272"/>
      <c r="EQ137" s="272"/>
      <c r="ER137" s="272"/>
      <c r="ES137" s="272"/>
      <c r="ET137" s="272"/>
      <c r="EU137" s="272"/>
      <c r="EV137" s="272"/>
      <c r="EW137" s="272"/>
      <c r="EX137" s="272"/>
      <c r="EY137" s="272"/>
      <c r="EZ137" s="272"/>
      <c r="FA137" s="272"/>
      <c r="FB137" s="272"/>
      <c r="FC137" s="272"/>
      <c r="FD137" s="272"/>
      <c r="FE137" s="272"/>
      <c r="FF137" s="272"/>
      <c r="FG137" s="272"/>
      <c r="FH137" s="272"/>
      <c r="FI137" s="272"/>
      <c r="FJ137" s="272"/>
      <c r="FK137" s="272"/>
      <c r="FL137" s="272"/>
      <c r="FM137" s="272"/>
      <c r="FN137" s="272"/>
      <c r="FO137" s="272"/>
      <c r="FP137" s="272"/>
      <c r="FQ137" s="272"/>
      <c r="FR137" s="272"/>
      <c r="FS137" s="272"/>
      <c r="FT137" s="272"/>
      <c r="FU137" s="272"/>
      <c r="FV137" s="272"/>
      <c r="FW137" s="272"/>
      <c r="FX137" s="272"/>
      <c r="FY137" s="272"/>
      <c r="FZ137" s="272"/>
      <c r="GA137" s="272"/>
      <c r="GB137" s="272"/>
      <c r="GC137" s="272"/>
      <c r="GD137" s="272"/>
      <c r="GE137" s="272"/>
      <c r="GF137" s="272"/>
      <c r="GG137" s="272"/>
      <c r="GH137" s="272"/>
      <c r="GI137" s="272"/>
      <c r="GJ137" s="272"/>
      <c r="GK137" s="272"/>
      <c r="GL137" s="272"/>
      <c r="GM137" s="272"/>
      <c r="GN137" s="272"/>
      <c r="GO137" s="272"/>
      <c r="GP137" s="272"/>
      <c r="GQ137" s="272"/>
      <c r="GR137" s="272"/>
      <c r="GS137" s="272"/>
      <c r="GT137" s="272"/>
      <c r="GU137" s="272"/>
      <c r="GV137" s="272"/>
      <c r="GW137" s="272"/>
      <c r="GX137" s="272"/>
      <c r="GY137" s="272"/>
      <c r="GZ137" s="272"/>
      <c r="HA137" s="272"/>
      <c r="HB137" s="272"/>
      <c r="HC137" s="272"/>
      <c r="HD137" s="272"/>
      <c r="HE137" s="272"/>
      <c r="HF137" s="272"/>
      <c r="HG137" s="272"/>
      <c r="HH137" s="272"/>
      <c r="HI137" s="272"/>
      <c r="HJ137" s="272"/>
      <c r="HK137" s="272"/>
      <c r="HL137" s="272"/>
      <c r="HM137" s="272"/>
      <c r="HN137" s="272"/>
      <c r="HO137" s="272"/>
      <c r="HP137" s="272"/>
      <c r="HQ137" s="272"/>
      <c r="HR137" s="272"/>
      <c r="HS137" s="272"/>
      <c r="HT137" s="272"/>
      <c r="HU137" s="272"/>
      <c r="HV137" s="272"/>
      <c r="HW137" s="272"/>
      <c r="HX137" s="272"/>
      <c r="HY137" s="272"/>
      <c r="HZ137" s="272"/>
      <c r="IA137" s="272"/>
      <c r="IB137" s="272"/>
      <c r="IC137" s="272"/>
      <c r="ID137" s="272"/>
      <c r="IE137" s="272"/>
      <c r="IF137" s="272"/>
      <c r="IG137" s="272"/>
      <c r="IH137" s="272"/>
      <c r="II137" s="272"/>
      <c r="IJ137" s="272"/>
      <c r="IK137" s="272"/>
      <c r="IL137" s="272"/>
      <c r="IM137" s="272"/>
    </row>
    <row r="138" spans="1:247" s="237" customFormat="1" ht="18" customHeight="1">
      <c r="A138" s="253">
        <v>132</v>
      </c>
      <c r="B138" s="254" t="s">
        <v>835</v>
      </c>
      <c r="C138" s="254" t="s">
        <v>836</v>
      </c>
      <c r="D138" s="255" t="s">
        <v>574</v>
      </c>
      <c r="E138" s="256" t="s">
        <v>575</v>
      </c>
      <c r="F138" s="268">
        <v>151.74</v>
      </c>
      <c r="G138" s="269"/>
      <c r="H138" s="269"/>
      <c r="I138" s="258">
        <f>F138*J138</f>
        <v>546264</v>
      </c>
      <c r="J138" s="274">
        <v>3600</v>
      </c>
      <c r="K138" s="273" t="s">
        <v>580</v>
      </c>
      <c r="L138" s="267"/>
      <c r="M138" s="271"/>
      <c r="N138" s="271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  <c r="AA138" s="272"/>
      <c r="AB138" s="272"/>
      <c r="AC138" s="272"/>
      <c r="AD138" s="272"/>
      <c r="AE138" s="272"/>
      <c r="AF138" s="272"/>
      <c r="AG138" s="272"/>
      <c r="AH138" s="272"/>
      <c r="AI138" s="272"/>
      <c r="AJ138" s="272"/>
      <c r="AK138" s="272"/>
      <c r="AL138" s="272"/>
      <c r="AM138" s="272"/>
      <c r="AN138" s="272"/>
      <c r="AO138" s="272"/>
      <c r="AP138" s="272"/>
      <c r="AQ138" s="272"/>
      <c r="AR138" s="272"/>
      <c r="AS138" s="272"/>
      <c r="AT138" s="272"/>
      <c r="AU138" s="272"/>
      <c r="AV138" s="272"/>
      <c r="AW138" s="272"/>
      <c r="AX138" s="272"/>
      <c r="AY138" s="272"/>
      <c r="AZ138" s="272"/>
      <c r="BA138" s="272"/>
      <c r="BB138" s="272"/>
      <c r="BC138" s="272"/>
      <c r="BD138" s="272"/>
      <c r="BE138" s="272"/>
      <c r="BF138" s="272"/>
      <c r="BG138" s="272"/>
      <c r="BH138" s="272"/>
      <c r="BI138" s="272"/>
      <c r="BJ138" s="272"/>
      <c r="BK138" s="272"/>
      <c r="BL138" s="272"/>
      <c r="BM138" s="272"/>
      <c r="BN138" s="272"/>
      <c r="BO138" s="272"/>
      <c r="BP138" s="272"/>
      <c r="BQ138" s="272"/>
      <c r="BR138" s="272"/>
      <c r="BS138" s="272"/>
      <c r="BT138" s="272"/>
      <c r="BU138" s="272"/>
      <c r="BV138" s="272"/>
      <c r="BW138" s="272"/>
      <c r="BX138" s="272"/>
      <c r="BY138" s="272"/>
      <c r="BZ138" s="272"/>
      <c r="CA138" s="272"/>
      <c r="CB138" s="272"/>
      <c r="CC138" s="272"/>
      <c r="CD138" s="272"/>
      <c r="CE138" s="272"/>
      <c r="CF138" s="272"/>
      <c r="CG138" s="272"/>
      <c r="CH138" s="272"/>
      <c r="CI138" s="272"/>
      <c r="CJ138" s="272"/>
      <c r="CK138" s="272"/>
      <c r="CL138" s="272"/>
      <c r="CM138" s="272"/>
      <c r="CN138" s="272"/>
      <c r="CO138" s="272"/>
      <c r="CP138" s="272"/>
      <c r="CQ138" s="272"/>
      <c r="CR138" s="272"/>
      <c r="CS138" s="272"/>
      <c r="CT138" s="272"/>
      <c r="CU138" s="272"/>
      <c r="CV138" s="272"/>
      <c r="CW138" s="272"/>
      <c r="CX138" s="272"/>
      <c r="CY138" s="272"/>
      <c r="CZ138" s="272"/>
      <c r="DA138" s="272"/>
      <c r="DB138" s="272"/>
      <c r="DC138" s="272"/>
      <c r="DD138" s="272"/>
      <c r="DE138" s="272"/>
      <c r="DF138" s="272"/>
      <c r="DG138" s="272"/>
      <c r="DH138" s="272"/>
      <c r="DI138" s="272"/>
      <c r="DJ138" s="272"/>
      <c r="DK138" s="272"/>
      <c r="DL138" s="272"/>
      <c r="DM138" s="272"/>
      <c r="DN138" s="272"/>
      <c r="DO138" s="272"/>
      <c r="DP138" s="272"/>
      <c r="DQ138" s="272"/>
      <c r="DR138" s="272"/>
      <c r="DS138" s="272"/>
      <c r="DT138" s="272"/>
      <c r="DU138" s="272"/>
      <c r="DV138" s="272"/>
      <c r="DW138" s="272"/>
      <c r="DX138" s="272"/>
      <c r="DY138" s="272"/>
      <c r="DZ138" s="272"/>
      <c r="EA138" s="272"/>
      <c r="EB138" s="272"/>
      <c r="EC138" s="272"/>
      <c r="ED138" s="272"/>
      <c r="EE138" s="272"/>
      <c r="EF138" s="272"/>
      <c r="EG138" s="272"/>
      <c r="EH138" s="272"/>
      <c r="EI138" s="272"/>
      <c r="EJ138" s="272"/>
      <c r="EK138" s="272"/>
      <c r="EL138" s="272"/>
      <c r="EM138" s="272"/>
      <c r="EN138" s="272"/>
      <c r="EO138" s="272"/>
      <c r="EP138" s="272"/>
      <c r="EQ138" s="272"/>
      <c r="ER138" s="272"/>
      <c r="ES138" s="272"/>
      <c r="ET138" s="272"/>
      <c r="EU138" s="272"/>
      <c r="EV138" s="272"/>
      <c r="EW138" s="272"/>
      <c r="EX138" s="272"/>
      <c r="EY138" s="272"/>
      <c r="EZ138" s="272"/>
      <c r="FA138" s="272"/>
      <c r="FB138" s="272"/>
      <c r="FC138" s="272"/>
      <c r="FD138" s="272"/>
      <c r="FE138" s="272"/>
      <c r="FF138" s="272"/>
      <c r="FG138" s="272"/>
      <c r="FH138" s="272"/>
      <c r="FI138" s="272"/>
      <c r="FJ138" s="272"/>
      <c r="FK138" s="272"/>
      <c r="FL138" s="272"/>
      <c r="FM138" s="272"/>
      <c r="FN138" s="272"/>
      <c r="FO138" s="272"/>
      <c r="FP138" s="272"/>
      <c r="FQ138" s="272"/>
      <c r="FR138" s="272"/>
      <c r="FS138" s="272"/>
      <c r="FT138" s="272"/>
      <c r="FU138" s="272"/>
      <c r="FV138" s="272"/>
      <c r="FW138" s="272"/>
      <c r="FX138" s="272"/>
      <c r="FY138" s="272"/>
      <c r="FZ138" s="272"/>
      <c r="GA138" s="272"/>
      <c r="GB138" s="272"/>
      <c r="GC138" s="272"/>
      <c r="GD138" s="272"/>
      <c r="GE138" s="272"/>
      <c r="GF138" s="272"/>
      <c r="GG138" s="272"/>
      <c r="GH138" s="272"/>
      <c r="GI138" s="272"/>
      <c r="GJ138" s="272"/>
      <c r="GK138" s="272"/>
      <c r="GL138" s="272"/>
      <c r="GM138" s="272"/>
      <c r="GN138" s="272"/>
      <c r="GO138" s="272"/>
      <c r="GP138" s="272"/>
      <c r="GQ138" s="272"/>
      <c r="GR138" s="272"/>
      <c r="GS138" s="272"/>
      <c r="GT138" s="272"/>
      <c r="GU138" s="272"/>
      <c r="GV138" s="272"/>
      <c r="GW138" s="272"/>
      <c r="GX138" s="272"/>
      <c r="GY138" s="272"/>
      <c r="GZ138" s="272"/>
      <c r="HA138" s="272"/>
      <c r="HB138" s="272"/>
      <c r="HC138" s="272"/>
      <c r="HD138" s="272"/>
      <c r="HE138" s="272"/>
      <c r="HF138" s="272"/>
      <c r="HG138" s="272"/>
      <c r="HH138" s="272"/>
      <c r="HI138" s="272"/>
      <c r="HJ138" s="272"/>
      <c r="HK138" s="272"/>
      <c r="HL138" s="272"/>
      <c r="HM138" s="272"/>
      <c r="HN138" s="272"/>
      <c r="HO138" s="272"/>
      <c r="HP138" s="272"/>
      <c r="HQ138" s="272"/>
      <c r="HR138" s="272"/>
      <c r="HS138" s="272"/>
      <c r="HT138" s="272"/>
      <c r="HU138" s="272"/>
      <c r="HV138" s="272"/>
      <c r="HW138" s="272"/>
      <c r="HX138" s="272"/>
      <c r="HY138" s="272"/>
      <c r="HZ138" s="272"/>
      <c r="IA138" s="272"/>
      <c r="IB138" s="272"/>
      <c r="IC138" s="272"/>
      <c r="ID138" s="272"/>
      <c r="IE138" s="272"/>
      <c r="IF138" s="272"/>
      <c r="IG138" s="272"/>
      <c r="IH138" s="272"/>
      <c r="II138" s="272"/>
      <c r="IJ138" s="272"/>
      <c r="IK138" s="272"/>
      <c r="IL138" s="272"/>
      <c r="IM138" s="272"/>
    </row>
    <row r="139" spans="1:247" s="237" customFormat="1" ht="18" customHeight="1">
      <c r="A139" s="253">
        <v>133</v>
      </c>
      <c r="B139" s="254" t="s">
        <v>837</v>
      </c>
      <c r="C139" s="254" t="s">
        <v>838</v>
      </c>
      <c r="D139" s="255" t="s">
        <v>574</v>
      </c>
      <c r="E139" s="256" t="s">
        <v>575</v>
      </c>
      <c r="F139" s="268">
        <v>168.39</v>
      </c>
      <c r="G139" s="269"/>
      <c r="H139" s="269"/>
      <c r="I139" s="258">
        <f>F139*J139</f>
        <v>606204</v>
      </c>
      <c r="J139" s="274">
        <v>3600</v>
      </c>
      <c r="K139" s="273" t="s">
        <v>580</v>
      </c>
      <c r="L139" s="267"/>
      <c r="M139" s="271"/>
      <c r="N139" s="271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  <c r="AA139" s="272"/>
      <c r="AB139" s="272"/>
      <c r="AC139" s="272"/>
      <c r="AD139" s="272"/>
      <c r="AE139" s="272"/>
      <c r="AF139" s="272"/>
      <c r="AG139" s="272"/>
      <c r="AH139" s="272"/>
      <c r="AI139" s="272"/>
      <c r="AJ139" s="272"/>
      <c r="AK139" s="272"/>
      <c r="AL139" s="272"/>
      <c r="AM139" s="272"/>
      <c r="AN139" s="272"/>
      <c r="AO139" s="272"/>
      <c r="AP139" s="272"/>
      <c r="AQ139" s="272"/>
      <c r="AR139" s="272"/>
      <c r="AS139" s="272"/>
      <c r="AT139" s="272"/>
      <c r="AU139" s="272"/>
      <c r="AV139" s="272"/>
      <c r="AW139" s="272"/>
      <c r="AX139" s="272"/>
      <c r="AY139" s="272"/>
      <c r="AZ139" s="272"/>
      <c r="BA139" s="272"/>
      <c r="BB139" s="272"/>
      <c r="BC139" s="272"/>
      <c r="BD139" s="272"/>
      <c r="BE139" s="272"/>
      <c r="BF139" s="272"/>
      <c r="BG139" s="272"/>
      <c r="BH139" s="272"/>
      <c r="BI139" s="272"/>
      <c r="BJ139" s="272"/>
      <c r="BK139" s="272"/>
      <c r="BL139" s="272"/>
      <c r="BM139" s="272"/>
      <c r="BN139" s="272"/>
      <c r="BO139" s="272"/>
      <c r="BP139" s="272"/>
      <c r="BQ139" s="272"/>
      <c r="BR139" s="272"/>
      <c r="BS139" s="272"/>
      <c r="BT139" s="272"/>
      <c r="BU139" s="272"/>
      <c r="BV139" s="272"/>
      <c r="BW139" s="272"/>
      <c r="BX139" s="272"/>
      <c r="BY139" s="272"/>
      <c r="BZ139" s="272"/>
      <c r="CA139" s="272"/>
      <c r="CB139" s="272"/>
      <c r="CC139" s="272"/>
      <c r="CD139" s="272"/>
      <c r="CE139" s="272"/>
      <c r="CF139" s="272"/>
      <c r="CG139" s="272"/>
      <c r="CH139" s="272"/>
      <c r="CI139" s="272"/>
      <c r="CJ139" s="272"/>
      <c r="CK139" s="272"/>
      <c r="CL139" s="272"/>
      <c r="CM139" s="272"/>
      <c r="CN139" s="272"/>
      <c r="CO139" s="272"/>
      <c r="CP139" s="272"/>
      <c r="CQ139" s="272"/>
      <c r="CR139" s="272"/>
      <c r="CS139" s="272"/>
      <c r="CT139" s="272"/>
      <c r="CU139" s="272"/>
      <c r="CV139" s="272"/>
      <c r="CW139" s="272"/>
      <c r="CX139" s="272"/>
      <c r="CY139" s="272"/>
      <c r="CZ139" s="272"/>
      <c r="DA139" s="272"/>
      <c r="DB139" s="272"/>
      <c r="DC139" s="272"/>
      <c r="DD139" s="272"/>
      <c r="DE139" s="272"/>
      <c r="DF139" s="272"/>
      <c r="DG139" s="272"/>
      <c r="DH139" s="272"/>
      <c r="DI139" s="272"/>
      <c r="DJ139" s="272"/>
      <c r="DK139" s="272"/>
      <c r="DL139" s="272"/>
      <c r="DM139" s="272"/>
      <c r="DN139" s="272"/>
      <c r="DO139" s="272"/>
      <c r="DP139" s="272"/>
      <c r="DQ139" s="272"/>
      <c r="DR139" s="272"/>
      <c r="DS139" s="272"/>
      <c r="DT139" s="272"/>
      <c r="DU139" s="272"/>
      <c r="DV139" s="272"/>
      <c r="DW139" s="272"/>
      <c r="DX139" s="272"/>
      <c r="DY139" s="272"/>
      <c r="DZ139" s="272"/>
      <c r="EA139" s="272"/>
      <c r="EB139" s="272"/>
      <c r="EC139" s="272"/>
      <c r="ED139" s="272"/>
      <c r="EE139" s="272"/>
      <c r="EF139" s="272"/>
      <c r="EG139" s="272"/>
      <c r="EH139" s="272"/>
      <c r="EI139" s="272"/>
      <c r="EJ139" s="272"/>
      <c r="EK139" s="272"/>
      <c r="EL139" s="272"/>
      <c r="EM139" s="272"/>
      <c r="EN139" s="272"/>
      <c r="EO139" s="272"/>
      <c r="EP139" s="272"/>
      <c r="EQ139" s="272"/>
      <c r="ER139" s="272"/>
      <c r="ES139" s="272"/>
      <c r="ET139" s="272"/>
      <c r="EU139" s="272"/>
      <c r="EV139" s="272"/>
      <c r="EW139" s="272"/>
      <c r="EX139" s="272"/>
      <c r="EY139" s="272"/>
      <c r="EZ139" s="272"/>
      <c r="FA139" s="272"/>
      <c r="FB139" s="272"/>
      <c r="FC139" s="272"/>
      <c r="FD139" s="272"/>
      <c r="FE139" s="272"/>
      <c r="FF139" s="272"/>
      <c r="FG139" s="272"/>
      <c r="FH139" s="272"/>
      <c r="FI139" s="272"/>
      <c r="FJ139" s="272"/>
      <c r="FK139" s="272"/>
      <c r="FL139" s="272"/>
      <c r="FM139" s="272"/>
      <c r="FN139" s="272"/>
      <c r="FO139" s="272"/>
      <c r="FP139" s="272"/>
      <c r="FQ139" s="272"/>
      <c r="FR139" s="272"/>
      <c r="FS139" s="272"/>
      <c r="FT139" s="272"/>
      <c r="FU139" s="272"/>
      <c r="FV139" s="272"/>
      <c r="FW139" s="272"/>
      <c r="FX139" s="272"/>
      <c r="FY139" s="272"/>
      <c r="FZ139" s="272"/>
      <c r="GA139" s="272"/>
      <c r="GB139" s="272"/>
      <c r="GC139" s="272"/>
      <c r="GD139" s="272"/>
      <c r="GE139" s="272"/>
      <c r="GF139" s="272"/>
      <c r="GG139" s="272"/>
      <c r="GH139" s="272"/>
      <c r="GI139" s="272"/>
      <c r="GJ139" s="272"/>
      <c r="GK139" s="272"/>
      <c r="GL139" s="272"/>
      <c r="GM139" s="272"/>
      <c r="GN139" s="272"/>
      <c r="GO139" s="272"/>
      <c r="GP139" s="272"/>
      <c r="GQ139" s="272"/>
      <c r="GR139" s="272"/>
      <c r="GS139" s="272"/>
      <c r="GT139" s="272"/>
      <c r="GU139" s="272"/>
      <c r="GV139" s="272"/>
      <c r="GW139" s="272"/>
      <c r="GX139" s="272"/>
      <c r="GY139" s="272"/>
      <c r="GZ139" s="272"/>
      <c r="HA139" s="272"/>
      <c r="HB139" s="272"/>
      <c r="HC139" s="272"/>
      <c r="HD139" s="272"/>
      <c r="HE139" s="272"/>
      <c r="HF139" s="272"/>
      <c r="HG139" s="272"/>
      <c r="HH139" s="272"/>
      <c r="HI139" s="272"/>
      <c r="HJ139" s="272"/>
      <c r="HK139" s="272"/>
      <c r="HL139" s="272"/>
      <c r="HM139" s="272"/>
      <c r="HN139" s="272"/>
      <c r="HO139" s="272"/>
      <c r="HP139" s="272"/>
      <c r="HQ139" s="272"/>
      <c r="HR139" s="272"/>
      <c r="HS139" s="272"/>
      <c r="HT139" s="272"/>
      <c r="HU139" s="272"/>
      <c r="HV139" s="272"/>
      <c r="HW139" s="272"/>
      <c r="HX139" s="272"/>
      <c r="HY139" s="272"/>
      <c r="HZ139" s="272"/>
      <c r="IA139" s="272"/>
      <c r="IB139" s="272"/>
      <c r="IC139" s="272"/>
      <c r="ID139" s="272"/>
      <c r="IE139" s="272"/>
      <c r="IF139" s="272"/>
      <c r="IG139" s="272"/>
      <c r="IH139" s="272"/>
      <c r="II139" s="272"/>
      <c r="IJ139" s="272"/>
      <c r="IK139" s="272"/>
      <c r="IL139" s="272"/>
      <c r="IM139" s="272"/>
    </row>
    <row r="140" spans="1:247" s="237" customFormat="1" ht="18" customHeight="1">
      <c r="A140" s="253">
        <v>134</v>
      </c>
      <c r="B140" s="254" t="s">
        <v>839</v>
      </c>
      <c r="C140" s="254" t="s">
        <v>840</v>
      </c>
      <c r="D140" s="255" t="s">
        <v>574</v>
      </c>
      <c r="E140" s="256" t="s">
        <v>593</v>
      </c>
      <c r="F140" s="268">
        <v>24.42</v>
      </c>
      <c r="G140" s="269"/>
      <c r="H140" s="269"/>
      <c r="I140" s="258">
        <f>F140*J140</f>
        <v>85470</v>
      </c>
      <c r="J140" s="274">
        <v>3500</v>
      </c>
      <c r="K140" s="273" t="s">
        <v>819</v>
      </c>
      <c r="L140" s="267"/>
      <c r="M140" s="271"/>
      <c r="N140" s="271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  <c r="AH140" s="272"/>
      <c r="AI140" s="272"/>
      <c r="AJ140" s="272"/>
      <c r="AK140" s="272"/>
      <c r="AL140" s="272"/>
      <c r="AM140" s="272"/>
      <c r="AN140" s="272"/>
      <c r="AO140" s="272"/>
      <c r="AP140" s="272"/>
      <c r="AQ140" s="272"/>
      <c r="AR140" s="272"/>
      <c r="AS140" s="272"/>
      <c r="AT140" s="272"/>
      <c r="AU140" s="272"/>
      <c r="AV140" s="272"/>
      <c r="AW140" s="272"/>
      <c r="AX140" s="272"/>
      <c r="AY140" s="272"/>
      <c r="AZ140" s="272"/>
      <c r="BA140" s="272"/>
      <c r="BB140" s="272"/>
      <c r="BC140" s="272"/>
      <c r="BD140" s="272"/>
      <c r="BE140" s="272"/>
      <c r="BF140" s="272"/>
      <c r="BG140" s="272"/>
      <c r="BH140" s="272"/>
      <c r="BI140" s="272"/>
      <c r="BJ140" s="272"/>
      <c r="BK140" s="272"/>
      <c r="BL140" s="272"/>
      <c r="BM140" s="272"/>
      <c r="BN140" s="272"/>
      <c r="BO140" s="272"/>
      <c r="BP140" s="272"/>
      <c r="BQ140" s="272"/>
      <c r="BR140" s="272"/>
      <c r="BS140" s="272"/>
      <c r="BT140" s="272"/>
      <c r="BU140" s="272"/>
      <c r="BV140" s="272"/>
      <c r="BW140" s="272"/>
      <c r="BX140" s="272"/>
      <c r="BY140" s="272"/>
      <c r="BZ140" s="272"/>
      <c r="CA140" s="272"/>
      <c r="CB140" s="272"/>
      <c r="CC140" s="272"/>
      <c r="CD140" s="272"/>
      <c r="CE140" s="272"/>
      <c r="CF140" s="272"/>
      <c r="CG140" s="272"/>
      <c r="CH140" s="272"/>
      <c r="CI140" s="272"/>
      <c r="CJ140" s="272"/>
      <c r="CK140" s="272"/>
      <c r="CL140" s="272"/>
      <c r="CM140" s="272"/>
      <c r="CN140" s="272"/>
      <c r="CO140" s="272"/>
      <c r="CP140" s="272"/>
      <c r="CQ140" s="272"/>
      <c r="CR140" s="272"/>
      <c r="CS140" s="272"/>
      <c r="CT140" s="272"/>
      <c r="CU140" s="272"/>
      <c r="CV140" s="272"/>
      <c r="CW140" s="272"/>
      <c r="CX140" s="272"/>
      <c r="CY140" s="272"/>
      <c r="CZ140" s="272"/>
      <c r="DA140" s="272"/>
      <c r="DB140" s="272"/>
      <c r="DC140" s="272"/>
      <c r="DD140" s="272"/>
      <c r="DE140" s="272"/>
      <c r="DF140" s="272"/>
      <c r="DG140" s="272"/>
      <c r="DH140" s="272"/>
      <c r="DI140" s="272"/>
      <c r="DJ140" s="272"/>
      <c r="DK140" s="272"/>
      <c r="DL140" s="272"/>
      <c r="DM140" s="272"/>
      <c r="DN140" s="272"/>
      <c r="DO140" s="272"/>
      <c r="DP140" s="272"/>
      <c r="DQ140" s="272"/>
      <c r="DR140" s="272"/>
      <c r="DS140" s="272"/>
      <c r="DT140" s="272"/>
      <c r="DU140" s="272"/>
      <c r="DV140" s="272"/>
      <c r="DW140" s="272"/>
      <c r="DX140" s="272"/>
      <c r="DY140" s="272"/>
      <c r="DZ140" s="272"/>
      <c r="EA140" s="272"/>
      <c r="EB140" s="272"/>
      <c r="EC140" s="272"/>
      <c r="ED140" s="272"/>
      <c r="EE140" s="272"/>
      <c r="EF140" s="272"/>
      <c r="EG140" s="272"/>
      <c r="EH140" s="272"/>
      <c r="EI140" s="272"/>
      <c r="EJ140" s="272"/>
      <c r="EK140" s="272"/>
      <c r="EL140" s="272"/>
      <c r="EM140" s="272"/>
      <c r="EN140" s="272"/>
      <c r="EO140" s="272"/>
      <c r="EP140" s="272"/>
      <c r="EQ140" s="272"/>
      <c r="ER140" s="272"/>
      <c r="ES140" s="272"/>
      <c r="ET140" s="272"/>
      <c r="EU140" s="272"/>
      <c r="EV140" s="272"/>
      <c r="EW140" s="272"/>
      <c r="EX140" s="272"/>
      <c r="EY140" s="272"/>
      <c r="EZ140" s="272"/>
      <c r="FA140" s="272"/>
      <c r="FB140" s="272"/>
      <c r="FC140" s="272"/>
      <c r="FD140" s="272"/>
      <c r="FE140" s="272"/>
      <c r="FF140" s="272"/>
      <c r="FG140" s="272"/>
      <c r="FH140" s="272"/>
      <c r="FI140" s="272"/>
      <c r="FJ140" s="272"/>
      <c r="FK140" s="272"/>
      <c r="FL140" s="272"/>
      <c r="FM140" s="272"/>
      <c r="FN140" s="272"/>
      <c r="FO140" s="272"/>
      <c r="FP140" s="272"/>
      <c r="FQ140" s="272"/>
      <c r="FR140" s="272"/>
      <c r="FS140" s="272"/>
      <c r="FT140" s="272"/>
      <c r="FU140" s="272"/>
      <c r="FV140" s="272"/>
      <c r="FW140" s="272"/>
      <c r="FX140" s="272"/>
      <c r="FY140" s="272"/>
      <c r="FZ140" s="272"/>
      <c r="GA140" s="272"/>
      <c r="GB140" s="272"/>
      <c r="GC140" s="272"/>
      <c r="GD140" s="272"/>
      <c r="GE140" s="272"/>
      <c r="GF140" s="272"/>
      <c r="GG140" s="272"/>
      <c r="GH140" s="272"/>
      <c r="GI140" s="272"/>
      <c r="GJ140" s="272"/>
      <c r="GK140" s="272"/>
      <c r="GL140" s="272"/>
      <c r="GM140" s="272"/>
      <c r="GN140" s="272"/>
      <c r="GO140" s="272"/>
      <c r="GP140" s="272"/>
      <c r="GQ140" s="272"/>
      <c r="GR140" s="272"/>
      <c r="GS140" s="272"/>
      <c r="GT140" s="272"/>
      <c r="GU140" s="272"/>
      <c r="GV140" s="272"/>
      <c r="GW140" s="272"/>
      <c r="GX140" s="272"/>
      <c r="GY140" s="272"/>
      <c r="GZ140" s="272"/>
      <c r="HA140" s="272"/>
      <c r="HB140" s="272"/>
      <c r="HC140" s="272"/>
      <c r="HD140" s="272"/>
      <c r="HE140" s="272"/>
      <c r="HF140" s="272"/>
      <c r="HG140" s="272"/>
      <c r="HH140" s="272"/>
      <c r="HI140" s="272"/>
      <c r="HJ140" s="272"/>
      <c r="HK140" s="272"/>
      <c r="HL140" s="272"/>
      <c r="HM140" s="272"/>
      <c r="HN140" s="272"/>
      <c r="HO140" s="272"/>
      <c r="HP140" s="272"/>
      <c r="HQ140" s="272"/>
      <c r="HR140" s="272"/>
      <c r="HS140" s="272"/>
      <c r="HT140" s="272"/>
      <c r="HU140" s="272"/>
      <c r="HV140" s="272"/>
      <c r="HW140" s="272"/>
      <c r="HX140" s="272"/>
      <c r="HY140" s="272"/>
      <c r="HZ140" s="272"/>
      <c r="IA140" s="272"/>
      <c r="IB140" s="272"/>
      <c r="IC140" s="272"/>
      <c r="ID140" s="272"/>
      <c r="IE140" s="272"/>
      <c r="IF140" s="272"/>
      <c r="IG140" s="272"/>
      <c r="IH140" s="272"/>
      <c r="II140" s="272"/>
      <c r="IJ140" s="272"/>
      <c r="IK140" s="272"/>
      <c r="IL140" s="272"/>
      <c r="IM140" s="272"/>
    </row>
    <row r="141" spans="1:247" s="237" customFormat="1" ht="18" customHeight="1">
      <c r="A141" s="253">
        <v>135</v>
      </c>
      <c r="B141" s="254" t="s">
        <v>841</v>
      </c>
      <c r="C141" s="254" t="s">
        <v>842</v>
      </c>
      <c r="D141" s="255" t="s">
        <v>574</v>
      </c>
      <c r="E141" s="256" t="s">
        <v>575</v>
      </c>
      <c r="F141" s="268">
        <v>185.76</v>
      </c>
      <c r="G141" s="269"/>
      <c r="H141" s="269"/>
      <c r="I141" s="258">
        <f>F141*J141</f>
        <v>668736</v>
      </c>
      <c r="J141" s="274">
        <v>3600</v>
      </c>
      <c r="K141" s="273" t="s">
        <v>580</v>
      </c>
      <c r="L141" s="267"/>
      <c r="M141" s="271"/>
      <c r="N141" s="271"/>
      <c r="O141" s="272"/>
      <c r="P141" s="272"/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  <c r="AA141" s="272"/>
      <c r="AB141" s="272"/>
      <c r="AC141" s="272"/>
      <c r="AD141" s="272"/>
      <c r="AE141" s="272"/>
      <c r="AF141" s="272"/>
      <c r="AG141" s="272"/>
      <c r="AH141" s="272"/>
      <c r="AI141" s="272"/>
      <c r="AJ141" s="272"/>
      <c r="AK141" s="272"/>
      <c r="AL141" s="272"/>
      <c r="AM141" s="272"/>
      <c r="AN141" s="272"/>
      <c r="AO141" s="272"/>
      <c r="AP141" s="272"/>
      <c r="AQ141" s="272"/>
      <c r="AR141" s="272"/>
      <c r="AS141" s="272"/>
      <c r="AT141" s="272"/>
      <c r="AU141" s="272"/>
      <c r="AV141" s="272"/>
      <c r="AW141" s="272"/>
      <c r="AX141" s="272"/>
      <c r="AY141" s="272"/>
      <c r="AZ141" s="272"/>
      <c r="BA141" s="272"/>
      <c r="BB141" s="272"/>
      <c r="BC141" s="272"/>
      <c r="BD141" s="272"/>
      <c r="BE141" s="272"/>
      <c r="BF141" s="272"/>
      <c r="BG141" s="272"/>
      <c r="BH141" s="272"/>
      <c r="BI141" s="272"/>
      <c r="BJ141" s="272"/>
      <c r="BK141" s="272"/>
      <c r="BL141" s="272"/>
      <c r="BM141" s="272"/>
      <c r="BN141" s="272"/>
      <c r="BO141" s="272"/>
      <c r="BP141" s="272"/>
      <c r="BQ141" s="272"/>
      <c r="BR141" s="272"/>
      <c r="BS141" s="272"/>
      <c r="BT141" s="272"/>
      <c r="BU141" s="272"/>
      <c r="BV141" s="272"/>
      <c r="BW141" s="272"/>
      <c r="BX141" s="272"/>
      <c r="BY141" s="272"/>
      <c r="BZ141" s="272"/>
      <c r="CA141" s="272"/>
      <c r="CB141" s="272"/>
      <c r="CC141" s="272"/>
      <c r="CD141" s="272"/>
      <c r="CE141" s="272"/>
      <c r="CF141" s="272"/>
      <c r="CG141" s="272"/>
      <c r="CH141" s="272"/>
      <c r="CI141" s="272"/>
      <c r="CJ141" s="272"/>
      <c r="CK141" s="272"/>
      <c r="CL141" s="272"/>
      <c r="CM141" s="272"/>
      <c r="CN141" s="272"/>
      <c r="CO141" s="272"/>
      <c r="CP141" s="272"/>
      <c r="CQ141" s="272"/>
      <c r="CR141" s="272"/>
      <c r="CS141" s="272"/>
      <c r="CT141" s="272"/>
      <c r="CU141" s="272"/>
      <c r="CV141" s="272"/>
      <c r="CW141" s="272"/>
      <c r="CX141" s="272"/>
      <c r="CY141" s="272"/>
      <c r="CZ141" s="272"/>
      <c r="DA141" s="272"/>
      <c r="DB141" s="272"/>
      <c r="DC141" s="272"/>
      <c r="DD141" s="272"/>
      <c r="DE141" s="272"/>
      <c r="DF141" s="272"/>
      <c r="DG141" s="272"/>
      <c r="DH141" s="272"/>
      <c r="DI141" s="272"/>
      <c r="DJ141" s="272"/>
      <c r="DK141" s="272"/>
      <c r="DL141" s="272"/>
      <c r="DM141" s="272"/>
      <c r="DN141" s="272"/>
      <c r="DO141" s="272"/>
      <c r="DP141" s="272"/>
      <c r="DQ141" s="272"/>
      <c r="DR141" s="272"/>
      <c r="DS141" s="272"/>
      <c r="DT141" s="272"/>
      <c r="DU141" s="272"/>
      <c r="DV141" s="272"/>
      <c r="DW141" s="272"/>
      <c r="DX141" s="272"/>
      <c r="DY141" s="272"/>
      <c r="DZ141" s="272"/>
      <c r="EA141" s="272"/>
      <c r="EB141" s="272"/>
      <c r="EC141" s="272"/>
      <c r="ED141" s="272"/>
      <c r="EE141" s="272"/>
      <c r="EF141" s="272"/>
      <c r="EG141" s="272"/>
      <c r="EH141" s="272"/>
      <c r="EI141" s="272"/>
      <c r="EJ141" s="272"/>
      <c r="EK141" s="272"/>
      <c r="EL141" s="272"/>
      <c r="EM141" s="272"/>
      <c r="EN141" s="272"/>
      <c r="EO141" s="272"/>
      <c r="EP141" s="272"/>
      <c r="EQ141" s="272"/>
      <c r="ER141" s="272"/>
      <c r="ES141" s="272"/>
      <c r="ET141" s="272"/>
      <c r="EU141" s="272"/>
      <c r="EV141" s="272"/>
      <c r="EW141" s="272"/>
      <c r="EX141" s="272"/>
      <c r="EY141" s="272"/>
      <c r="EZ141" s="272"/>
      <c r="FA141" s="272"/>
      <c r="FB141" s="272"/>
      <c r="FC141" s="272"/>
      <c r="FD141" s="272"/>
      <c r="FE141" s="272"/>
      <c r="FF141" s="272"/>
      <c r="FG141" s="272"/>
      <c r="FH141" s="272"/>
      <c r="FI141" s="272"/>
      <c r="FJ141" s="272"/>
      <c r="FK141" s="272"/>
      <c r="FL141" s="272"/>
      <c r="FM141" s="272"/>
      <c r="FN141" s="272"/>
      <c r="FO141" s="272"/>
      <c r="FP141" s="272"/>
      <c r="FQ141" s="272"/>
      <c r="FR141" s="272"/>
      <c r="FS141" s="272"/>
      <c r="FT141" s="272"/>
      <c r="FU141" s="272"/>
      <c r="FV141" s="272"/>
      <c r="FW141" s="272"/>
      <c r="FX141" s="272"/>
      <c r="FY141" s="272"/>
      <c r="FZ141" s="272"/>
      <c r="GA141" s="272"/>
      <c r="GB141" s="272"/>
      <c r="GC141" s="272"/>
      <c r="GD141" s="272"/>
      <c r="GE141" s="272"/>
      <c r="GF141" s="272"/>
      <c r="GG141" s="272"/>
      <c r="GH141" s="272"/>
      <c r="GI141" s="272"/>
      <c r="GJ141" s="272"/>
      <c r="GK141" s="272"/>
      <c r="GL141" s="272"/>
      <c r="GM141" s="272"/>
      <c r="GN141" s="272"/>
      <c r="GO141" s="272"/>
      <c r="GP141" s="272"/>
      <c r="GQ141" s="272"/>
      <c r="GR141" s="272"/>
      <c r="GS141" s="272"/>
      <c r="GT141" s="272"/>
      <c r="GU141" s="272"/>
      <c r="GV141" s="272"/>
      <c r="GW141" s="272"/>
      <c r="GX141" s="272"/>
      <c r="GY141" s="272"/>
      <c r="GZ141" s="272"/>
      <c r="HA141" s="272"/>
      <c r="HB141" s="272"/>
      <c r="HC141" s="272"/>
      <c r="HD141" s="272"/>
      <c r="HE141" s="272"/>
      <c r="HF141" s="272"/>
      <c r="HG141" s="272"/>
      <c r="HH141" s="272"/>
      <c r="HI141" s="272"/>
      <c r="HJ141" s="272"/>
      <c r="HK141" s="272"/>
      <c r="HL141" s="272"/>
      <c r="HM141" s="272"/>
      <c r="HN141" s="272"/>
      <c r="HO141" s="272"/>
      <c r="HP141" s="272"/>
      <c r="HQ141" s="272"/>
      <c r="HR141" s="272"/>
      <c r="HS141" s="272"/>
      <c r="HT141" s="272"/>
      <c r="HU141" s="272"/>
      <c r="HV141" s="272"/>
      <c r="HW141" s="272"/>
      <c r="HX141" s="272"/>
      <c r="HY141" s="272"/>
      <c r="HZ141" s="272"/>
      <c r="IA141" s="272"/>
      <c r="IB141" s="272"/>
      <c r="IC141" s="272"/>
      <c r="ID141" s="272"/>
      <c r="IE141" s="272"/>
      <c r="IF141" s="272"/>
      <c r="IG141" s="272"/>
      <c r="IH141" s="272"/>
      <c r="II141" s="272"/>
      <c r="IJ141" s="272"/>
      <c r="IK141" s="272"/>
      <c r="IL141" s="272"/>
      <c r="IM141" s="272"/>
    </row>
    <row r="142" spans="1:247" s="237" customFormat="1" ht="18" customHeight="1">
      <c r="A142" s="253">
        <v>136</v>
      </c>
      <c r="B142" s="275" t="s">
        <v>843</v>
      </c>
      <c r="C142" s="254" t="s">
        <v>844</v>
      </c>
      <c r="D142" s="255" t="s">
        <v>574</v>
      </c>
      <c r="E142" s="256" t="s">
        <v>575</v>
      </c>
      <c r="F142" s="268">
        <v>331.26</v>
      </c>
      <c r="G142" s="269"/>
      <c r="H142" s="269"/>
      <c r="I142" s="258">
        <f>F142*J142</f>
        <v>960654</v>
      </c>
      <c r="J142" s="274">
        <v>2900</v>
      </c>
      <c r="K142" s="273" t="s">
        <v>845</v>
      </c>
      <c r="L142" s="267"/>
      <c r="M142" s="271"/>
      <c r="N142" s="271"/>
      <c r="O142" s="272"/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  <c r="AA142" s="272"/>
      <c r="AB142" s="272"/>
      <c r="AC142" s="272"/>
      <c r="AD142" s="272"/>
      <c r="AE142" s="272"/>
      <c r="AF142" s="272"/>
      <c r="AG142" s="272"/>
      <c r="AH142" s="272"/>
      <c r="AI142" s="272"/>
      <c r="AJ142" s="272"/>
      <c r="AK142" s="272"/>
      <c r="AL142" s="272"/>
      <c r="AM142" s="272"/>
      <c r="AN142" s="272"/>
      <c r="AO142" s="272"/>
      <c r="AP142" s="272"/>
      <c r="AQ142" s="272"/>
      <c r="AR142" s="272"/>
      <c r="AS142" s="272"/>
      <c r="AT142" s="272"/>
      <c r="AU142" s="272"/>
      <c r="AV142" s="272"/>
      <c r="AW142" s="272"/>
      <c r="AX142" s="272"/>
      <c r="AY142" s="272"/>
      <c r="AZ142" s="272"/>
      <c r="BA142" s="272"/>
      <c r="BB142" s="272"/>
      <c r="BC142" s="272"/>
      <c r="BD142" s="272"/>
      <c r="BE142" s="272"/>
      <c r="BF142" s="272"/>
      <c r="BG142" s="272"/>
      <c r="BH142" s="272"/>
      <c r="BI142" s="272"/>
      <c r="BJ142" s="272"/>
      <c r="BK142" s="272"/>
      <c r="BL142" s="272"/>
      <c r="BM142" s="272"/>
      <c r="BN142" s="272"/>
      <c r="BO142" s="272"/>
      <c r="BP142" s="272"/>
      <c r="BQ142" s="272"/>
      <c r="BR142" s="272"/>
      <c r="BS142" s="272"/>
      <c r="BT142" s="272"/>
      <c r="BU142" s="272"/>
      <c r="BV142" s="272"/>
      <c r="BW142" s="272"/>
      <c r="BX142" s="272"/>
      <c r="BY142" s="272"/>
      <c r="BZ142" s="272"/>
      <c r="CA142" s="272"/>
      <c r="CB142" s="272"/>
      <c r="CC142" s="272"/>
      <c r="CD142" s="272"/>
      <c r="CE142" s="272"/>
      <c r="CF142" s="272"/>
      <c r="CG142" s="272"/>
      <c r="CH142" s="272"/>
      <c r="CI142" s="272"/>
      <c r="CJ142" s="272"/>
      <c r="CK142" s="272"/>
      <c r="CL142" s="272"/>
      <c r="CM142" s="272"/>
      <c r="CN142" s="272"/>
      <c r="CO142" s="272"/>
      <c r="CP142" s="272"/>
      <c r="CQ142" s="272"/>
      <c r="CR142" s="272"/>
      <c r="CS142" s="272"/>
      <c r="CT142" s="272"/>
      <c r="CU142" s="272"/>
      <c r="CV142" s="272"/>
      <c r="CW142" s="272"/>
      <c r="CX142" s="272"/>
      <c r="CY142" s="272"/>
      <c r="CZ142" s="272"/>
      <c r="DA142" s="272"/>
      <c r="DB142" s="272"/>
      <c r="DC142" s="272"/>
      <c r="DD142" s="272"/>
      <c r="DE142" s="272"/>
      <c r="DF142" s="272"/>
      <c r="DG142" s="272"/>
      <c r="DH142" s="272"/>
      <c r="DI142" s="272"/>
      <c r="DJ142" s="272"/>
      <c r="DK142" s="272"/>
      <c r="DL142" s="272"/>
      <c r="DM142" s="272"/>
      <c r="DN142" s="272"/>
      <c r="DO142" s="272"/>
      <c r="DP142" s="272"/>
      <c r="DQ142" s="272"/>
      <c r="DR142" s="272"/>
      <c r="DS142" s="272"/>
      <c r="DT142" s="272"/>
      <c r="DU142" s="272"/>
      <c r="DV142" s="272"/>
      <c r="DW142" s="272"/>
      <c r="DX142" s="272"/>
      <c r="DY142" s="272"/>
      <c r="DZ142" s="272"/>
      <c r="EA142" s="272"/>
      <c r="EB142" s="272"/>
      <c r="EC142" s="272"/>
      <c r="ED142" s="272"/>
      <c r="EE142" s="272"/>
      <c r="EF142" s="272"/>
      <c r="EG142" s="272"/>
      <c r="EH142" s="272"/>
      <c r="EI142" s="272"/>
      <c r="EJ142" s="272"/>
      <c r="EK142" s="272"/>
      <c r="EL142" s="272"/>
      <c r="EM142" s="272"/>
      <c r="EN142" s="272"/>
      <c r="EO142" s="272"/>
      <c r="EP142" s="272"/>
      <c r="EQ142" s="272"/>
      <c r="ER142" s="272"/>
      <c r="ES142" s="272"/>
      <c r="ET142" s="272"/>
      <c r="EU142" s="272"/>
      <c r="EV142" s="272"/>
      <c r="EW142" s="272"/>
      <c r="EX142" s="272"/>
      <c r="EY142" s="272"/>
      <c r="EZ142" s="272"/>
      <c r="FA142" s="272"/>
      <c r="FB142" s="272"/>
      <c r="FC142" s="272"/>
      <c r="FD142" s="272"/>
      <c r="FE142" s="272"/>
      <c r="FF142" s="272"/>
      <c r="FG142" s="272"/>
      <c r="FH142" s="272"/>
      <c r="FI142" s="272"/>
      <c r="FJ142" s="272"/>
      <c r="FK142" s="272"/>
      <c r="FL142" s="272"/>
      <c r="FM142" s="272"/>
      <c r="FN142" s="272"/>
      <c r="FO142" s="272"/>
      <c r="FP142" s="272"/>
      <c r="FQ142" s="272"/>
      <c r="FR142" s="272"/>
      <c r="FS142" s="272"/>
      <c r="FT142" s="272"/>
      <c r="FU142" s="272"/>
      <c r="FV142" s="272"/>
      <c r="FW142" s="272"/>
      <c r="FX142" s="272"/>
      <c r="FY142" s="272"/>
      <c r="FZ142" s="272"/>
      <c r="GA142" s="272"/>
      <c r="GB142" s="272"/>
      <c r="GC142" s="272"/>
      <c r="GD142" s="272"/>
      <c r="GE142" s="272"/>
      <c r="GF142" s="272"/>
      <c r="GG142" s="272"/>
      <c r="GH142" s="272"/>
      <c r="GI142" s="272"/>
      <c r="GJ142" s="272"/>
      <c r="GK142" s="272"/>
      <c r="GL142" s="272"/>
      <c r="GM142" s="272"/>
      <c r="GN142" s="272"/>
      <c r="GO142" s="272"/>
      <c r="GP142" s="272"/>
      <c r="GQ142" s="272"/>
      <c r="GR142" s="272"/>
      <c r="GS142" s="272"/>
      <c r="GT142" s="272"/>
      <c r="GU142" s="272"/>
      <c r="GV142" s="272"/>
      <c r="GW142" s="272"/>
      <c r="GX142" s="272"/>
      <c r="GY142" s="272"/>
      <c r="GZ142" s="272"/>
      <c r="HA142" s="272"/>
      <c r="HB142" s="272"/>
      <c r="HC142" s="272"/>
      <c r="HD142" s="272"/>
      <c r="HE142" s="272"/>
      <c r="HF142" s="272"/>
      <c r="HG142" s="272"/>
      <c r="HH142" s="272"/>
      <c r="HI142" s="272"/>
      <c r="HJ142" s="272"/>
      <c r="HK142" s="272"/>
      <c r="HL142" s="272"/>
      <c r="HM142" s="272"/>
      <c r="HN142" s="272"/>
      <c r="HO142" s="272"/>
      <c r="HP142" s="272"/>
      <c r="HQ142" s="272"/>
      <c r="HR142" s="272"/>
      <c r="HS142" s="272"/>
      <c r="HT142" s="272"/>
      <c r="HU142" s="272"/>
      <c r="HV142" s="272"/>
      <c r="HW142" s="272"/>
      <c r="HX142" s="272"/>
      <c r="HY142" s="272"/>
      <c r="HZ142" s="272"/>
      <c r="IA142" s="272"/>
      <c r="IB142" s="272"/>
      <c r="IC142" s="272"/>
      <c r="ID142" s="272"/>
      <c r="IE142" s="272"/>
      <c r="IF142" s="272"/>
      <c r="IG142" s="272"/>
      <c r="IH142" s="272"/>
      <c r="II142" s="272"/>
      <c r="IJ142" s="272"/>
      <c r="IK142" s="272"/>
      <c r="IL142" s="272"/>
      <c r="IM142" s="272"/>
    </row>
    <row r="143" spans="1:247" s="237" customFormat="1" ht="18" customHeight="1">
      <c r="A143" s="253">
        <v>137</v>
      </c>
      <c r="B143" s="254" t="s">
        <v>846</v>
      </c>
      <c r="C143" s="254" t="s">
        <v>847</v>
      </c>
      <c r="D143" s="255" t="s">
        <v>574</v>
      </c>
      <c r="E143" s="256" t="s">
        <v>575</v>
      </c>
      <c r="F143" s="268">
        <v>104.69</v>
      </c>
      <c r="G143" s="269"/>
      <c r="H143" s="269"/>
      <c r="I143" s="258">
        <f>F143*J143</f>
        <v>261725</v>
      </c>
      <c r="J143" s="274">
        <v>2500</v>
      </c>
      <c r="K143" s="273" t="s">
        <v>848</v>
      </c>
      <c r="L143" s="271"/>
      <c r="M143" s="271"/>
      <c r="N143" s="271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2"/>
      <c r="AH143" s="272"/>
      <c r="AI143" s="272"/>
      <c r="AJ143" s="272"/>
      <c r="AK143" s="272"/>
      <c r="AL143" s="272"/>
      <c r="AM143" s="272"/>
      <c r="AN143" s="272"/>
      <c r="AO143" s="272"/>
      <c r="AP143" s="272"/>
      <c r="AQ143" s="272"/>
      <c r="AR143" s="272"/>
      <c r="AS143" s="272"/>
      <c r="AT143" s="272"/>
      <c r="AU143" s="272"/>
      <c r="AV143" s="272"/>
      <c r="AW143" s="272"/>
      <c r="AX143" s="272"/>
      <c r="AY143" s="272"/>
      <c r="AZ143" s="272"/>
      <c r="BA143" s="272"/>
      <c r="BB143" s="272"/>
      <c r="BC143" s="272"/>
      <c r="BD143" s="272"/>
      <c r="BE143" s="272"/>
      <c r="BF143" s="272"/>
      <c r="BG143" s="272"/>
      <c r="BH143" s="272"/>
      <c r="BI143" s="272"/>
      <c r="BJ143" s="272"/>
      <c r="BK143" s="272"/>
      <c r="BL143" s="272"/>
      <c r="BM143" s="272"/>
      <c r="BN143" s="272"/>
      <c r="BO143" s="272"/>
      <c r="BP143" s="272"/>
      <c r="BQ143" s="272"/>
      <c r="BR143" s="272"/>
      <c r="BS143" s="272"/>
      <c r="BT143" s="272"/>
      <c r="BU143" s="272"/>
      <c r="BV143" s="272"/>
      <c r="BW143" s="272"/>
      <c r="BX143" s="272"/>
      <c r="BY143" s="272"/>
      <c r="BZ143" s="272"/>
      <c r="CA143" s="272"/>
      <c r="CB143" s="272"/>
      <c r="CC143" s="272"/>
      <c r="CD143" s="272"/>
      <c r="CE143" s="272"/>
      <c r="CF143" s="272"/>
      <c r="CG143" s="272"/>
      <c r="CH143" s="272"/>
      <c r="CI143" s="272"/>
      <c r="CJ143" s="272"/>
      <c r="CK143" s="272"/>
      <c r="CL143" s="272"/>
      <c r="CM143" s="272"/>
      <c r="CN143" s="272"/>
      <c r="CO143" s="272"/>
      <c r="CP143" s="272"/>
      <c r="CQ143" s="272"/>
      <c r="CR143" s="272"/>
      <c r="CS143" s="272"/>
      <c r="CT143" s="272"/>
      <c r="CU143" s="272"/>
      <c r="CV143" s="272"/>
      <c r="CW143" s="272"/>
      <c r="CX143" s="272"/>
      <c r="CY143" s="272"/>
      <c r="CZ143" s="272"/>
      <c r="DA143" s="272"/>
      <c r="DB143" s="272"/>
      <c r="DC143" s="272"/>
      <c r="DD143" s="272"/>
      <c r="DE143" s="272"/>
      <c r="DF143" s="272"/>
      <c r="DG143" s="272"/>
      <c r="DH143" s="272"/>
      <c r="DI143" s="272"/>
      <c r="DJ143" s="272"/>
      <c r="DK143" s="272"/>
      <c r="DL143" s="272"/>
      <c r="DM143" s="272"/>
      <c r="DN143" s="272"/>
      <c r="DO143" s="272"/>
      <c r="DP143" s="272"/>
      <c r="DQ143" s="272"/>
      <c r="DR143" s="272"/>
      <c r="DS143" s="272"/>
      <c r="DT143" s="272"/>
      <c r="DU143" s="272"/>
      <c r="DV143" s="272"/>
      <c r="DW143" s="272"/>
      <c r="DX143" s="272"/>
      <c r="DY143" s="272"/>
      <c r="DZ143" s="272"/>
      <c r="EA143" s="272"/>
      <c r="EB143" s="272"/>
      <c r="EC143" s="272"/>
      <c r="ED143" s="272"/>
      <c r="EE143" s="272"/>
      <c r="EF143" s="272"/>
      <c r="EG143" s="272"/>
      <c r="EH143" s="272"/>
      <c r="EI143" s="272"/>
      <c r="EJ143" s="272"/>
      <c r="EK143" s="272"/>
      <c r="EL143" s="272"/>
      <c r="EM143" s="272"/>
      <c r="EN143" s="272"/>
      <c r="EO143" s="272"/>
      <c r="EP143" s="272"/>
      <c r="EQ143" s="272"/>
      <c r="ER143" s="272"/>
      <c r="ES143" s="272"/>
      <c r="ET143" s="272"/>
      <c r="EU143" s="272"/>
      <c r="EV143" s="272"/>
      <c r="EW143" s="272"/>
      <c r="EX143" s="272"/>
      <c r="EY143" s="272"/>
      <c r="EZ143" s="272"/>
      <c r="FA143" s="272"/>
      <c r="FB143" s="272"/>
      <c r="FC143" s="272"/>
      <c r="FD143" s="272"/>
      <c r="FE143" s="272"/>
      <c r="FF143" s="272"/>
      <c r="FG143" s="272"/>
      <c r="FH143" s="272"/>
      <c r="FI143" s="272"/>
      <c r="FJ143" s="272"/>
      <c r="FK143" s="272"/>
      <c r="FL143" s="272"/>
      <c r="FM143" s="272"/>
      <c r="FN143" s="272"/>
      <c r="FO143" s="272"/>
      <c r="FP143" s="272"/>
      <c r="FQ143" s="272"/>
      <c r="FR143" s="272"/>
      <c r="FS143" s="272"/>
      <c r="FT143" s="272"/>
      <c r="FU143" s="272"/>
      <c r="FV143" s="272"/>
      <c r="FW143" s="272"/>
      <c r="FX143" s="272"/>
      <c r="FY143" s="272"/>
      <c r="FZ143" s="272"/>
      <c r="GA143" s="272"/>
      <c r="GB143" s="272"/>
      <c r="GC143" s="272"/>
      <c r="GD143" s="272"/>
      <c r="GE143" s="272"/>
      <c r="GF143" s="272"/>
      <c r="GG143" s="272"/>
      <c r="GH143" s="272"/>
      <c r="GI143" s="272"/>
      <c r="GJ143" s="272"/>
      <c r="GK143" s="272"/>
      <c r="GL143" s="272"/>
      <c r="GM143" s="272"/>
      <c r="GN143" s="272"/>
      <c r="GO143" s="272"/>
      <c r="GP143" s="272"/>
      <c r="GQ143" s="272"/>
      <c r="GR143" s="272"/>
      <c r="GS143" s="272"/>
      <c r="GT143" s="272"/>
      <c r="GU143" s="272"/>
      <c r="GV143" s="272"/>
      <c r="GW143" s="272"/>
      <c r="GX143" s="272"/>
      <c r="GY143" s="272"/>
      <c r="GZ143" s="272"/>
      <c r="HA143" s="272"/>
      <c r="HB143" s="272"/>
      <c r="HC143" s="272"/>
      <c r="HD143" s="272"/>
      <c r="HE143" s="272"/>
      <c r="HF143" s="272"/>
      <c r="HG143" s="272"/>
      <c r="HH143" s="272"/>
      <c r="HI143" s="272"/>
      <c r="HJ143" s="272"/>
      <c r="HK143" s="272"/>
      <c r="HL143" s="272"/>
      <c r="HM143" s="272"/>
      <c r="HN143" s="272"/>
      <c r="HO143" s="272"/>
      <c r="HP143" s="272"/>
      <c r="HQ143" s="272"/>
      <c r="HR143" s="272"/>
      <c r="HS143" s="272"/>
      <c r="HT143" s="272"/>
      <c r="HU143" s="272"/>
      <c r="HV143" s="272"/>
      <c r="HW143" s="272"/>
      <c r="HX143" s="272"/>
      <c r="HY143" s="272"/>
      <c r="HZ143" s="272"/>
      <c r="IA143" s="272"/>
      <c r="IB143" s="272"/>
      <c r="IC143" s="272"/>
      <c r="ID143" s="272"/>
      <c r="IE143" s="272"/>
      <c r="IF143" s="272"/>
      <c r="IG143" s="272"/>
      <c r="IH143" s="272"/>
      <c r="II143" s="272"/>
      <c r="IJ143" s="272"/>
      <c r="IK143" s="272"/>
      <c r="IL143" s="272"/>
      <c r="IM143" s="272"/>
    </row>
    <row r="144" spans="1:247" s="237" customFormat="1" ht="18" customHeight="1">
      <c r="A144" s="253">
        <v>138</v>
      </c>
      <c r="B144" s="254" t="s">
        <v>849</v>
      </c>
      <c r="C144" s="254" t="s">
        <v>850</v>
      </c>
      <c r="D144" s="255" t="s">
        <v>574</v>
      </c>
      <c r="E144" s="256" t="s">
        <v>575</v>
      </c>
      <c r="F144" s="268">
        <v>71.09</v>
      </c>
      <c r="G144" s="269"/>
      <c r="H144" s="269"/>
      <c r="I144" s="258">
        <f>F144*J144</f>
        <v>163507</v>
      </c>
      <c r="J144" s="274">
        <v>2300</v>
      </c>
      <c r="K144" s="273" t="s">
        <v>851</v>
      </c>
      <c r="L144" s="271"/>
      <c r="M144" s="271"/>
      <c r="N144" s="271"/>
      <c r="O144" s="272"/>
      <c r="P144" s="272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  <c r="AA144" s="272"/>
      <c r="AB144" s="272"/>
      <c r="AC144" s="272"/>
      <c r="AD144" s="272"/>
      <c r="AE144" s="272"/>
      <c r="AF144" s="272"/>
      <c r="AG144" s="272"/>
      <c r="AH144" s="272"/>
      <c r="AI144" s="272"/>
      <c r="AJ144" s="272"/>
      <c r="AK144" s="272"/>
      <c r="AL144" s="272"/>
      <c r="AM144" s="272"/>
      <c r="AN144" s="272"/>
      <c r="AO144" s="272"/>
      <c r="AP144" s="272"/>
      <c r="AQ144" s="272"/>
      <c r="AR144" s="272"/>
      <c r="AS144" s="272"/>
      <c r="AT144" s="272"/>
      <c r="AU144" s="272"/>
      <c r="AV144" s="272"/>
      <c r="AW144" s="272"/>
      <c r="AX144" s="272"/>
      <c r="AY144" s="272"/>
      <c r="AZ144" s="272"/>
      <c r="BA144" s="272"/>
      <c r="BB144" s="272"/>
      <c r="BC144" s="272"/>
      <c r="BD144" s="272"/>
      <c r="BE144" s="272"/>
      <c r="BF144" s="272"/>
      <c r="BG144" s="272"/>
      <c r="BH144" s="272"/>
      <c r="BI144" s="272"/>
      <c r="BJ144" s="272"/>
      <c r="BK144" s="272"/>
      <c r="BL144" s="272"/>
      <c r="BM144" s="272"/>
      <c r="BN144" s="272"/>
      <c r="BO144" s="272"/>
      <c r="BP144" s="272"/>
      <c r="BQ144" s="272"/>
      <c r="BR144" s="272"/>
      <c r="BS144" s="272"/>
      <c r="BT144" s="272"/>
      <c r="BU144" s="272"/>
      <c r="BV144" s="272"/>
      <c r="BW144" s="272"/>
      <c r="BX144" s="272"/>
      <c r="BY144" s="272"/>
      <c r="BZ144" s="272"/>
      <c r="CA144" s="272"/>
      <c r="CB144" s="272"/>
      <c r="CC144" s="272"/>
      <c r="CD144" s="272"/>
      <c r="CE144" s="272"/>
      <c r="CF144" s="272"/>
      <c r="CG144" s="272"/>
      <c r="CH144" s="272"/>
      <c r="CI144" s="272"/>
      <c r="CJ144" s="272"/>
      <c r="CK144" s="272"/>
      <c r="CL144" s="272"/>
      <c r="CM144" s="272"/>
      <c r="CN144" s="272"/>
      <c r="CO144" s="272"/>
      <c r="CP144" s="272"/>
      <c r="CQ144" s="272"/>
      <c r="CR144" s="272"/>
      <c r="CS144" s="272"/>
      <c r="CT144" s="272"/>
      <c r="CU144" s="272"/>
      <c r="CV144" s="272"/>
      <c r="CW144" s="272"/>
      <c r="CX144" s="272"/>
      <c r="CY144" s="272"/>
      <c r="CZ144" s="272"/>
      <c r="DA144" s="272"/>
      <c r="DB144" s="272"/>
      <c r="DC144" s="272"/>
      <c r="DD144" s="272"/>
      <c r="DE144" s="272"/>
      <c r="DF144" s="272"/>
      <c r="DG144" s="272"/>
      <c r="DH144" s="272"/>
      <c r="DI144" s="272"/>
      <c r="DJ144" s="272"/>
      <c r="DK144" s="272"/>
      <c r="DL144" s="272"/>
      <c r="DM144" s="272"/>
      <c r="DN144" s="272"/>
      <c r="DO144" s="272"/>
      <c r="DP144" s="272"/>
      <c r="DQ144" s="272"/>
      <c r="DR144" s="272"/>
      <c r="DS144" s="272"/>
      <c r="DT144" s="272"/>
      <c r="DU144" s="272"/>
      <c r="DV144" s="272"/>
      <c r="DW144" s="272"/>
      <c r="DX144" s="272"/>
      <c r="DY144" s="272"/>
      <c r="DZ144" s="272"/>
      <c r="EA144" s="272"/>
      <c r="EB144" s="272"/>
      <c r="EC144" s="272"/>
      <c r="ED144" s="272"/>
      <c r="EE144" s="272"/>
      <c r="EF144" s="272"/>
      <c r="EG144" s="272"/>
      <c r="EH144" s="272"/>
      <c r="EI144" s="272"/>
      <c r="EJ144" s="272"/>
      <c r="EK144" s="272"/>
      <c r="EL144" s="272"/>
      <c r="EM144" s="272"/>
      <c r="EN144" s="272"/>
      <c r="EO144" s="272"/>
      <c r="EP144" s="272"/>
      <c r="EQ144" s="272"/>
      <c r="ER144" s="272"/>
      <c r="ES144" s="272"/>
      <c r="ET144" s="272"/>
      <c r="EU144" s="272"/>
      <c r="EV144" s="272"/>
      <c r="EW144" s="272"/>
      <c r="EX144" s="272"/>
      <c r="EY144" s="272"/>
      <c r="EZ144" s="272"/>
      <c r="FA144" s="272"/>
      <c r="FB144" s="272"/>
      <c r="FC144" s="272"/>
      <c r="FD144" s="272"/>
      <c r="FE144" s="272"/>
      <c r="FF144" s="272"/>
      <c r="FG144" s="272"/>
      <c r="FH144" s="272"/>
      <c r="FI144" s="272"/>
      <c r="FJ144" s="272"/>
      <c r="FK144" s="272"/>
      <c r="FL144" s="272"/>
      <c r="FM144" s="272"/>
      <c r="FN144" s="272"/>
      <c r="FO144" s="272"/>
      <c r="FP144" s="272"/>
      <c r="FQ144" s="272"/>
      <c r="FR144" s="272"/>
      <c r="FS144" s="272"/>
      <c r="FT144" s="272"/>
      <c r="FU144" s="272"/>
      <c r="FV144" s="272"/>
      <c r="FW144" s="272"/>
      <c r="FX144" s="272"/>
      <c r="FY144" s="272"/>
      <c r="FZ144" s="272"/>
      <c r="GA144" s="272"/>
      <c r="GB144" s="272"/>
      <c r="GC144" s="272"/>
      <c r="GD144" s="272"/>
      <c r="GE144" s="272"/>
      <c r="GF144" s="272"/>
      <c r="GG144" s="272"/>
      <c r="GH144" s="272"/>
      <c r="GI144" s="272"/>
      <c r="GJ144" s="272"/>
      <c r="GK144" s="272"/>
      <c r="GL144" s="272"/>
      <c r="GM144" s="272"/>
      <c r="GN144" s="272"/>
      <c r="GO144" s="272"/>
      <c r="GP144" s="272"/>
      <c r="GQ144" s="272"/>
      <c r="GR144" s="272"/>
      <c r="GS144" s="272"/>
      <c r="GT144" s="272"/>
      <c r="GU144" s="272"/>
      <c r="GV144" s="272"/>
      <c r="GW144" s="272"/>
      <c r="GX144" s="272"/>
      <c r="GY144" s="272"/>
      <c r="GZ144" s="272"/>
      <c r="HA144" s="272"/>
      <c r="HB144" s="272"/>
      <c r="HC144" s="272"/>
      <c r="HD144" s="272"/>
      <c r="HE144" s="272"/>
      <c r="HF144" s="272"/>
      <c r="HG144" s="272"/>
      <c r="HH144" s="272"/>
      <c r="HI144" s="272"/>
      <c r="HJ144" s="272"/>
      <c r="HK144" s="272"/>
      <c r="HL144" s="272"/>
      <c r="HM144" s="272"/>
      <c r="HN144" s="272"/>
      <c r="HO144" s="272"/>
      <c r="HP144" s="272"/>
      <c r="HQ144" s="272"/>
      <c r="HR144" s="272"/>
      <c r="HS144" s="272"/>
      <c r="HT144" s="272"/>
      <c r="HU144" s="272"/>
      <c r="HV144" s="272"/>
      <c r="HW144" s="272"/>
      <c r="HX144" s="272"/>
      <c r="HY144" s="272"/>
      <c r="HZ144" s="272"/>
      <c r="IA144" s="272"/>
      <c r="IB144" s="272"/>
      <c r="IC144" s="272"/>
      <c r="ID144" s="272"/>
      <c r="IE144" s="272"/>
      <c r="IF144" s="272"/>
      <c r="IG144" s="272"/>
      <c r="IH144" s="272"/>
      <c r="II144" s="272"/>
      <c r="IJ144" s="272"/>
      <c r="IK144" s="272"/>
      <c r="IL144" s="272"/>
      <c r="IM144" s="272"/>
    </row>
    <row r="145" spans="1:247" s="237" customFormat="1" ht="18" customHeight="1">
      <c r="A145" s="253">
        <v>139</v>
      </c>
      <c r="B145" s="254" t="s">
        <v>852</v>
      </c>
      <c r="C145" s="254" t="s">
        <v>853</v>
      </c>
      <c r="D145" s="255" t="s">
        <v>574</v>
      </c>
      <c r="E145" s="256" t="s">
        <v>575</v>
      </c>
      <c r="F145" s="268">
        <v>71.09</v>
      </c>
      <c r="G145" s="269"/>
      <c r="H145" s="269"/>
      <c r="I145" s="258">
        <f>F145*J145</f>
        <v>142180</v>
      </c>
      <c r="J145" s="274">
        <v>2000</v>
      </c>
      <c r="K145" s="273" t="s">
        <v>851</v>
      </c>
      <c r="L145" s="271"/>
      <c r="M145" s="271"/>
      <c r="N145" s="271"/>
      <c r="O145" s="272"/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  <c r="AH145" s="272"/>
      <c r="AI145" s="272"/>
      <c r="AJ145" s="272"/>
      <c r="AK145" s="272"/>
      <c r="AL145" s="272"/>
      <c r="AM145" s="272"/>
      <c r="AN145" s="272"/>
      <c r="AO145" s="272"/>
      <c r="AP145" s="272"/>
      <c r="AQ145" s="272"/>
      <c r="AR145" s="272"/>
      <c r="AS145" s="272"/>
      <c r="AT145" s="272"/>
      <c r="AU145" s="272"/>
      <c r="AV145" s="272"/>
      <c r="AW145" s="272"/>
      <c r="AX145" s="272"/>
      <c r="AY145" s="272"/>
      <c r="AZ145" s="272"/>
      <c r="BA145" s="272"/>
      <c r="BB145" s="272"/>
      <c r="BC145" s="272"/>
      <c r="BD145" s="272"/>
      <c r="BE145" s="272"/>
      <c r="BF145" s="272"/>
      <c r="BG145" s="272"/>
      <c r="BH145" s="272"/>
      <c r="BI145" s="272"/>
      <c r="BJ145" s="272"/>
      <c r="BK145" s="272"/>
      <c r="BL145" s="272"/>
      <c r="BM145" s="272"/>
      <c r="BN145" s="272"/>
      <c r="BO145" s="272"/>
      <c r="BP145" s="272"/>
      <c r="BQ145" s="272"/>
      <c r="BR145" s="272"/>
      <c r="BS145" s="272"/>
      <c r="BT145" s="272"/>
      <c r="BU145" s="272"/>
      <c r="BV145" s="272"/>
      <c r="BW145" s="272"/>
      <c r="BX145" s="272"/>
      <c r="BY145" s="272"/>
      <c r="BZ145" s="272"/>
      <c r="CA145" s="272"/>
      <c r="CB145" s="272"/>
      <c r="CC145" s="272"/>
      <c r="CD145" s="272"/>
      <c r="CE145" s="272"/>
      <c r="CF145" s="272"/>
      <c r="CG145" s="272"/>
      <c r="CH145" s="272"/>
      <c r="CI145" s="272"/>
      <c r="CJ145" s="272"/>
      <c r="CK145" s="272"/>
      <c r="CL145" s="272"/>
      <c r="CM145" s="272"/>
      <c r="CN145" s="272"/>
      <c r="CO145" s="272"/>
      <c r="CP145" s="272"/>
      <c r="CQ145" s="272"/>
      <c r="CR145" s="272"/>
      <c r="CS145" s="272"/>
      <c r="CT145" s="272"/>
      <c r="CU145" s="272"/>
      <c r="CV145" s="272"/>
      <c r="CW145" s="272"/>
      <c r="CX145" s="272"/>
      <c r="CY145" s="272"/>
      <c r="CZ145" s="272"/>
      <c r="DA145" s="272"/>
      <c r="DB145" s="272"/>
      <c r="DC145" s="272"/>
      <c r="DD145" s="272"/>
      <c r="DE145" s="272"/>
      <c r="DF145" s="272"/>
      <c r="DG145" s="272"/>
      <c r="DH145" s="272"/>
      <c r="DI145" s="272"/>
      <c r="DJ145" s="272"/>
      <c r="DK145" s="272"/>
      <c r="DL145" s="272"/>
      <c r="DM145" s="272"/>
      <c r="DN145" s="272"/>
      <c r="DO145" s="272"/>
      <c r="DP145" s="272"/>
      <c r="DQ145" s="272"/>
      <c r="DR145" s="272"/>
      <c r="DS145" s="272"/>
      <c r="DT145" s="272"/>
      <c r="DU145" s="272"/>
      <c r="DV145" s="272"/>
      <c r="DW145" s="272"/>
      <c r="DX145" s="272"/>
      <c r="DY145" s="272"/>
      <c r="DZ145" s="272"/>
      <c r="EA145" s="272"/>
      <c r="EB145" s="272"/>
      <c r="EC145" s="272"/>
      <c r="ED145" s="272"/>
      <c r="EE145" s="272"/>
      <c r="EF145" s="272"/>
      <c r="EG145" s="272"/>
      <c r="EH145" s="272"/>
      <c r="EI145" s="272"/>
      <c r="EJ145" s="272"/>
      <c r="EK145" s="272"/>
      <c r="EL145" s="272"/>
      <c r="EM145" s="272"/>
      <c r="EN145" s="272"/>
      <c r="EO145" s="272"/>
      <c r="EP145" s="272"/>
      <c r="EQ145" s="272"/>
      <c r="ER145" s="272"/>
      <c r="ES145" s="272"/>
      <c r="ET145" s="272"/>
      <c r="EU145" s="272"/>
      <c r="EV145" s="272"/>
      <c r="EW145" s="272"/>
      <c r="EX145" s="272"/>
      <c r="EY145" s="272"/>
      <c r="EZ145" s="272"/>
      <c r="FA145" s="272"/>
      <c r="FB145" s="272"/>
      <c r="FC145" s="272"/>
      <c r="FD145" s="272"/>
      <c r="FE145" s="272"/>
      <c r="FF145" s="272"/>
      <c r="FG145" s="272"/>
      <c r="FH145" s="272"/>
      <c r="FI145" s="272"/>
      <c r="FJ145" s="272"/>
      <c r="FK145" s="272"/>
      <c r="FL145" s="272"/>
      <c r="FM145" s="272"/>
      <c r="FN145" s="272"/>
      <c r="FO145" s="272"/>
      <c r="FP145" s="272"/>
      <c r="FQ145" s="272"/>
      <c r="FR145" s="272"/>
      <c r="FS145" s="272"/>
      <c r="FT145" s="272"/>
      <c r="FU145" s="272"/>
      <c r="FV145" s="272"/>
      <c r="FW145" s="272"/>
      <c r="FX145" s="272"/>
      <c r="FY145" s="272"/>
      <c r="FZ145" s="272"/>
      <c r="GA145" s="272"/>
      <c r="GB145" s="272"/>
      <c r="GC145" s="272"/>
      <c r="GD145" s="272"/>
      <c r="GE145" s="272"/>
      <c r="GF145" s="272"/>
      <c r="GG145" s="272"/>
      <c r="GH145" s="272"/>
      <c r="GI145" s="272"/>
      <c r="GJ145" s="272"/>
      <c r="GK145" s="272"/>
      <c r="GL145" s="272"/>
      <c r="GM145" s="272"/>
      <c r="GN145" s="272"/>
      <c r="GO145" s="272"/>
      <c r="GP145" s="272"/>
      <c r="GQ145" s="272"/>
      <c r="GR145" s="272"/>
      <c r="GS145" s="272"/>
      <c r="GT145" s="272"/>
      <c r="GU145" s="272"/>
      <c r="GV145" s="272"/>
      <c r="GW145" s="272"/>
      <c r="GX145" s="272"/>
      <c r="GY145" s="272"/>
      <c r="GZ145" s="272"/>
      <c r="HA145" s="272"/>
      <c r="HB145" s="272"/>
      <c r="HC145" s="272"/>
      <c r="HD145" s="272"/>
      <c r="HE145" s="272"/>
      <c r="HF145" s="272"/>
      <c r="HG145" s="272"/>
      <c r="HH145" s="272"/>
      <c r="HI145" s="272"/>
      <c r="HJ145" s="272"/>
      <c r="HK145" s="272"/>
      <c r="HL145" s="272"/>
      <c r="HM145" s="272"/>
      <c r="HN145" s="272"/>
      <c r="HO145" s="272"/>
      <c r="HP145" s="272"/>
      <c r="HQ145" s="272"/>
      <c r="HR145" s="272"/>
      <c r="HS145" s="272"/>
      <c r="HT145" s="272"/>
      <c r="HU145" s="272"/>
      <c r="HV145" s="272"/>
      <c r="HW145" s="272"/>
      <c r="HX145" s="272"/>
      <c r="HY145" s="272"/>
      <c r="HZ145" s="272"/>
      <c r="IA145" s="272"/>
      <c r="IB145" s="272"/>
      <c r="IC145" s="272"/>
      <c r="ID145" s="272"/>
      <c r="IE145" s="272"/>
      <c r="IF145" s="272"/>
      <c r="IG145" s="272"/>
      <c r="IH145" s="272"/>
      <c r="II145" s="272"/>
      <c r="IJ145" s="272"/>
      <c r="IK145" s="272"/>
      <c r="IL145" s="272"/>
      <c r="IM145" s="272"/>
    </row>
    <row r="146" spans="1:247" s="237" customFormat="1" ht="18" customHeight="1">
      <c r="A146" s="253">
        <v>140</v>
      </c>
      <c r="B146" s="254" t="s">
        <v>854</v>
      </c>
      <c r="C146" s="254" t="s">
        <v>855</v>
      </c>
      <c r="D146" s="255" t="s">
        <v>574</v>
      </c>
      <c r="E146" s="256" t="s">
        <v>575</v>
      </c>
      <c r="F146" s="268">
        <v>71.09</v>
      </c>
      <c r="G146" s="269"/>
      <c r="H146" s="269"/>
      <c r="I146" s="258">
        <f>F146*J146</f>
        <v>177725</v>
      </c>
      <c r="J146" s="274">
        <v>2500</v>
      </c>
      <c r="K146" s="273" t="s">
        <v>851</v>
      </c>
      <c r="L146" s="271"/>
      <c r="M146" s="271"/>
      <c r="N146" s="271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  <c r="AA146" s="272"/>
      <c r="AB146" s="272"/>
      <c r="AC146" s="272"/>
      <c r="AD146" s="272"/>
      <c r="AE146" s="272"/>
      <c r="AF146" s="272"/>
      <c r="AG146" s="272"/>
      <c r="AH146" s="272"/>
      <c r="AI146" s="272"/>
      <c r="AJ146" s="272"/>
      <c r="AK146" s="272"/>
      <c r="AL146" s="272"/>
      <c r="AM146" s="272"/>
      <c r="AN146" s="272"/>
      <c r="AO146" s="272"/>
      <c r="AP146" s="272"/>
      <c r="AQ146" s="272"/>
      <c r="AR146" s="272"/>
      <c r="AS146" s="272"/>
      <c r="AT146" s="272"/>
      <c r="AU146" s="272"/>
      <c r="AV146" s="272"/>
      <c r="AW146" s="272"/>
      <c r="AX146" s="272"/>
      <c r="AY146" s="272"/>
      <c r="AZ146" s="272"/>
      <c r="BA146" s="272"/>
      <c r="BB146" s="272"/>
      <c r="BC146" s="272"/>
      <c r="BD146" s="272"/>
      <c r="BE146" s="272"/>
      <c r="BF146" s="272"/>
      <c r="BG146" s="272"/>
      <c r="BH146" s="272"/>
      <c r="BI146" s="272"/>
      <c r="BJ146" s="272"/>
      <c r="BK146" s="272"/>
      <c r="BL146" s="272"/>
      <c r="BM146" s="272"/>
      <c r="BN146" s="272"/>
      <c r="BO146" s="272"/>
      <c r="BP146" s="272"/>
      <c r="BQ146" s="272"/>
      <c r="BR146" s="272"/>
      <c r="BS146" s="272"/>
      <c r="BT146" s="272"/>
      <c r="BU146" s="272"/>
      <c r="BV146" s="272"/>
      <c r="BW146" s="272"/>
      <c r="BX146" s="272"/>
      <c r="BY146" s="272"/>
      <c r="BZ146" s="272"/>
      <c r="CA146" s="272"/>
      <c r="CB146" s="272"/>
      <c r="CC146" s="272"/>
      <c r="CD146" s="272"/>
      <c r="CE146" s="272"/>
      <c r="CF146" s="272"/>
      <c r="CG146" s="272"/>
      <c r="CH146" s="272"/>
      <c r="CI146" s="272"/>
      <c r="CJ146" s="272"/>
      <c r="CK146" s="272"/>
      <c r="CL146" s="272"/>
      <c r="CM146" s="272"/>
      <c r="CN146" s="272"/>
      <c r="CO146" s="272"/>
      <c r="CP146" s="272"/>
      <c r="CQ146" s="272"/>
      <c r="CR146" s="272"/>
      <c r="CS146" s="272"/>
      <c r="CT146" s="272"/>
      <c r="CU146" s="272"/>
      <c r="CV146" s="272"/>
      <c r="CW146" s="272"/>
      <c r="CX146" s="272"/>
      <c r="CY146" s="272"/>
      <c r="CZ146" s="272"/>
      <c r="DA146" s="272"/>
      <c r="DB146" s="272"/>
      <c r="DC146" s="272"/>
      <c r="DD146" s="272"/>
      <c r="DE146" s="272"/>
      <c r="DF146" s="272"/>
      <c r="DG146" s="272"/>
      <c r="DH146" s="272"/>
      <c r="DI146" s="272"/>
      <c r="DJ146" s="272"/>
      <c r="DK146" s="272"/>
      <c r="DL146" s="272"/>
      <c r="DM146" s="272"/>
      <c r="DN146" s="272"/>
      <c r="DO146" s="272"/>
      <c r="DP146" s="272"/>
      <c r="DQ146" s="272"/>
      <c r="DR146" s="272"/>
      <c r="DS146" s="272"/>
      <c r="DT146" s="272"/>
      <c r="DU146" s="272"/>
      <c r="DV146" s="272"/>
      <c r="DW146" s="272"/>
      <c r="DX146" s="272"/>
      <c r="DY146" s="272"/>
      <c r="DZ146" s="272"/>
      <c r="EA146" s="272"/>
      <c r="EB146" s="272"/>
      <c r="EC146" s="272"/>
      <c r="ED146" s="272"/>
      <c r="EE146" s="272"/>
      <c r="EF146" s="272"/>
      <c r="EG146" s="272"/>
      <c r="EH146" s="272"/>
      <c r="EI146" s="272"/>
      <c r="EJ146" s="272"/>
      <c r="EK146" s="272"/>
      <c r="EL146" s="272"/>
      <c r="EM146" s="272"/>
      <c r="EN146" s="272"/>
      <c r="EO146" s="272"/>
      <c r="EP146" s="272"/>
      <c r="EQ146" s="272"/>
      <c r="ER146" s="272"/>
      <c r="ES146" s="272"/>
      <c r="ET146" s="272"/>
      <c r="EU146" s="272"/>
      <c r="EV146" s="272"/>
      <c r="EW146" s="272"/>
      <c r="EX146" s="272"/>
      <c r="EY146" s="272"/>
      <c r="EZ146" s="272"/>
      <c r="FA146" s="272"/>
      <c r="FB146" s="272"/>
      <c r="FC146" s="272"/>
      <c r="FD146" s="272"/>
      <c r="FE146" s="272"/>
      <c r="FF146" s="272"/>
      <c r="FG146" s="272"/>
      <c r="FH146" s="272"/>
      <c r="FI146" s="272"/>
      <c r="FJ146" s="272"/>
      <c r="FK146" s="272"/>
      <c r="FL146" s="272"/>
      <c r="FM146" s="272"/>
      <c r="FN146" s="272"/>
      <c r="FO146" s="272"/>
      <c r="FP146" s="272"/>
      <c r="FQ146" s="272"/>
      <c r="FR146" s="272"/>
      <c r="FS146" s="272"/>
      <c r="FT146" s="272"/>
      <c r="FU146" s="272"/>
      <c r="FV146" s="272"/>
      <c r="FW146" s="272"/>
      <c r="FX146" s="272"/>
      <c r="FY146" s="272"/>
      <c r="FZ146" s="272"/>
      <c r="GA146" s="272"/>
      <c r="GB146" s="272"/>
      <c r="GC146" s="272"/>
      <c r="GD146" s="272"/>
      <c r="GE146" s="272"/>
      <c r="GF146" s="272"/>
      <c r="GG146" s="272"/>
      <c r="GH146" s="272"/>
      <c r="GI146" s="272"/>
      <c r="GJ146" s="272"/>
      <c r="GK146" s="272"/>
      <c r="GL146" s="272"/>
      <c r="GM146" s="272"/>
      <c r="GN146" s="272"/>
      <c r="GO146" s="272"/>
      <c r="GP146" s="272"/>
      <c r="GQ146" s="272"/>
      <c r="GR146" s="272"/>
      <c r="GS146" s="272"/>
      <c r="GT146" s="272"/>
      <c r="GU146" s="272"/>
      <c r="GV146" s="272"/>
      <c r="GW146" s="272"/>
      <c r="GX146" s="272"/>
      <c r="GY146" s="272"/>
      <c r="GZ146" s="272"/>
      <c r="HA146" s="272"/>
      <c r="HB146" s="272"/>
      <c r="HC146" s="272"/>
      <c r="HD146" s="272"/>
      <c r="HE146" s="272"/>
      <c r="HF146" s="272"/>
      <c r="HG146" s="272"/>
      <c r="HH146" s="272"/>
      <c r="HI146" s="272"/>
      <c r="HJ146" s="272"/>
      <c r="HK146" s="272"/>
      <c r="HL146" s="272"/>
      <c r="HM146" s="272"/>
      <c r="HN146" s="272"/>
      <c r="HO146" s="272"/>
      <c r="HP146" s="272"/>
      <c r="HQ146" s="272"/>
      <c r="HR146" s="272"/>
      <c r="HS146" s="272"/>
      <c r="HT146" s="272"/>
      <c r="HU146" s="272"/>
      <c r="HV146" s="272"/>
      <c r="HW146" s="272"/>
      <c r="HX146" s="272"/>
      <c r="HY146" s="272"/>
      <c r="HZ146" s="272"/>
      <c r="IA146" s="272"/>
      <c r="IB146" s="272"/>
      <c r="IC146" s="272"/>
      <c r="ID146" s="272"/>
      <c r="IE146" s="272"/>
      <c r="IF146" s="272"/>
      <c r="IG146" s="272"/>
      <c r="IH146" s="272"/>
      <c r="II146" s="272"/>
      <c r="IJ146" s="272"/>
      <c r="IK146" s="272"/>
      <c r="IL146" s="272"/>
      <c r="IM146" s="272"/>
    </row>
    <row r="147" spans="1:247" s="237" customFormat="1" ht="18" customHeight="1">
      <c r="A147" s="253">
        <v>141</v>
      </c>
      <c r="B147" s="254" t="s">
        <v>856</v>
      </c>
      <c r="C147" s="254" t="s">
        <v>857</v>
      </c>
      <c r="D147" s="255" t="s">
        <v>574</v>
      </c>
      <c r="E147" s="256" t="s">
        <v>575</v>
      </c>
      <c r="F147" s="268">
        <v>71.41</v>
      </c>
      <c r="G147" s="269"/>
      <c r="H147" s="269"/>
      <c r="I147" s="258">
        <f>F147*J147</f>
        <v>178525</v>
      </c>
      <c r="J147" s="274">
        <v>2500</v>
      </c>
      <c r="K147" s="273" t="s">
        <v>851</v>
      </c>
      <c r="L147" s="271"/>
      <c r="M147" s="271"/>
      <c r="N147" s="271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  <c r="AA147" s="272"/>
      <c r="AB147" s="272"/>
      <c r="AC147" s="272"/>
      <c r="AD147" s="272"/>
      <c r="AE147" s="272"/>
      <c r="AF147" s="272"/>
      <c r="AG147" s="272"/>
      <c r="AH147" s="272"/>
      <c r="AI147" s="272"/>
      <c r="AJ147" s="272"/>
      <c r="AK147" s="272"/>
      <c r="AL147" s="272"/>
      <c r="AM147" s="272"/>
      <c r="AN147" s="272"/>
      <c r="AO147" s="272"/>
      <c r="AP147" s="272"/>
      <c r="AQ147" s="272"/>
      <c r="AR147" s="272"/>
      <c r="AS147" s="272"/>
      <c r="AT147" s="272"/>
      <c r="AU147" s="272"/>
      <c r="AV147" s="272"/>
      <c r="AW147" s="272"/>
      <c r="AX147" s="272"/>
      <c r="AY147" s="272"/>
      <c r="AZ147" s="272"/>
      <c r="BA147" s="272"/>
      <c r="BB147" s="272"/>
      <c r="BC147" s="272"/>
      <c r="BD147" s="272"/>
      <c r="BE147" s="272"/>
      <c r="BF147" s="272"/>
      <c r="BG147" s="272"/>
      <c r="BH147" s="272"/>
      <c r="BI147" s="272"/>
      <c r="BJ147" s="272"/>
      <c r="BK147" s="272"/>
      <c r="BL147" s="272"/>
      <c r="BM147" s="272"/>
      <c r="BN147" s="272"/>
      <c r="BO147" s="272"/>
      <c r="BP147" s="272"/>
      <c r="BQ147" s="272"/>
      <c r="BR147" s="272"/>
      <c r="BS147" s="272"/>
      <c r="BT147" s="272"/>
      <c r="BU147" s="272"/>
      <c r="BV147" s="272"/>
      <c r="BW147" s="272"/>
      <c r="BX147" s="272"/>
      <c r="BY147" s="272"/>
      <c r="BZ147" s="272"/>
      <c r="CA147" s="272"/>
      <c r="CB147" s="272"/>
      <c r="CC147" s="272"/>
      <c r="CD147" s="272"/>
      <c r="CE147" s="272"/>
      <c r="CF147" s="272"/>
      <c r="CG147" s="272"/>
      <c r="CH147" s="272"/>
      <c r="CI147" s="272"/>
      <c r="CJ147" s="272"/>
      <c r="CK147" s="272"/>
      <c r="CL147" s="272"/>
      <c r="CM147" s="272"/>
      <c r="CN147" s="272"/>
      <c r="CO147" s="272"/>
      <c r="CP147" s="272"/>
      <c r="CQ147" s="272"/>
      <c r="CR147" s="272"/>
      <c r="CS147" s="272"/>
      <c r="CT147" s="272"/>
      <c r="CU147" s="272"/>
      <c r="CV147" s="272"/>
      <c r="CW147" s="272"/>
      <c r="CX147" s="272"/>
      <c r="CY147" s="272"/>
      <c r="CZ147" s="272"/>
      <c r="DA147" s="272"/>
      <c r="DB147" s="272"/>
      <c r="DC147" s="272"/>
      <c r="DD147" s="272"/>
      <c r="DE147" s="272"/>
      <c r="DF147" s="272"/>
      <c r="DG147" s="272"/>
      <c r="DH147" s="272"/>
      <c r="DI147" s="272"/>
      <c r="DJ147" s="272"/>
      <c r="DK147" s="272"/>
      <c r="DL147" s="272"/>
      <c r="DM147" s="272"/>
      <c r="DN147" s="272"/>
      <c r="DO147" s="272"/>
      <c r="DP147" s="272"/>
      <c r="DQ147" s="272"/>
      <c r="DR147" s="272"/>
      <c r="DS147" s="272"/>
      <c r="DT147" s="272"/>
      <c r="DU147" s="272"/>
      <c r="DV147" s="272"/>
      <c r="DW147" s="272"/>
      <c r="DX147" s="272"/>
      <c r="DY147" s="272"/>
      <c r="DZ147" s="272"/>
      <c r="EA147" s="272"/>
      <c r="EB147" s="272"/>
      <c r="EC147" s="272"/>
      <c r="ED147" s="272"/>
      <c r="EE147" s="272"/>
      <c r="EF147" s="272"/>
      <c r="EG147" s="272"/>
      <c r="EH147" s="272"/>
      <c r="EI147" s="272"/>
      <c r="EJ147" s="272"/>
      <c r="EK147" s="272"/>
      <c r="EL147" s="272"/>
      <c r="EM147" s="272"/>
      <c r="EN147" s="272"/>
      <c r="EO147" s="272"/>
      <c r="EP147" s="272"/>
      <c r="EQ147" s="272"/>
      <c r="ER147" s="272"/>
      <c r="ES147" s="272"/>
      <c r="ET147" s="272"/>
      <c r="EU147" s="272"/>
      <c r="EV147" s="272"/>
      <c r="EW147" s="272"/>
      <c r="EX147" s="272"/>
      <c r="EY147" s="272"/>
      <c r="EZ147" s="272"/>
      <c r="FA147" s="272"/>
      <c r="FB147" s="272"/>
      <c r="FC147" s="272"/>
      <c r="FD147" s="272"/>
      <c r="FE147" s="272"/>
      <c r="FF147" s="272"/>
      <c r="FG147" s="272"/>
      <c r="FH147" s="272"/>
      <c r="FI147" s="272"/>
      <c r="FJ147" s="272"/>
      <c r="FK147" s="272"/>
      <c r="FL147" s="272"/>
      <c r="FM147" s="272"/>
      <c r="FN147" s="272"/>
      <c r="FO147" s="272"/>
      <c r="FP147" s="272"/>
      <c r="FQ147" s="272"/>
      <c r="FR147" s="272"/>
      <c r="FS147" s="272"/>
      <c r="FT147" s="272"/>
      <c r="FU147" s="272"/>
      <c r="FV147" s="272"/>
      <c r="FW147" s="272"/>
      <c r="FX147" s="272"/>
      <c r="FY147" s="272"/>
      <c r="FZ147" s="272"/>
      <c r="GA147" s="272"/>
      <c r="GB147" s="272"/>
      <c r="GC147" s="272"/>
      <c r="GD147" s="272"/>
      <c r="GE147" s="272"/>
      <c r="GF147" s="272"/>
      <c r="GG147" s="272"/>
      <c r="GH147" s="272"/>
      <c r="GI147" s="272"/>
      <c r="GJ147" s="272"/>
      <c r="GK147" s="272"/>
      <c r="GL147" s="272"/>
      <c r="GM147" s="272"/>
      <c r="GN147" s="272"/>
      <c r="GO147" s="272"/>
      <c r="GP147" s="272"/>
      <c r="GQ147" s="272"/>
      <c r="GR147" s="272"/>
      <c r="GS147" s="272"/>
      <c r="GT147" s="272"/>
      <c r="GU147" s="272"/>
      <c r="GV147" s="272"/>
      <c r="GW147" s="272"/>
      <c r="GX147" s="272"/>
      <c r="GY147" s="272"/>
      <c r="GZ147" s="272"/>
      <c r="HA147" s="272"/>
      <c r="HB147" s="272"/>
      <c r="HC147" s="272"/>
      <c r="HD147" s="272"/>
      <c r="HE147" s="272"/>
      <c r="HF147" s="272"/>
      <c r="HG147" s="272"/>
      <c r="HH147" s="272"/>
      <c r="HI147" s="272"/>
      <c r="HJ147" s="272"/>
      <c r="HK147" s="272"/>
      <c r="HL147" s="272"/>
      <c r="HM147" s="272"/>
      <c r="HN147" s="272"/>
      <c r="HO147" s="272"/>
      <c r="HP147" s="272"/>
      <c r="HQ147" s="272"/>
      <c r="HR147" s="272"/>
      <c r="HS147" s="272"/>
      <c r="HT147" s="272"/>
      <c r="HU147" s="272"/>
      <c r="HV147" s="272"/>
      <c r="HW147" s="272"/>
      <c r="HX147" s="272"/>
      <c r="HY147" s="272"/>
      <c r="HZ147" s="272"/>
      <c r="IA147" s="272"/>
      <c r="IB147" s="272"/>
      <c r="IC147" s="272"/>
      <c r="ID147" s="272"/>
      <c r="IE147" s="272"/>
      <c r="IF147" s="272"/>
      <c r="IG147" s="272"/>
      <c r="IH147" s="272"/>
      <c r="II147" s="272"/>
      <c r="IJ147" s="272"/>
      <c r="IK147" s="272"/>
      <c r="IL147" s="272"/>
      <c r="IM147" s="272"/>
    </row>
    <row r="148" spans="1:247" s="237" customFormat="1" ht="18" customHeight="1">
      <c r="A148" s="253">
        <v>142</v>
      </c>
      <c r="B148" s="254" t="s">
        <v>858</v>
      </c>
      <c r="C148" s="254" t="s">
        <v>859</v>
      </c>
      <c r="D148" s="255" t="s">
        <v>574</v>
      </c>
      <c r="E148" s="256" t="s">
        <v>575</v>
      </c>
      <c r="F148" s="268">
        <v>71.41</v>
      </c>
      <c r="G148" s="269"/>
      <c r="H148" s="269"/>
      <c r="I148" s="258">
        <f>F148*J148</f>
        <v>178525</v>
      </c>
      <c r="J148" s="274">
        <v>2500</v>
      </c>
      <c r="K148" s="273" t="s">
        <v>851</v>
      </c>
      <c r="L148" s="271"/>
      <c r="M148" s="271"/>
      <c r="N148" s="271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  <c r="AH148" s="272"/>
      <c r="AI148" s="272"/>
      <c r="AJ148" s="272"/>
      <c r="AK148" s="272"/>
      <c r="AL148" s="272"/>
      <c r="AM148" s="272"/>
      <c r="AN148" s="272"/>
      <c r="AO148" s="272"/>
      <c r="AP148" s="272"/>
      <c r="AQ148" s="272"/>
      <c r="AR148" s="272"/>
      <c r="AS148" s="272"/>
      <c r="AT148" s="272"/>
      <c r="AU148" s="272"/>
      <c r="AV148" s="272"/>
      <c r="AW148" s="272"/>
      <c r="AX148" s="272"/>
      <c r="AY148" s="272"/>
      <c r="AZ148" s="272"/>
      <c r="BA148" s="272"/>
      <c r="BB148" s="272"/>
      <c r="BC148" s="272"/>
      <c r="BD148" s="272"/>
      <c r="BE148" s="272"/>
      <c r="BF148" s="272"/>
      <c r="BG148" s="272"/>
      <c r="BH148" s="272"/>
      <c r="BI148" s="272"/>
      <c r="BJ148" s="272"/>
      <c r="BK148" s="272"/>
      <c r="BL148" s="272"/>
      <c r="BM148" s="272"/>
      <c r="BN148" s="272"/>
      <c r="BO148" s="272"/>
      <c r="BP148" s="272"/>
      <c r="BQ148" s="272"/>
      <c r="BR148" s="272"/>
      <c r="BS148" s="272"/>
      <c r="BT148" s="272"/>
      <c r="BU148" s="272"/>
      <c r="BV148" s="272"/>
      <c r="BW148" s="272"/>
      <c r="BX148" s="272"/>
      <c r="BY148" s="272"/>
      <c r="BZ148" s="272"/>
      <c r="CA148" s="272"/>
      <c r="CB148" s="272"/>
      <c r="CC148" s="272"/>
      <c r="CD148" s="272"/>
      <c r="CE148" s="272"/>
      <c r="CF148" s="272"/>
      <c r="CG148" s="272"/>
      <c r="CH148" s="272"/>
      <c r="CI148" s="272"/>
      <c r="CJ148" s="272"/>
      <c r="CK148" s="272"/>
      <c r="CL148" s="272"/>
      <c r="CM148" s="272"/>
      <c r="CN148" s="272"/>
      <c r="CO148" s="272"/>
      <c r="CP148" s="272"/>
      <c r="CQ148" s="272"/>
      <c r="CR148" s="272"/>
      <c r="CS148" s="272"/>
      <c r="CT148" s="272"/>
      <c r="CU148" s="272"/>
      <c r="CV148" s="272"/>
      <c r="CW148" s="272"/>
      <c r="CX148" s="272"/>
      <c r="CY148" s="272"/>
      <c r="CZ148" s="272"/>
      <c r="DA148" s="272"/>
      <c r="DB148" s="272"/>
      <c r="DC148" s="272"/>
      <c r="DD148" s="272"/>
      <c r="DE148" s="272"/>
      <c r="DF148" s="272"/>
      <c r="DG148" s="272"/>
      <c r="DH148" s="272"/>
      <c r="DI148" s="272"/>
      <c r="DJ148" s="272"/>
      <c r="DK148" s="272"/>
      <c r="DL148" s="272"/>
      <c r="DM148" s="272"/>
      <c r="DN148" s="272"/>
      <c r="DO148" s="272"/>
      <c r="DP148" s="272"/>
      <c r="DQ148" s="272"/>
      <c r="DR148" s="272"/>
      <c r="DS148" s="272"/>
      <c r="DT148" s="272"/>
      <c r="DU148" s="272"/>
      <c r="DV148" s="272"/>
      <c r="DW148" s="272"/>
      <c r="DX148" s="272"/>
      <c r="DY148" s="272"/>
      <c r="DZ148" s="272"/>
      <c r="EA148" s="272"/>
      <c r="EB148" s="272"/>
      <c r="EC148" s="272"/>
      <c r="ED148" s="272"/>
      <c r="EE148" s="272"/>
      <c r="EF148" s="272"/>
      <c r="EG148" s="272"/>
      <c r="EH148" s="272"/>
      <c r="EI148" s="272"/>
      <c r="EJ148" s="272"/>
      <c r="EK148" s="272"/>
      <c r="EL148" s="272"/>
      <c r="EM148" s="272"/>
      <c r="EN148" s="272"/>
      <c r="EO148" s="272"/>
      <c r="EP148" s="272"/>
      <c r="EQ148" s="272"/>
      <c r="ER148" s="272"/>
      <c r="ES148" s="272"/>
      <c r="ET148" s="272"/>
      <c r="EU148" s="272"/>
      <c r="EV148" s="272"/>
      <c r="EW148" s="272"/>
      <c r="EX148" s="272"/>
      <c r="EY148" s="272"/>
      <c r="EZ148" s="272"/>
      <c r="FA148" s="272"/>
      <c r="FB148" s="272"/>
      <c r="FC148" s="272"/>
      <c r="FD148" s="272"/>
      <c r="FE148" s="272"/>
      <c r="FF148" s="272"/>
      <c r="FG148" s="272"/>
      <c r="FH148" s="272"/>
      <c r="FI148" s="272"/>
      <c r="FJ148" s="272"/>
      <c r="FK148" s="272"/>
      <c r="FL148" s="272"/>
      <c r="FM148" s="272"/>
      <c r="FN148" s="272"/>
      <c r="FO148" s="272"/>
      <c r="FP148" s="272"/>
      <c r="FQ148" s="272"/>
      <c r="FR148" s="272"/>
      <c r="FS148" s="272"/>
      <c r="FT148" s="272"/>
      <c r="FU148" s="272"/>
      <c r="FV148" s="272"/>
      <c r="FW148" s="272"/>
      <c r="FX148" s="272"/>
      <c r="FY148" s="272"/>
      <c r="FZ148" s="272"/>
      <c r="GA148" s="272"/>
      <c r="GB148" s="272"/>
      <c r="GC148" s="272"/>
      <c r="GD148" s="272"/>
      <c r="GE148" s="272"/>
      <c r="GF148" s="272"/>
      <c r="GG148" s="272"/>
      <c r="GH148" s="272"/>
      <c r="GI148" s="272"/>
      <c r="GJ148" s="272"/>
      <c r="GK148" s="272"/>
      <c r="GL148" s="272"/>
      <c r="GM148" s="272"/>
      <c r="GN148" s="272"/>
      <c r="GO148" s="272"/>
      <c r="GP148" s="272"/>
      <c r="GQ148" s="272"/>
      <c r="GR148" s="272"/>
      <c r="GS148" s="272"/>
      <c r="GT148" s="272"/>
      <c r="GU148" s="272"/>
      <c r="GV148" s="272"/>
      <c r="GW148" s="272"/>
      <c r="GX148" s="272"/>
      <c r="GY148" s="272"/>
      <c r="GZ148" s="272"/>
      <c r="HA148" s="272"/>
      <c r="HB148" s="272"/>
      <c r="HC148" s="272"/>
      <c r="HD148" s="272"/>
      <c r="HE148" s="272"/>
      <c r="HF148" s="272"/>
      <c r="HG148" s="272"/>
      <c r="HH148" s="272"/>
      <c r="HI148" s="272"/>
      <c r="HJ148" s="272"/>
      <c r="HK148" s="272"/>
      <c r="HL148" s="272"/>
      <c r="HM148" s="272"/>
      <c r="HN148" s="272"/>
      <c r="HO148" s="272"/>
      <c r="HP148" s="272"/>
      <c r="HQ148" s="272"/>
      <c r="HR148" s="272"/>
      <c r="HS148" s="272"/>
      <c r="HT148" s="272"/>
      <c r="HU148" s="272"/>
      <c r="HV148" s="272"/>
      <c r="HW148" s="272"/>
      <c r="HX148" s="272"/>
      <c r="HY148" s="272"/>
      <c r="HZ148" s="272"/>
      <c r="IA148" s="272"/>
      <c r="IB148" s="272"/>
      <c r="IC148" s="272"/>
      <c r="ID148" s="272"/>
      <c r="IE148" s="272"/>
      <c r="IF148" s="272"/>
      <c r="IG148" s="272"/>
      <c r="IH148" s="272"/>
      <c r="II148" s="272"/>
      <c r="IJ148" s="272"/>
      <c r="IK148" s="272"/>
      <c r="IL148" s="272"/>
      <c r="IM148" s="272"/>
    </row>
    <row r="149" spans="1:247" s="237" customFormat="1" ht="18" customHeight="1">
      <c r="A149" s="253">
        <v>143</v>
      </c>
      <c r="B149" s="254" t="s">
        <v>860</v>
      </c>
      <c r="C149" s="254" t="s">
        <v>861</v>
      </c>
      <c r="D149" s="255" t="s">
        <v>574</v>
      </c>
      <c r="E149" s="256" t="s">
        <v>575</v>
      </c>
      <c r="F149" s="268">
        <v>137.1</v>
      </c>
      <c r="G149" s="269"/>
      <c r="H149" s="269"/>
      <c r="I149" s="258">
        <f>F149*J149</f>
        <v>164520</v>
      </c>
      <c r="J149" s="274">
        <v>1200</v>
      </c>
      <c r="K149" s="273" t="s">
        <v>862</v>
      </c>
      <c r="L149" s="271"/>
      <c r="M149" s="271"/>
      <c r="N149" s="271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  <c r="AA149" s="272"/>
      <c r="AB149" s="272"/>
      <c r="AC149" s="272"/>
      <c r="AD149" s="272"/>
      <c r="AE149" s="272"/>
      <c r="AF149" s="272"/>
      <c r="AG149" s="272"/>
      <c r="AH149" s="272"/>
      <c r="AI149" s="272"/>
      <c r="AJ149" s="272"/>
      <c r="AK149" s="272"/>
      <c r="AL149" s="272"/>
      <c r="AM149" s="272"/>
      <c r="AN149" s="272"/>
      <c r="AO149" s="272"/>
      <c r="AP149" s="272"/>
      <c r="AQ149" s="272"/>
      <c r="AR149" s="272"/>
      <c r="AS149" s="272"/>
      <c r="AT149" s="272"/>
      <c r="AU149" s="272"/>
      <c r="AV149" s="272"/>
      <c r="AW149" s="272"/>
      <c r="AX149" s="272"/>
      <c r="AY149" s="272"/>
      <c r="AZ149" s="272"/>
      <c r="BA149" s="272"/>
      <c r="BB149" s="272"/>
      <c r="BC149" s="272"/>
      <c r="BD149" s="272"/>
      <c r="BE149" s="272"/>
      <c r="BF149" s="272"/>
      <c r="BG149" s="272"/>
      <c r="BH149" s="272"/>
      <c r="BI149" s="272"/>
      <c r="BJ149" s="272"/>
      <c r="BK149" s="272"/>
      <c r="BL149" s="272"/>
      <c r="BM149" s="272"/>
      <c r="BN149" s="272"/>
      <c r="BO149" s="272"/>
      <c r="BP149" s="272"/>
      <c r="BQ149" s="272"/>
      <c r="BR149" s="272"/>
      <c r="BS149" s="272"/>
      <c r="BT149" s="272"/>
      <c r="BU149" s="272"/>
      <c r="BV149" s="272"/>
      <c r="BW149" s="272"/>
      <c r="BX149" s="272"/>
      <c r="BY149" s="272"/>
      <c r="BZ149" s="272"/>
      <c r="CA149" s="272"/>
      <c r="CB149" s="272"/>
      <c r="CC149" s="272"/>
      <c r="CD149" s="272"/>
      <c r="CE149" s="272"/>
      <c r="CF149" s="272"/>
      <c r="CG149" s="272"/>
      <c r="CH149" s="272"/>
      <c r="CI149" s="272"/>
      <c r="CJ149" s="272"/>
      <c r="CK149" s="272"/>
      <c r="CL149" s="272"/>
      <c r="CM149" s="272"/>
      <c r="CN149" s="272"/>
      <c r="CO149" s="272"/>
      <c r="CP149" s="272"/>
      <c r="CQ149" s="272"/>
      <c r="CR149" s="272"/>
      <c r="CS149" s="272"/>
      <c r="CT149" s="272"/>
      <c r="CU149" s="272"/>
      <c r="CV149" s="272"/>
      <c r="CW149" s="272"/>
      <c r="CX149" s="272"/>
      <c r="CY149" s="272"/>
      <c r="CZ149" s="272"/>
      <c r="DA149" s="272"/>
      <c r="DB149" s="272"/>
      <c r="DC149" s="272"/>
      <c r="DD149" s="272"/>
      <c r="DE149" s="272"/>
      <c r="DF149" s="272"/>
      <c r="DG149" s="272"/>
      <c r="DH149" s="272"/>
      <c r="DI149" s="272"/>
      <c r="DJ149" s="272"/>
      <c r="DK149" s="272"/>
      <c r="DL149" s="272"/>
      <c r="DM149" s="272"/>
      <c r="DN149" s="272"/>
      <c r="DO149" s="272"/>
      <c r="DP149" s="272"/>
      <c r="DQ149" s="272"/>
      <c r="DR149" s="272"/>
      <c r="DS149" s="272"/>
      <c r="DT149" s="272"/>
      <c r="DU149" s="272"/>
      <c r="DV149" s="272"/>
      <c r="DW149" s="272"/>
      <c r="DX149" s="272"/>
      <c r="DY149" s="272"/>
      <c r="DZ149" s="272"/>
      <c r="EA149" s="272"/>
      <c r="EB149" s="272"/>
      <c r="EC149" s="272"/>
      <c r="ED149" s="272"/>
      <c r="EE149" s="272"/>
      <c r="EF149" s="272"/>
      <c r="EG149" s="272"/>
      <c r="EH149" s="272"/>
      <c r="EI149" s="272"/>
      <c r="EJ149" s="272"/>
      <c r="EK149" s="272"/>
      <c r="EL149" s="272"/>
      <c r="EM149" s="272"/>
      <c r="EN149" s="272"/>
      <c r="EO149" s="272"/>
      <c r="EP149" s="272"/>
      <c r="EQ149" s="272"/>
      <c r="ER149" s="272"/>
      <c r="ES149" s="272"/>
      <c r="ET149" s="272"/>
      <c r="EU149" s="272"/>
      <c r="EV149" s="272"/>
      <c r="EW149" s="272"/>
      <c r="EX149" s="272"/>
      <c r="EY149" s="272"/>
      <c r="EZ149" s="272"/>
      <c r="FA149" s="272"/>
      <c r="FB149" s="272"/>
      <c r="FC149" s="272"/>
      <c r="FD149" s="272"/>
      <c r="FE149" s="272"/>
      <c r="FF149" s="272"/>
      <c r="FG149" s="272"/>
      <c r="FH149" s="272"/>
      <c r="FI149" s="272"/>
      <c r="FJ149" s="272"/>
      <c r="FK149" s="272"/>
      <c r="FL149" s="272"/>
      <c r="FM149" s="272"/>
      <c r="FN149" s="272"/>
      <c r="FO149" s="272"/>
      <c r="FP149" s="272"/>
      <c r="FQ149" s="272"/>
      <c r="FR149" s="272"/>
      <c r="FS149" s="272"/>
      <c r="FT149" s="272"/>
      <c r="FU149" s="272"/>
      <c r="FV149" s="272"/>
      <c r="FW149" s="272"/>
      <c r="FX149" s="272"/>
      <c r="FY149" s="272"/>
      <c r="FZ149" s="272"/>
      <c r="GA149" s="272"/>
      <c r="GB149" s="272"/>
      <c r="GC149" s="272"/>
      <c r="GD149" s="272"/>
      <c r="GE149" s="272"/>
      <c r="GF149" s="272"/>
      <c r="GG149" s="272"/>
      <c r="GH149" s="272"/>
      <c r="GI149" s="272"/>
      <c r="GJ149" s="272"/>
      <c r="GK149" s="272"/>
      <c r="GL149" s="272"/>
      <c r="GM149" s="272"/>
      <c r="GN149" s="272"/>
      <c r="GO149" s="272"/>
      <c r="GP149" s="272"/>
      <c r="GQ149" s="272"/>
      <c r="GR149" s="272"/>
      <c r="GS149" s="272"/>
      <c r="GT149" s="272"/>
      <c r="GU149" s="272"/>
      <c r="GV149" s="272"/>
      <c r="GW149" s="272"/>
      <c r="GX149" s="272"/>
      <c r="GY149" s="272"/>
      <c r="GZ149" s="272"/>
      <c r="HA149" s="272"/>
      <c r="HB149" s="272"/>
      <c r="HC149" s="272"/>
      <c r="HD149" s="272"/>
      <c r="HE149" s="272"/>
      <c r="HF149" s="272"/>
      <c r="HG149" s="272"/>
      <c r="HH149" s="272"/>
      <c r="HI149" s="272"/>
      <c r="HJ149" s="272"/>
      <c r="HK149" s="272"/>
      <c r="HL149" s="272"/>
      <c r="HM149" s="272"/>
      <c r="HN149" s="272"/>
      <c r="HO149" s="272"/>
      <c r="HP149" s="272"/>
      <c r="HQ149" s="272"/>
      <c r="HR149" s="272"/>
      <c r="HS149" s="272"/>
      <c r="HT149" s="272"/>
      <c r="HU149" s="272"/>
      <c r="HV149" s="272"/>
      <c r="HW149" s="272"/>
      <c r="HX149" s="272"/>
      <c r="HY149" s="272"/>
      <c r="HZ149" s="272"/>
      <c r="IA149" s="272"/>
      <c r="IB149" s="272"/>
      <c r="IC149" s="272"/>
      <c r="ID149" s="272"/>
      <c r="IE149" s="272"/>
      <c r="IF149" s="272"/>
      <c r="IG149" s="272"/>
      <c r="IH149" s="272"/>
      <c r="II149" s="272"/>
      <c r="IJ149" s="272"/>
      <c r="IK149" s="272"/>
      <c r="IL149" s="272"/>
      <c r="IM149" s="272"/>
    </row>
    <row r="150" spans="1:247" s="237" customFormat="1" ht="18" customHeight="1">
      <c r="A150" s="253">
        <v>144</v>
      </c>
      <c r="B150" s="254" t="s">
        <v>863</v>
      </c>
      <c r="C150" s="254" t="s">
        <v>864</v>
      </c>
      <c r="D150" s="255" t="s">
        <v>574</v>
      </c>
      <c r="E150" s="256" t="s">
        <v>575</v>
      </c>
      <c r="F150" s="268">
        <v>137.1</v>
      </c>
      <c r="G150" s="269"/>
      <c r="H150" s="269"/>
      <c r="I150" s="258">
        <f>F150*J150</f>
        <v>315330</v>
      </c>
      <c r="J150" s="274">
        <v>2300</v>
      </c>
      <c r="K150" s="273" t="s">
        <v>865</v>
      </c>
      <c r="L150" s="271"/>
      <c r="M150" s="271"/>
      <c r="N150" s="271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  <c r="AA150" s="272"/>
      <c r="AB150" s="272"/>
      <c r="AC150" s="272"/>
      <c r="AD150" s="272"/>
      <c r="AE150" s="272"/>
      <c r="AF150" s="272"/>
      <c r="AG150" s="272"/>
      <c r="AH150" s="272"/>
      <c r="AI150" s="272"/>
      <c r="AJ150" s="272"/>
      <c r="AK150" s="272"/>
      <c r="AL150" s="272"/>
      <c r="AM150" s="272"/>
      <c r="AN150" s="272"/>
      <c r="AO150" s="272"/>
      <c r="AP150" s="272"/>
      <c r="AQ150" s="272"/>
      <c r="AR150" s="272"/>
      <c r="AS150" s="272"/>
      <c r="AT150" s="272"/>
      <c r="AU150" s="272"/>
      <c r="AV150" s="272"/>
      <c r="AW150" s="272"/>
      <c r="AX150" s="272"/>
      <c r="AY150" s="272"/>
      <c r="AZ150" s="272"/>
      <c r="BA150" s="272"/>
      <c r="BB150" s="272"/>
      <c r="BC150" s="272"/>
      <c r="BD150" s="272"/>
      <c r="BE150" s="272"/>
      <c r="BF150" s="272"/>
      <c r="BG150" s="272"/>
      <c r="BH150" s="272"/>
      <c r="BI150" s="272"/>
      <c r="BJ150" s="272"/>
      <c r="BK150" s="272"/>
      <c r="BL150" s="272"/>
      <c r="BM150" s="272"/>
      <c r="BN150" s="272"/>
      <c r="BO150" s="272"/>
      <c r="BP150" s="272"/>
      <c r="BQ150" s="272"/>
      <c r="BR150" s="272"/>
      <c r="BS150" s="272"/>
      <c r="BT150" s="272"/>
      <c r="BU150" s="272"/>
      <c r="BV150" s="272"/>
      <c r="BW150" s="272"/>
      <c r="BX150" s="272"/>
      <c r="BY150" s="272"/>
      <c r="BZ150" s="272"/>
      <c r="CA150" s="272"/>
      <c r="CB150" s="272"/>
      <c r="CC150" s="272"/>
      <c r="CD150" s="272"/>
      <c r="CE150" s="272"/>
      <c r="CF150" s="272"/>
      <c r="CG150" s="272"/>
      <c r="CH150" s="272"/>
      <c r="CI150" s="272"/>
      <c r="CJ150" s="272"/>
      <c r="CK150" s="272"/>
      <c r="CL150" s="272"/>
      <c r="CM150" s="272"/>
      <c r="CN150" s="272"/>
      <c r="CO150" s="272"/>
      <c r="CP150" s="272"/>
      <c r="CQ150" s="272"/>
      <c r="CR150" s="272"/>
      <c r="CS150" s="272"/>
      <c r="CT150" s="272"/>
      <c r="CU150" s="272"/>
      <c r="CV150" s="272"/>
      <c r="CW150" s="272"/>
      <c r="CX150" s="272"/>
      <c r="CY150" s="272"/>
      <c r="CZ150" s="272"/>
      <c r="DA150" s="272"/>
      <c r="DB150" s="272"/>
      <c r="DC150" s="272"/>
      <c r="DD150" s="272"/>
      <c r="DE150" s="272"/>
      <c r="DF150" s="272"/>
      <c r="DG150" s="272"/>
      <c r="DH150" s="272"/>
      <c r="DI150" s="272"/>
      <c r="DJ150" s="272"/>
      <c r="DK150" s="272"/>
      <c r="DL150" s="272"/>
      <c r="DM150" s="272"/>
      <c r="DN150" s="272"/>
      <c r="DO150" s="272"/>
      <c r="DP150" s="272"/>
      <c r="DQ150" s="272"/>
      <c r="DR150" s="272"/>
      <c r="DS150" s="272"/>
      <c r="DT150" s="272"/>
      <c r="DU150" s="272"/>
      <c r="DV150" s="272"/>
      <c r="DW150" s="272"/>
      <c r="DX150" s="272"/>
      <c r="DY150" s="272"/>
      <c r="DZ150" s="272"/>
      <c r="EA150" s="272"/>
      <c r="EB150" s="272"/>
      <c r="EC150" s="272"/>
      <c r="ED150" s="272"/>
      <c r="EE150" s="272"/>
      <c r="EF150" s="272"/>
      <c r="EG150" s="272"/>
      <c r="EH150" s="272"/>
      <c r="EI150" s="272"/>
      <c r="EJ150" s="272"/>
      <c r="EK150" s="272"/>
      <c r="EL150" s="272"/>
      <c r="EM150" s="272"/>
      <c r="EN150" s="272"/>
      <c r="EO150" s="272"/>
      <c r="EP150" s="272"/>
      <c r="EQ150" s="272"/>
      <c r="ER150" s="272"/>
      <c r="ES150" s="272"/>
      <c r="ET150" s="272"/>
      <c r="EU150" s="272"/>
      <c r="EV150" s="272"/>
      <c r="EW150" s="272"/>
      <c r="EX150" s="272"/>
      <c r="EY150" s="272"/>
      <c r="EZ150" s="272"/>
      <c r="FA150" s="272"/>
      <c r="FB150" s="272"/>
      <c r="FC150" s="272"/>
      <c r="FD150" s="272"/>
      <c r="FE150" s="272"/>
      <c r="FF150" s="272"/>
      <c r="FG150" s="272"/>
      <c r="FH150" s="272"/>
      <c r="FI150" s="272"/>
      <c r="FJ150" s="272"/>
      <c r="FK150" s="272"/>
      <c r="FL150" s="272"/>
      <c r="FM150" s="272"/>
      <c r="FN150" s="272"/>
      <c r="FO150" s="272"/>
      <c r="FP150" s="272"/>
      <c r="FQ150" s="272"/>
      <c r="FR150" s="272"/>
      <c r="FS150" s="272"/>
      <c r="FT150" s="272"/>
      <c r="FU150" s="272"/>
      <c r="FV150" s="272"/>
      <c r="FW150" s="272"/>
      <c r="FX150" s="272"/>
      <c r="FY150" s="272"/>
      <c r="FZ150" s="272"/>
      <c r="GA150" s="272"/>
      <c r="GB150" s="272"/>
      <c r="GC150" s="272"/>
      <c r="GD150" s="272"/>
      <c r="GE150" s="272"/>
      <c r="GF150" s="272"/>
      <c r="GG150" s="272"/>
      <c r="GH150" s="272"/>
      <c r="GI150" s="272"/>
      <c r="GJ150" s="272"/>
      <c r="GK150" s="272"/>
      <c r="GL150" s="272"/>
      <c r="GM150" s="272"/>
      <c r="GN150" s="272"/>
      <c r="GO150" s="272"/>
      <c r="GP150" s="272"/>
      <c r="GQ150" s="272"/>
      <c r="GR150" s="272"/>
      <c r="GS150" s="272"/>
      <c r="GT150" s="272"/>
      <c r="GU150" s="272"/>
      <c r="GV150" s="272"/>
      <c r="GW150" s="272"/>
      <c r="GX150" s="272"/>
      <c r="GY150" s="272"/>
      <c r="GZ150" s="272"/>
      <c r="HA150" s="272"/>
      <c r="HB150" s="272"/>
      <c r="HC150" s="272"/>
      <c r="HD150" s="272"/>
      <c r="HE150" s="272"/>
      <c r="HF150" s="272"/>
      <c r="HG150" s="272"/>
      <c r="HH150" s="272"/>
      <c r="HI150" s="272"/>
      <c r="HJ150" s="272"/>
      <c r="HK150" s="272"/>
      <c r="HL150" s="272"/>
      <c r="HM150" s="272"/>
      <c r="HN150" s="272"/>
      <c r="HO150" s="272"/>
      <c r="HP150" s="272"/>
      <c r="HQ150" s="272"/>
      <c r="HR150" s="272"/>
      <c r="HS150" s="272"/>
      <c r="HT150" s="272"/>
      <c r="HU150" s="272"/>
      <c r="HV150" s="272"/>
      <c r="HW150" s="272"/>
      <c r="HX150" s="272"/>
      <c r="HY150" s="272"/>
      <c r="HZ150" s="272"/>
      <c r="IA150" s="272"/>
      <c r="IB150" s="272"/>
      <c r="IC150" s="272"/>
      <c r="ID150" s="272"/>
      <c r="IE150" s="272"/>
      <c r="IF150" s="272"/>
      <c r="IG150" s="272"/>
      <c r="IH150" s="272"/>
      <c r="II150" s="272"/>
      <c r="IJ150" s="272"/>
      <c r="IK150" s="272"/>
      <c r="IL150" s="272"/>
      <c r="IM150" s="272"/>
    </row>
    <row r="151" spans="1:247" s="237" customFormat="1" ht="18" customHeight="1">
      <c r="A151" s="253">
        <v>145</v>
      </c>
      <c r="B151" s="254" t="s">
        <v>866</v>
      </c>
      <c r="C151" s="254" t="s">
        <v>867</v>
      </c>
      <c r="D151" s="255" t="s">
        <v>574</v>
      </c>
      <c r="E151" s="256" t="s">
        <v>575</v>
      </c>
      <c r="F151" s="268">
        <v>137.1</v>
      </c>
      <c r="G151" s="269"/>
      <c r="H151" s="269"/>
      <c r="I151" s="258">
        <f>F151*J151</f>
        <v>315330</v>
      </c>
      <c r="J151" s="274">
        <v>2300</v>
      </c>
      <c r="K151" s="273" t="s">
        <v>865</v>
      </c>
      <c r="L151" s="271"/>
      <c r="M151" s="271"/>
      <c r="N151" s="271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272"/>
      <c r="AF151" s="272"/>
      <c r="AG151" s="272"/>
      <c r="AH151" s="272"/>
      <c r="AI151" s="272"/>
      <c r="AJ151" s="272"/>
      <c r="AK151" s="272"/>
      <c r="AL151" s="272"/>
      <c r="AM151" s="272"/>
      <c r="AN151" s="272"/>
      <c r="AO151" s="272"/>
      <c r="AP151" s="272"/>
      <c r="AQ151" s="272"/>
      <c r="AR151" s="272"/>
      <c r="AS151" s="272"/>
      <c r="AT151" s="272"/>
      <c r="AU151" s="272"/>
      <c r="AV151" s="272"/>
      <c r="AW151" s="272"/>
      <c r="AX151" s="272"/>
      <c r="AY151" s="272"/>
      <c r="AZ151" s="272"/>
      <c r="BA151" s="272"/>
      <c r="BB151" s="272"/>
      <c r="BC151" s="272"/>
      <c r="BD151" s="272"/>
      <c r="BE151" s="272"/>
      <c r="BF151" s="272"/>
      <c r="BG151" s="272"/>
      <c r="BH151" s="272"/>
      <c r="BI151" s="272"/>
      <c r="BJ151" s="272"/>
      <c r="BK151" s="272"/>
      <c r="BL151" s="272"/>
      <c r="BM151" s="272"/>
      <c r="BN151" s="272"/>
      <c r="BO151" s="272"/>
      <c r="BP151" s="272"/>
      <c r="BQ151" s="272"/>
      <c r="BR151" s="272"/>
      <c r="BS151" s="272"/>
      <c r="BT151" s="272"/>
      <c r="BU151" s="272"/>
      <c r="BV151" s="272"/>
      <c r="BW151" s="272"/>
      <c r="BX151" s="272"/>
      <c r="BY151" s="272"/>
      <c r="BZ151" s="272"/>
      <c r="CA151" s="272"/>
      <c r="CB151" s="272"/>
      <c r="CC151" s="272"/>
      <c r="CD151" s="272"/>
      <c r="CE151" s="272"/>
      <c r="CF151" s="272"/>
      <c r="CG151" s="272"/>
      <c r="CH151" s="272"/>
      <c r="CI151" s="272"/>
      <c r="CJ151" s="272"/>
      <c r="CK151" s="272"/>
      <c r="CL151" s="272"/>
      <c r="CM151" s="272"/>
      <c r="CN151" s="272"/>
      <c r="CO151" s="272"/>
      <c r="CP151" s="272"/>
      <c r="CQ151" s="272"/>
      <c r="CR151" s="272"/>
      <c r="CS151" s="272"/>
      <c r="CT151" s="272"/>
      <c r="CU151" s="272"/>
      <c r="CV151" s="272"/>
      <c r="CW151" s="272"/>
      <c r="CX151" s="272"/>
      <c r="CY151" s="272"/>
      <c r="CZ151" s="272"/>
      <c r="DA151" s="272"/>
      <c r="DB151" s="272"/>
      <c r="DC151" s="272"/>
      <c r="DD151" s="272"/>
      <c r="DE151" s="272"/>
      <c r="DF151" s="272"/>
      <c r="DG151" s="272"/>
      <c r="DH151" s="272"/>
      <c r="DI151" s="272"/>
      <c r="DJ151" s="272"/>
      <c r="DK151" s="272"/>
      <c r="DL151" s="272"/>
      <c r="DM151" s="272"/>
      <c r="DN151" s="272"/>
      <c r="DO151" s="272"/>
      <c r="DP151" s="272"/>
      <c r="DQ151" s="272"/>
      <c r="DR151" s="272"/>
      <c r="DS151" s="272"/>
      <c r="DT151" s="272"/>
      <c r="DU151" s="272"/>
      <c r="DV151" s="272"/>
      <c r="DW151" s="272"/>
      <c r="DX151" s="272"/>
      <c r="DY151" s="272"/>
      <c r="DZ151" s="272"/>
      <c r="EA151" s="272"/>
      <c r="EB151" s="272"/>
      <c r="EC151" s="272"/>
      <c r="ED151" s="272"/>
      <c r="EE151" s="272"/>
      <c r="EF151" s="272"/>
      <c r="EG151" s="272"/>
      <c r="EH151" s="272"/>
      <c r="EI151" s="272"/>
      <c r="EJ151" s="272"/>
      <c r="EK151" s="272"/>
      <c r="EL151" s="272"/>
      <c r="EM151" s="272"/>
      <c r="EN151" s="272"/>
      <c r="EO151" s="272"/>
      <c r="EP151" s="272"/>
      <c r="EQ151" s="272"/>
      <c r="ER151" s="272"/>
      <c r="ES151" s="272"/>
      <c r="ET151" s="272"/>
      <c r="EU151" s="272"/>
      <c r="EV151" s="272"/>
      <c r="EW151" s="272"/>
      <c r="EX151" s="272"/>
      <c r="EY151" s="272"/>
      <c r="EZ151" s="272"/>
      <c r="FA151" s="272"/>
      <c r="FB151" s="272"/>
      <c r="FC151" s="272"/>
      <c r="FD151" s="272"/>
      <c r="FE151" s="272"/>
      <c r="FF151" s="272"/>
      <c r="FG151" s="272"/>
      <c r="FH151" s="272"/>
      <c r="FI151" s="272"/>
      <c r="FJ151" s="272"/>
      <c r="FK151" s="272"/>
      <c r="FL151" s="272"/>
      <c r="FM151" s="272"/>
      <c r="FN151" s="272"/>
      <c r="FO151" s="272"/>
      <c r="FP151" s="272"/>
      <c r="FQ151" s="272"/>
      <c r="FR151" s="272"/>
      <c r="FS151" s="272"/>
      <c r="FT151" s="272"/>
      <c r="FU151" s="272"/>
      <c r="FV151" s="272"/>
      <c r="FW151" s="272"/>
      <c r="FX151" s="272"/>
      <c r="FY151" s="272"/>
      <c r="FZ151" s="272"/>
      <c r="GA151" s="272"/>
      <c r="GB151" s="272"/>
      <c r="GC151" s="272"/>
      <c r="GD151" s="272"/>
      <c r="GE151" s="272"/>
      <c r="GF151" s="272"/>
      <c r="GG151" s="272"/>
      <c r="GH151" s="272"/>
      <c r="GI151" s="272"/>
      <c r="GJ151" s="272"/>
      <c r="GK151" s="272"/>
      <c r="GL151" s="272"/>
      <c r="GM151" s="272"/>
      <c r="GN151" s="272"/>
      <c r="GO151" s="272"/>
      <c r="GP151" s="272"/>
      <c r="GQ151" s="272"/>
      <c r="GR151" s="272"/>
      <c r="GS151" s="272"/>
      <c r="GT151" s="272"/>
      <c r="GU151" s="272"/>
      <c r="GV151" s="272"/>
      <c r="GW151" s="272"/>
      <c r="GX151" s="272"/>
      <c r="GY151" s="272"/>
      <c r="GZ151" s="272"/>
      <c r="HA151" s="272"/>
      <c r="HB151" s="272"/>
      <c r="HC151" s="272"/>
      <c r="HD151" s="272"/>
      <c r="HE151" s="272"/>
      <c r="HF151" s="272"/>
      <c r="HG151" s="272"/>
      <c r="HH151" s="272"/>
      <c r="HI151" s="272"/>
      <c r="HJ151" s="272"/>
      <c r="HK151" s="272"/>
      <c r="HL151" s="272"/>
      <c r="HM151" s="272"/>
      <c r="HN151" s="272"/>
      <c r="HO151" s="272"/>
      <c r="HP151" s="272"/>
      <c r="HQ151" s="272"/>
      <c r="HR151" s="272"/>
      <c r="HS151" s="272"/>
      <c r="HT151" s="272"/>
      <c r="HU151" s="272"/>
      <c r="HV151" s="272"/>
      <c r="HW151" s="272"/>
      <c r="HX151" s="272"/>
      <c r="HY151" s="272"/>
      <c r="HZ151" s="272"/>
      <c r="IA151" s="272"/>
      <c r="IB151" s="272"/>
      <c r="IC151" s="272"/>
      <c r="ID151" s="272"/>
      <c r="IE151" s="272"/>
      <c r="IF151" s="272"/>
      <c r="IG151" s="272"/>
      <c r="IH151" s="272"/>
      <c r="II151" s="272"/>
      <c r="IJ151" s="272"/>
      <c r="IK151" s="272"/>
      <c r="IL151" s="272"/>
      <c r="IM151" s="272"/>
    </row>
    <row r="152" spans="1:247" s="237" customFormat="1" ht="18" customHeight="1">
      <c r="A152" s="253">
        <v>146</v>
      </c>
      <c r="B152" s="254" t="s">
        <v>868</v>
      </c>
      <c r="C152" s="254" t="s">
        <v>869</v>
      </c>
      <c r="D152" s="255" t="s">
        <v>574</v>
      </c>
      <c r="E152" s="256" t="s">
        <v>575</v>
      </c>
      <c r="F152" s="268">
        <v>137.1</v>
      </c>
      <c r="G152" s="269"/>
      <c r="H152" s="269"/>
      <c r="I152" s="258">
        <f>F152*J152</f>
        <v>164520</v>
      </c>
      <c r="J152" s="274">
        <v>1200</v>
      </c>
      <c r="K152" s="273" t="s">
        <v>862</v>
      </c>
      <c r="L152" s="271"/>
      <c r="M152" s="271"/>
      <c r="N152" s="271"/>
      <c r="O152" s="272"/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  <c r="AA152" s="272"/>
      <c r="AB152" s="272"/>
      <c r="AC152" s="272"/>
      <c r="AD152" s="272"/>
      <c r="AE152" s="272"/>
      <c r="AF152" s="272"/>
      <c r="AG152" s="272"/>
      <c r="AH152" s="272"/>
      <c r="AI152" s="272"/>
      <c r="AJ152" s="272"/>
      <c r="AK152" s="272"/>
      <c r="AL152" s="272"/>
      <c r="AM152" s="272"/>
      <c r="AN152" s="272"/>
      <c r="AO152" s="272"/>
      <c r="AP152" s="272"/>
      <c r="AQ152" s="272"/>
      <c r="AR152" s="272"/>
      <c r="AS152" s="272"/>
      <c r="AT152" s="272"/>
      <c r="AU152" s="272"/>
      <c r="AV152" s="272"/>
      <c r="AW152" s="272"/>
      <c r="AX152" s="272"/>
      <c r="AY152" s="272"/>
      <c r="AZ152" s="272"/>
      <c r="BA152" s="272"/>
      <c r="BB152" s="272"/>
      <c r="BC152" s="272"/>
      <c r="BD152" s="272"/>
      <c r="BE152" s="272"/>
      <c r="BF152" s="272"/>
      <c r="BG152" s="272"/>
      <c r="BH152" s="272"/>
      <c r="BI152" s="272"/>
      <c r="BJ152" s="272"/>
      <c r="BK152" s="272"/>
      <c r="BL152" s="272"/>
      <c r="BM152" s="272"/>
      <c r="BN152" s="272"/>
      <c r="BO152" s="272"/>
      <c r="BP152" s="272"/>
      <c r="BQ152" s="272"/>
      <c r="BR152" s="272"/>
      <c r="BS152" s="272"/>
      <c r="BT152" s="272"/>
      <c r="BU152" s="272"/>
      <c r="BV152" s="272"/>
      <c r="BW152" s="272"/>
      <c r="BX152" s="272"/>
      <c r="BY152" s="272"/>
      <c r="BZ152" s="272"/>
      <c r="CA152" s="272"/>
      <c r="CB152" s="272"/>
      <c r="CC152" s="272"/>
      <c r="CD152" s="272"/>
      <c r="CE152" s="272"/>
      <c r="CF152" s="272"/>
      <c r="CG152" s="272"/>
      <c r="CH152" s="272"/>
      <c r="CI152" s="272"/>
      <c r="CJ152" s="272"/>
      <c r="CK152" s="272"/>
      <c r="CL152" s="272"/>
      <c r="CM152" s="272"/>
      <c r="CN152" s="272"/>
      <c r="CO152" s="272"/>
      <c r="CP152" s="272"/>
      <c r="CQ152" s="272"/>
      <c r="CR152" s="272"/>
      <c r="CS152" s="272"/>
      <c r="CT152" s="272"/>
      <c r="CU152" s="272"/>
      <c r="CV152" s="272"/>
      <c r="CW152" s="272"/>
      <c r="CX152" s="272"/>
      <c r="CY152" s="272"/>
      <c r="CZ152" s="272"/>
      <c r="DA152" s="272"/>
      <c r="DB152" s="272"/>
      <c r="DC152" s="272"/>
      <c r="DD152" s="272"/>
      <c r="DE152" s="272"/>
      <c r="DF152" s="272"/>
      <c r="DG152" s="272"/>
      <c r="DH152" s="272"/>
      <c r="DI152" s="272"/>
      <c r="DJ152" s="272"/>
      <c r="DK152" s="272"/>
      <c r="DL152" s="272"/>
      <c r="DM152" s="272"/>
      <c r="DN152" s="272"/>
      <c r="DO152" s="272"/>
      <c r="DP152" s="272"/>
      <c r="DQ152" s="272"/>
      <c r="DR152" s="272"/>
      <c r="DS152" s="272"/>
      <c r="DT152" s="272"/>
      <c r="DU152" s="272"/>
      <c r="DV152" s="272"/>
      <c r="DW152" s="272"/>
      <c r="DX152" s="272"/>
      <c r="DY152" s="272"/>
      <c r="DZ152" s="272"/>
      <c r="EA152" s="272"/>
      <c r="EB152" s="272"/>
      <c r="EC152" s="272"/>
      <c r="ED152" s="272"/>
      <c r="EE152" s="272"/>
      <c r="EF152" s="272"/>
      <c r="EG152" s="272"/>
      <c r="EH152" s="272"/>
      <c r="EI152" s="272"/>
      <c r="EJ152" s="272"/>
      <c r="EK152" s="272"/>
      <c r="EL152" s="272"/>
      <c r="EM152" s="272"/>
      <c r="EN152" s="272"/>
      <c r="EO152" s="272"/>
      <c r="EP152" s="272"/>
      <c r="EQ152" s="272"/>
      <c r="ER152" s="272"/>
      <c r="ES152" s="272"/>
      <c r="ET152" s="272"/>
      <c r="EU152" s="272"/>
      <c r="EV152" s="272"/>
      <c r="EW152" s="272"/>
      <c r="EX152" s="272"/>
      <c r="EY152" s="272"/>
      <c r="EZ152" s="272"/>
      <c r="FA152" s="272"/>
      <c r="FB152" s="272"/>
      <c r="FC152" s="272"/>
      <c r="FD152" s="272"/>
      <c r="FE152" s="272"/>
      <c r="FF152" s="272"/>
      <c r="FG152" s="272"/>
      <c r="FH152" s="272"/>
      <c r="FI152" s="272"/>
      <c r="FJ152" s="272"/>
      <c r="FK152" s="272"/>
      <c r="FL152" s="272"/>
      <c r="FM152" s="272"/>
      <c r="FN152" s="272"/>
      <c r="FO152" s="272"/>
      <c r="FP152" s="272"/>
      <c r="FQ152" s="272"/>
      <c r="FR152" s="272"/>
      <c r="FS152" s="272"/>
      <c r="FT152" s="272"/>
      <c r="FU152" s="272"/>
      <c r="FV152" s="272"/>
      <c r="FW152" s="272"/>
      <c r="FX152" s="272"/>
      <c r="FY152" s="272"/>
      <c r="FZ152" s="272"/>
      <c r="GA152" s="272"/>
      <c r="GB152" s="272"/>
      <c r="GC152" s="272"/>
      <c r="GD152" s="272"/>
      <c r="GE152" s="272"/>
      <c r="GF152" s="272"/>
      <c r="GG152" s="272"/>
      <c r="GH152" s="272"/>
      <c r="GI152" s="272"/>
      <c r="GJ152" s="272"/>
      <c r="GK152" s="272"/>
      <c r="GL152" s="272"/>
      <c r="GM152" s="272"/>
      <c r="GN152" s="272"/>
      <c r="GO152" s="272"/>
      <c r="GP152" s="272"/>
      <c r="GQ152" s="272"/>
      <c r="GR152" s="272"/>
      <c r="GS152" s="272"/>
      <c r="GT152" s="272"/>
      <c r="GU152" s="272"/>
      <c r="GV152" s="272"/>
      <c r="GW152" s="272"/>
      <c r="GX152" s="272"/>
      <c r="GY152" s="272"/>
      <c r="GZ152" s="272"/>
      <c r="HA152" s="272"/>
      <c r="HB152" s="272"/>
      <c r="HC152" s="272"/>
      <c r="HD152" s="272"/>
      <c r="HE152" s="272"/>
      <c r="HF152" s="272"/>
      <c r="HG152" s="272"/>
      <c r="HH152" s="272"/>
      <c r="HI152" s="272"/>
      <c r="HJ152" s="272"/>
      <c r="HK152" s="272"/>
      <c r="HL152" s="272"/>
      <c r="HM152" s="272"/>
      <c r="HN152" s="272"/>
      <c r="HO152" s="272"/>
      <c r="HP152" s="272"/>
      <c r="HQ152" s="272"/>
      <c r="HR152" s="272"/>
      <c r="HS152" s="272"/>
      <c r="HT152" s="272"/>
      <c r="HU152" s="272"/>
      <c r="HV152" s="272"/>
      <c r="HW152" s="272"/>
      <c r="HX152" s="272"/>
      <c r="HY152" s="272"/>
      <c r="HZ152" s="272"/>
      <c r="IA152" s="272"/>
      <c r="IB152" s="272"/>
      <c r="IC152" s="272"/>
      <c r="ID152" s="272"/>
      <c r="IE152" s="272"/>
      <c r="IF152" s="272"/>
      <c r="IG152" s="272"/>
      <c r="IH152" s="272"/>
      <c r="II152" s="272"/>
      <c r="IJ152" s="272"/>
      <c r="IK152" s="272"/>
      <c r="IL152" s="272"/>
      <c r="IM152" s="272"/>
    </row>
    <row r="153" spans="1:247" s="237" customFormat="1" ht="18" customHeight="1">
      <c r="A153" s="253">
        <v>147</v>
      </c>
      <c r="B153" s="254" t="s">
        <v>870</v>
      </c>
      <c r="C153" s="254" t="s">
        <v>871</v>
      </c>
      <c r="D153" s="255" t="s">
        <v>574</v>
      </c>
      <c r="E153" s="256" t="s">
        <v>575</v>
      </c>
      <c r="F153" s="268">
        <v>137.1</v>
      </c>
      <c r="G153" s="269"/>
      <c r="H153" s="269"/>
      <c r="I153" s="258">
        <f>F153*J153</f>
        <v>164520</v>
      </c>
      <c r="J153" s="274">
        <v>1200</v>
      </c>
      <c r="K153" s="273" t="s">
        <v>862</v>
      </c>
      <c r="L153" s="271"/>
      <c r="M153" s="271"/>
      <c r="N153" s="271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  <c r="AA153" s="272"/>
      <c r="AB153" s="272"/>
      <c r="AC153" s="272"/>
      <c r="AD153" s="272"/>
      <c r="AE153" s="272"/>
      <c r="AF153" s="272"/>
      <c r="AG153" s="272"/>
      <c r="AH153" s="272"/>
      <c r="AI153" s="272"/>
      <c r="AJ153" s="272"/>
      <c r="AK153" s="272"/>
      <c r="AL153" s="272"/>
      <c r="AM153" s="272"/>
      <c r="AN153" s="272"/>
      <c r="AO153" s="272"/>
      <c r="AP153" s="272"/>
      <c r="AQ153" s="272"/>
      <c r="AR153" s="272"/>
      <c r="AS153" s="272"/>
      <c r="AT153" s="272"/>
      <c r="AU153" s="272"/>
      <c r="AV153" s="272"/>
      <c r="AW153" s="272"/>
      <c r="AX153" s="272"/>
      <c r="AY153" s="272"/>
      <c r="AZ153" s="272"/>
      <c r="BA153" s="272"/>
      <c r="BB153" s="272"/>
      <c r="BC153" s="272"/>
      <c r="BD153" s="272"/>
      <c r="BE153" s="272"/>
      <c r="BF153" s="272"/>
      <c r="BG153" s="272"/>
      <c r="BH153" s="272"/>
      <c r="BI153" s="272"/>
      <c r="BJ153" s="272"/>
      <c r="BK153" s="272"/>
      <c r="BL153" s="272"/>
      <c r="BM153" s="272"/>
      <c r="BN153" s="272"/>
      <c r="BO153" s="272"/>
      <c r="BP153" s="272"/>
      <c r="BQ153" s="272"/>
      <c r="BR153" s="272"/>
      <c r="BS153" s="272"/>
      <c r="BT153" s="272"/>
      <c r="BU153" s="272"/>
      <c r="BV153" s="272"/>
      <c r="BW153" s="272"/>
      <c r="BX153" s="272"/>
      <c r="BY153" s="272"/>
      <c r="BZ153" s="272"/>
      <c r="CA153" s="272"/>
      <c r="CB153" s="272"/>
      <c r="CC153" s="272"/>
      <c r="CD153" s="272"/>
      <c r="CE153" s="272"/>
      <c r="CF153" s="272"/>
      <c r="CG153" s="272"/>
      <c r="CH153" s="272"/>
      <c r="CI153" s="272"/>
      <c r="CJ153" s="272"/>
      <c r="CK153" s="272"/>
      <c r="CL153" s="272"/>
      <c r="CM153" s="272"/>
      <c r="CN153" s="272"/>
      <c r="CO153" s="272"/>
      <c r="CP153" s="272"/>
      <c r="CQ153" s="272"/>
      <c r="CR153" s="272"/>
      <c r="CS153" s="272"/>
      <c r="CT153" s="272"/>
      <c r="CU153" s="272"/>
      <c r="CV153" s="272"/>
      <c r="CW153" s="272"/>
      <c r="CX153" s="272"/>
      <c r="CY153" s="272"/>
      <c r="CZ153" s="272"/>
      <c r="DA153" s="272"/>
      <c r="DB153" s="272"/>
      <c r="DC153" s="272"/>
      <c r="DD153" s="272"/>
      <c r="DE153" s="272"/>
      <c r="DF153" s="272"/>
      <c r="DG153" s="272"/>
      <c r="DH153" s="272"/>
      <c r="DI153" s="272"/>
      <c r="DJ153" s="272"/>
      <c r="DK153" s="272"/>
      <c r="DL153" s="272"/>
      <c r="DM153" s="272"/>
      <c r="DN153" s="272"/>
      <c r="DO153" s="272"/>
      <c r="DP153" s="272"/>
      <c r="DQ153" s="272"/>
      <c r="DR153" s="272"/>
      <c r="DS153" s="272"/>
      <c r="DT153" s="272"/>
      <c r="DU153" s="272"/>
      <c r="DV153" s="272"/>
      <c r="DW153" s="272"/>
      <c r="DX153" s="272"/>
      <c r="DY153" s="272"/>
      <c r="DZ153" s="272"/>
      <c r="EA153" s="272"/>
      <c r="EB153" s="272"/>
      <c r="EC153" s="272"/>
      <c r="ED153" s="272"/>
      <c r="EE153" s="272"/>
      <c r="EF153" s="272"/>
      <c r="EG153" s="272"/>
      <c r="EH153" s="272"/>
      <c r="EI153" s="272"/>
      <c r="EJ153" s="272"/>
      <c r="EK153" s="272"/>
      <c r="EL153" s="272"/>
      <c r="EM153" s="272"/>
      <c r="EN153" s="272"/>
      <c r="EO153" s="272"/>
      <c r="EP153" s="272"/>
      <c r="EQ153" s="272"/>
      <c r="ER153" s="272"/>
      <c r="ES153" s="272"/>
      <c r="ET153" s="272"/>
      <c r="EU153" s="272"/>
      <c r="EV153" s="272"/>
      <c r="EW153" s="272"/>
      <c r="EX153" s="272"/>
      <c r="EY153" s="272"/>
      <c r="EZ153" s="272"/>
      <c r="FA153" s="272"/>
      <c r="FB153" s="272"/>
      <c r="FC153" s="272"/>
      <c r="FD153" s="272"/>
      <c r="FE153" s="272"/>
      <c r="FF153" s="272"/>
      <c r="FG153" s="272"/>
      <c r="FH153" s="272"/>
      <c r="FI153" s="272"/>
      <c r="FJ153" s="272"/>
      <c r="FK153" s="272"/>
      <c r="FL153" s="272"/>
      <c r="FM153" s="272"/>
      <c r="FN153" s="272"/>
      <c r="FO153" s="272"/>
      <c r="FP153" s="272"/>
      <c r="FQ153" s="272"/>
      <c r="FR153" s="272"/>
      <c r="FS153" s="272"/>
      <c r="FT153" s="272"/>
      <c r="FU153" s="272"/>
      <c r="FV153" s="272"/>
      <c r="FW153" s="272"/>
      <c r="FX153" s="272"/>
      <c r="FY153" s="272"/>
      <c r="FZ153" s="272"/>
      <c r="GA153" s="272"/>
      <c r="GB153" s="272"/>
      <c r="GC153" s="272"/>
      <c r="GD153" s="272"/>
      <c r="GE153" s="272"/>
      <c r="GF153" s="272"/>
      <c r="GG153" s="272"/>
      <c r="GH153" s="272"/>
      <c r="GI153" s="272"/>
      <c r="GJ153" s="272"/>
      <c r="GK153" s="272"/>
      <c r="GL153" s="272"/>
      <c r="GM153" s="272"/>
      <c r="GN153" s="272"/>
      <c r="GO153" s="272"/>
      <c r="GP153" s="272"/>
      <c r="GQ153" s="272"/>
      <c r="GR153" s="272"/>
      <c r="GS153" s="272"/>
      <c r="GT153" s="272"/>
      <c r="GU153" s="272"/>
      <c r="GV153" s="272"/>
      <c r="GW153" s="272"/>
      <c r="GX153" s="272"/>
      <c r="GY153" s="272"/>
      <c r="GZ153" s="272"/>
      <c r="HA153" s="272"/>
      <c r="HB153" s="272"/>
      <c r="HC153" s="272"/>
      <c r="HD153" s="272"/>
      <c r="HE153" s="272"/>
      <c r="HF153" s="272"/>
      <c r="HG153" s="272"/>
      <c r="HH153" s="272"/>
      <c r="HI153" s="272"/>
      <c r="HJ153" s="272"/>
      <c r="HK153" s="272"/>
      <c r="HL153" s="272"/>
      <c r="HM153" s="272"/>
      <c r="HN153" s="272"/>
      <c r="HO153" s="272"/>
      <c r="HP153" s="272"/>
      <c r="HQ153" s="272"/>
      <c r="HR153" s="272"/>
      <c r="HS153" s="272"/>
      <c r="HT153" s="272"/>
      <c r="HU153" s="272"/>
      <c r="HV153" s="272"/>
      <c r="HW153" s="272"/>
      <c r="HX153" s="272"/>
      <c r="HY153" s="272"/>
      <c r="HZ153" s="272"/>
      <c r="IA153" s="272"/>
      <c r="IB153" s="272"/>
      <c r="IC153" s="272"/>
      <c r="ID153" s="272"/>
      <c r="IE153" s="272"/>
      <c r="IF153" s="272"/>
      <c r="IG153" s="272"/>
      <c r="IH153" s="272"/>
      <c r="II153" s="272"/>
      <c r="IJ153" s="272"/>
      <c r="IK153" s="272"/>
      <c r="IL153" s="272"/>
      <c r="IM153" s="272"/>
    </row>
    <row r="154" spans="1:247" s="237" customFormat="1" ht="18" customHeight="1">
      <c r="A154" s="253">
        <v>148</v>
      </c>
      <c r="B154" s="254" t="s">
        <v>872</v>
      </c>
      <c r="C154" s="254" t="s">
        <v>873</v>
      </c>
      <c r="D154" s="255" t="s">
        <v>574</v>
      </c>
      <c r="E154" s="256" t="s">
        <v>575</v>
      </c>
      <c r="F154" s="268">
        <v>137.1</v>
      </c>
      <c r="G154" s="269"/>
      <c r="H154" s="269"/>
      <c r="I154" s="258">
        <f>F154*J154</f>
        <v>315330</v>
      </c>
      <c r="J154" s="274">
        <v>2300</v>
      </c>
      <c r="K154" s="273" t="s">
        <v>865</v>
      </c>
      <c r="L154" s="271"/>
      <c r="M154" s="271"/>
      <c r="N154" s="271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  <c r="AA154" s="272"/>
      <c r="AB154" s="272"/>
      <c r="AC154" s="272"/>
      <c r="AD154" s="272"/>
      <c r="AE154" s="272"/>
      <c r="AF154" s="272"/>
      <c r="AG154" s="272"/>
      <c r="AH154" s="272"/>
      <c r="AI154" s="272"/>
      <c r="AJ154" s="272"/>
      <c r="AK154" s="272"/>
      <c r="AL154" s="272"/>
      <c r="AM154" s="272"/>
      <c r="AN154" s="272"/>
      <c r="AO154" s="272"/>
      <c r="AP154" s="272"/>
      <c r="AQ154" s="272"/>
      <c r="AR154" s="272"/>
      <c r="AS154" s="272"/>
      <c r="AT154" s="272"/>
      <c r="AU154" s="272"/>
      <c r="AV154" s="272"/>
      <c r="AW154" s="272"/>
      <c r="AX154" s="272"/>
      <c r="AY154" s="272"/>
      <c r="AZ154" s="272"/>
      <c r="BA154" s="272"/>
      <c r="BB154" s="272"/>
      <c r="BC154" s="272"/>
      <c r="BD154" s="272"/>
      <c r="BE154" s="272"/>
      <c r="BF154" s="272"/>
      <c r="BG154" s="272"/>
      <c r="BH154" s="272"/>
      <c r="BI154" s="272"/>
      <c r="BJ154" s="272"/>
      <c r="BK154" s="272"/>
      <c r="BL154" s="272"/>
      <c r="BM154" s="272"/>
      <c r="BN154" s="272"/>
      <c r="BO154" s="272"/>
      <c r="BP154" s="272"/>
      <c r="BQ154" s="272"/>
      <c r="BR154" s="272"/>
      <c r="BS154" s="272"/>
      <c r="BT154" s="272"/>
      <c r="BU154" s="272"/>
      <c r="BV154" s="272"/>
      <c r="BW154" s="272"/>
      <c r="BX154" s="272"/>
      <c r="BY154" s="272"/>
      <c r="BZ154" s="272"/>
      <c r="CA154" s="272"/>
      <c r="CB154" s="272"/>
      <c r="CC154" s="272"/>
      <c r="CD154" s="272"/>
      <c r="CE154" s="272"/>
      <c r="CF154" s="272"/>
      <c r="CG154" s="272"/>
      <c r="CH154" s="272"/>
      <c r="CI154" s="272"/>
      <c r="CJ154" s="272"/>
      <c r="CK154" s="272"/>
      <c r="CL154" s="272"/>
      <c r="CM154" s="272"/>
      <c r="CN154" s="272"/>
      <c r="CO154" s="272"/>
      <c r="CP154" s="272"/>
      <c r="CQ154" s="272"/>
      <c r="CR154" s="272"/>
      <c r="CS154" s="272"/>
      <c r="CT154" s="272"/>
      <c r="CU154" s="272"/>
      <c r="CV154" s="272"/>
      <c r="CW154" s="272"/>
      <c r="CX154" s="272"/>
      <c r="CY154" s="272"/>
      <c r="CZ154" s="272"/>
      <c r="DA154" s="272"/>
      <c r="DB154" s="272"/>
      <c r="DC154" s="272"/>
      <c r="DD154" s="272"/>
      <c r="DE154" s="272"/>
      <c r="DF154" s="272"/>
      <c r="DG154" s="272"/>
      <c r="DH154" s="272"/>
      <c r="DI154" s="272"/>
      <c r="DJ154" s="272"/>
      <c r="DK154" s="272"/>
      <c r="DL154" s="272"/>
      <c r="DM154" s="272"/>
      <c r="DN154" s="272"/>
      <c r="DO154" s="272"/>
      <c r="DP154" s="272"/>
      <c r="DQ154" s="272"/>
      <c r="DR154" s="272"/>
      <c r="DS154" s="272"/>
      <c r="DT154" s="272"/>
      <c r="DU154" s="272"/>
      <c r="DV154" s="272"/>
      <c r="DW154" s="272"/>
      <c r="DX154" s="272"/>
      <c r="DY154" s="272"/>
      <c r="DZ154" s="272"/>
      <c r="EA154" s="272"/>
      <c r="EB154" s="272"/>
      <c r="EC154" s="272"/>
      <c r="ED154" s="272"/>
      <c r="EE154" s="272"/>
      <c r="EF154" s="272"/>
      <c r="EG154" s="272"/>
      <c r="EH154" s="272"/>
      <c r="EI154" s="272"/>
      <c r="EJ154" s="272"/>
      <c r="EK154" s="272"/>
      <c r="EL154" s="272"/>
      <c r="EM154" s="272"/>
      <c r="EN154" s="272"/>
      <c r="EO154" s="272"/>
      <c r="EP154" s="272"/>
      <c r="EQ154" s="272"/>
      <c r="ER154" s="272"/>
      <c r="ES154" s="272"/>
      <c r="ET154" s="272"/>
      <c r="EU154" s="272"/>
      <c r="EV154" s="272"/>
      <c r="EW154" s="272"/>
      <c r="EX154" s="272"/>
      <c r="EY154" s="272"/>
      <c r="EZ154" s="272"/>
      <c r="FA154" s="272"/>
      <c r="FB154" s="272"/>
      <c r="FC154" s="272"/>
      <c r="FD154" s="272"/>
      <c r="FE154" s="272"/>
      <c r="FF154" s="272"/>
      <c r="FG154" s="272"/>
      <c r="FH154" s="272"/>
      <c r="FI154" s="272"/>
      <c r="FJ154" s="272"/>
      <c r="FK154" s="272"/>
      <c r="FL154" s="272"/>
      <c r="FM154" s="272"/>
      <c r="FN154" s="272"/>
      <c r="FO154" s="272"/>
      <c r="FP154" s="272"/>
      <c r="FQ154" s="272"/>
      <c r="FR154" s="272"/>
      <c r="FS154" s="272"/>
      <c r="FT154" s="272"/>
      <c r="FU154" s="272"/>
      <c r="FV154" s="272"/>
      <c r="FW154" s="272"/>
      <c r="FX154" s="272"/>
      <c r="FY154" s="272"/>
      <c r="FZ154" s="272"/>
      <c r="GA154" s="272"/>
      <c r="GB154" s="272"/>
      <c r="GC154" s="272"/>
      <c r="GD154" s="272"/>
      <c r="GE154" s="272"/>
      <c r="GF154" s="272"/>
      <c r="GG154" s="272"/>
      <c r="GH154" s="272"/>
      <c r="GI154" s="272"/>
      <c r="GJ154" s="272"/>
      <c r="GK154" s="272"/>
      <c r="GL154" s="272"/>
      <c r="GM154" s="272"/>
      <c r="GN154" s="272"/>
      <c r="GO154" s="272"/>
      <c r="GP154" s="272"/>
      <c r="GQ154" s="272"/>
      <c r="GR154" s="272"/>
      <c r="GS154" s="272"/>
      <c r="GT154" s="272"/>
      <c r="GU154" s="272"/>
      <c r="GV154" s="272"/>
      <c r="GW154" s="272"/>
      <c r="GX154" s="272"/>
      <c r="GY154" s="272"/>
      <c r="GZ154" s="272"/>
      <c r="HA154" s="272"/>
      <c r="HB154" s="272"/>
      <c r="HC154" s="272"/>
      <c r="HD154" s="272"/>
      <c r="HE154" s="272"/>
      <c r="HF154" s="272"/>
      <c r="HG154" s="272"/>
      <c r="HH154" s="272"/>
      <c r="HI154" s="272"/>
      <c r="HJ154" s="272"/>
      <c r="HK154" s="272"/>
      <c r="HL154" s="272"/>
      <c r="HM154" s="272"/>
      <c r="HN154" s="272"/>
      <c r="HO154" s="272"/>
      <c r="HP154" s="272"/>
      <c r="HQ154" s="272"/>
      <c r="HR154" s="272"/>
      <c r="HS154" s="272"/>
      <c r="HT154" s="272"/>
      <c r="HU154" s="272"/>
      <c r="HV154" s="272"/>
      <c r="HW154" s="272"/>
      <c r="HX154" s="272"/>
      <c r="HY154" s="272"/>
      <c r="HZ154" s="272"/>
      <c r="IA154" s="272"/>
      <c r="IB154" s="272"/>
      <c r="IC154" s="272"/>
      <c r="ID154" s="272"/>
      <c r="IE154" s="272"/>
      <c r="IF154" s="272"/>
      <c r="IG154" s="272"/>
      <c r="IH154" s="272"/>
      <c r="II154" s="272"/>
      <c r="IJ154" s="272"/>
      <c r="IK154" s="272"/>
      <c r="IL154" s="272"/>
      <c r="IM154" s="272"/>
    </row>
    <row r="155" spans="1:247" s="237" customFormat="1" ht="18" customHeight="1">
      <c r="A155" s="253">
        <v>149</v>
      </c>
      <c r="B155" s="254" t="s">
        <v>874</v>
      </c>
      <c r="C155" s="254" t="s">
        <v>875</v>
      </c>
      <c r="D155" s="255" t="s">
        <v>574</v>
      </c>
      <c r="E155" s="256" t="s">
        <v>575</v>
      </c>
      <c r="F155" s="268">
        <v>137.1</v>
      </c>
      <c r="G155" s="269"/>
      <c r="H155" s="269"/>
      <c r="I155" s="258">
        <f>F155*J155</f>
        <v>315330</v>
      </c>
      <c r="J155" s="274">
        <v>2300</v>
      </c>
      <c r="K155" s="273" t="s">
        <v>865</v>
      </c>
      <c r="L155" s="271"/>
      <c r="M155" s="271"/>
      <c r="N155" s="271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  <c r="AA155" s="272"/>
      <c r="AB155" s="272"/>
      <c r="AC155" s="272"/>
      <c r="AD155" s="272"/>
      <c r="AE155" s="272"/>
      <c r="AF155" s="272"/>
      <c r="AG155" s="272"/>
      <c r="AH155" s="272"/>
      <c r="AI155" s="272"/>
      <c r="AJ155" s="272"/>
      <c r="AK155" s="272"/>
      <c r="AL155" s="272"/>
      <c r="AM155" s="272"/>
      <c r="AN155" s="272"/>
      <c r="AO155" s="272"/>
      <c r="AP155" s="272"/>
      <c r="AQ155" s="272"/>
      <c r="AR155" s="272"/>
      <c r="AS155" s="272"/>
      <c r="AT155" s="272"/>
      <c r="AU155" s="272"/>
      <c r="AV155" s="272"/>
      <c r="AW155" s="272"/>
      <c r="AX155" s="272"/>
      <c r="AY155" s="272"/>
      <c r="AZ155" s="272"/>
      <c r="BA155" s="272"/>
      <c r="BB155" s="272"/>
      <c r="BC155" s="272"/>
      <c r="BD155" s="272"/>
      <c r="BE155" s="272"/>
      <c r="BF155" s="272"/>
      <c r="BG155" s="272"/>
      <c r="BH155" s="272"/>
      <c r="BI155" s="272"/>
      <c r="BJ155" s="272"/>
      <c r="BK155" s="272"/>
      <c r="BL155" s="272"/>
      <c r="BM155" s="272"/>
      <c r="BN155" s="272"/>
      <c r="BO155" s="272"/>
      <c r="BP155" s="272"/>
      <c r="BQ155" s="272"/>
      <c r="BR155" s="272"/>
      <c r="BS155" s="272"/>
      <c r="BT155" s="272"/>
      <c r="BU155" s="272"/>
      <c r="BV155" s="272"/>
      <c r="BW155" s="272"/>
      <c r="BX155" s="272"/>
      <c r="BY155" s="272"/>
      <c r="BZ155" s="272"/>
      <c r="CA155" s="272"/>
      <c r="CB155" s="272"/>
      <c r="CC155" s="272"/>
      <c r="CD155" s="272"/>
      <c r="CE155" s="272"/>
      <c r="CF155" s="272"/>
      <c r="CG155" s="272"/>
      <c r="CH155" s="272"/>
      <c r="CI155" s="272"/>
      <c r="CJ155" s="272"/>
      <c r="CK155" s="272"/>
      <c r="CL155" s="272"/>
      <c r="CM155" s="272"/>
      <c r="CN155" s="272"/>
      <c r="CO155" s="272"/>
      <c r="CP155" s="272"/>
      <c r="CQ155" s="272"/>
      <c r="CR155" s="272"/>
      <c r="CS155" s="272"/>
      <c r="CT155" s="272"/>
      <c r="CU155" s="272"/>
      <c r="CV155" s="272"/>
      <c r="CW155" s="272"/>
      <c r="CX155" s="272"/>
      <c r="CY155" s="272"/>
      <c r="CZ155" s="272"/>
      <c r="DA155" s="272"/>
      <c r="DB155" s="272"/>
      <c r="DC155" s="272"/>
      <c r="DD155" s="272"/>
      <c r="DE155" s="272"/>
      <c r="DF155" s="272"/>
      <c r="DG155" s="272"/>
      <c r="DH155" s="272"/>
      <c r="DI155" s="272"/>
      <c r="DJ155" s="272"/>
      <c r="DK155" s="272"/>
      <c r="DL155" s="272"/>
      <c r="DM155" s="272"/>
      <c r="DN155" s="272"/>
      <c r="DO155" s="272"/>
      <c r="DP155" s="272"/>
      <c r="DQ155" s="272"/>
      <c r="DR155" s="272"/>
      <c r="DS155" s="272"/>
      <c r="DT155" s="272"/>
      <c r="DU155" s="272"/>
      <c r="DV155" s="272"/>
      <c r="DW155" s="272"/>
      <c r="DX155" s="272"/>
      <c r="DY155" s="272"/>
      <c r="DZ155" s="272"/>
      <c r="EA155" s="272"/>
      <c r="EB155" s="272"/>
      <c r="EC155" s="272"/>
      <c r="ED155" s="272"/>
      <c r="EE155" s="272"/>
      <c r="EF155" s="272"/>
      <c r="EG155" s="272"/>
      <c r="EH155" s="272"/>
      <c r="EI155" s="272"/>
      <c r="EJ155" s="272"/>
      <c r="EK155" s="272"/>
      <c r="EL155" s="272"/>
      <c r="EM155" s="272"/>
      <c r="EN155" s="272"/>
      <c r="EO155" s="272"/>
      <c r="EP155" s="272"/>
      <c r="EQ155" s="272"/>
      <c r="ER155" s="272"/>
      <c r="ES155" s="272"/>
      <c r="ET155" s="272"/>
      <c r="EU155" s="272"/>
      <c r="EV155" s="272"/>
      <c r="EW155" s="272"/>
      <c r="EX155" s="272"/>
      <c r="EY155" s="272"/>
      <c r="EZ155" s="272"/>
      <c r="FA155" s="272"/>
      <c r="FB155" s="272"/>
      <c r="FC155" s="272"/>
      <c r="FD155" s="272"/>
      <c r="FE155" s="272"/>
      <c r="FF155" s="272"/>
      <c r="FG155" s="272"/>
      <c r="FH155" s="272"/>
      <c r="FI155" s="272"/>
      <c r="FJ155" s="272"/>
      <c r="FK155" s="272"/>
      <c r="FL155" s="272"/>
      <c r="FM155" s="272"/>
      <c r="FN155" s="272"/>
      <c r="FO155" s="272"/>
      <c r="FP155" s="272"/>
      <c r="FQ155" s="272"/>
      <c r="FR155" s="272"/>
      <c r="FS155" s="272"/>
      <c r="FT155" s="272"/>
      <c r="FU155" s="272"/>
      <c r="FV155" s="272"/>
      <c r="FW155" s="272"/>
      <c r="FX155" s="272"/>
      <c r="FY155" s="272"/>
      <c r="FZ155" s="272"/>
      <c r="GA155" s="272"/>
      <c r="GB155" s="272"/>
      <c r="GC155" s="272"/>
      <c r="GD155" s="272"/>
      <c r="GE155" s="272"/>
      <c r="GF155" s="272"/>
      <c r="GG155" s="272"/>
      <c r="GH155" s="272"/>
      <c r="GI155" s="272"/>
      <c r="GJ155" s="272"/>
      <c r="GK155" s="272"/>
      <c r="GL155" s="272"/>
      <c r="GM155" s="272"/>
      <c r="GN155" s="272"/>
      <c r="GO155" s="272"/>
      <c r="GP155" s="272"/>
      <c r="GQ155" s="272"/>
      <c r="GR155" s="272"/>
      <c r="GS155" s="272"/>
      <c r="GT155" s="272"/>
      <c r="GU155" s="272"/>
      <c r="GV155" s="272"/>
      <c r="GW155" s="272"/>
      <c r="GX155" s="272"/>
      <c r="GY155" s="272"/>
      <c r="GZ155" s="272"/>
      <c r="HA155" s="272"/>
      <c r="HB155" s="272"/>
      <c r="HC155" s="272"/>
      <c r="HD155" s="272"/>
      <c r="HE155" s="272"/>
      <c r="HF155" s="272"/>
      <c r="HG155" s="272"/>
      <c r="HH155" s="272"/>
      <c r="HI155" s="272"/>
      <c r="HJ155" s="272"/>
      <c r="HK155" s="272"/>
      <c r="HL155" s="272"/>
      <c r="HM155" s="272"/>
      <c r="HN155" s="272"/>
      <c r="HO155" s="272"/>
      <c r="HP155" s="272"/>
      <c r="HQ155" s="272"/>
      <c r="HR155" s="272"/>
      <c r="HS155" s="272"/>
      <c r="HT155" s="272"/>
      <c r="HU155" s="272"/>
      <c r="HV155" s="272"/>
      <c r="HW155" s="272"/>
      <c r="HX155" s="272"/>
      <c r="HY155" s="272"/>
      <c r="HZ155" s="272"/>
      <c r="IA155" s="272"/>
      <c r="IB155" s="272"/>
      <c r="IC155" s="272"/>
      <c r="ID155" s="272"/>
      <c r="IE155" s="272"/>
      <c r="IF155" s="272"/>
      <c r="IG155" s="272"/>
      <c r="IH155" s="272"/>
      <c r="II155" s="272"/>
      <c r="IJ155" s="272"/>
      <c r="IK155" s="272"/>
      <c r="IL155" s="272"/>
      <c r="IM155" s="272"/>
    </row>
    <row r="156" spans="1:247" s="237" customFormat="1" ht="18" customHeight="1">
      <c r="A156" s="253">
        <v>150</v>
      </c>
      <c r="B156" s="254" t="s">
        <v>876</v>
      </c>
      <c r="C156" s="254" t="s">
        <v>877</v>
      </c>
      <c r="D156" s="255" t="s">
        <v>574</v>
      </c>
      <c r="E156" s="256" t="s">
        <v>575</v>
      </c>
      <c r="F156" s="268">
        <v>137.1</v>
      </c>
      <c r="G156" s="269"/>
      <c r="H156" s="269"/>
      <c r="I156" s="258">
        <f>F156*J156</f>
        <v>315330</v>
      </c>
      <c r="J156" s="274">
        <v>2300</v>
      </c>
      <c r="K156" s="273" t="s">
        <v>865</v>
      </c>
      <c r="L156" s="271"/>
      <c r="M156" s="271"/>
      <c r="N156" s="271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  <c r="AA156" s="272"/>
      <c r="AB156" s="272"/>
      <c r="AC156" s="272"/>
      <c r="AD156" s="272"/>
      <c r="AE156" s="272"/>
      <c r="AF156" s="272"/>
      <c r="AG156" s="272"/>
      <c r="AH156" s="272"/>
      <c r="AI156" s="272"/>
      <c r="AJ156" s="272"/>
      <c r="AK156" s="272"/>
      <c r="AL156" s="272"/>
      <c r="AM156" s="272"/>
      <c r="AN156" s="272"/>
      <c r="AO156" s="272"/>
      <c r="AP156" s="272"/>
      <c r="AQ156" s="272"/>
      <c r="AR156" s="272"/>
      <c r="AS156" s="272"/>
      <c r="AT156" s="272"/>
      <c r="AU156" s="272"/>
      <c r="AV156" s="272"/>
      <c r="AW156" s="272"/>
      <c r="AX156" s="272"/>
      <c r="AY156" s="272"/>
      <c r="AZ156" s="272"/>
      <c r="BA156" s="272"/>
      <c r="BB156" s="272"/>
      <c r="BC156" s="272"/>
      <c r="BD156" s="272"/>
      <c r="BE156" s="272"/>
      <c r="BF156" s="272"/>
      <c r="BG156" s="272"/>
      <c r="BH156" s="272"/>
      <c r="BI156" s="272"/>
      <c r="BJ156" s="272"/>
      <c r="BK156" s="272"/>
      <c r="BL156" s="272"/>
      <c r="BM156" s="272"/>
      <c r="BN156" s="272"/>
      <c r="BO156" s="272"/>
      <c r="BP156" s="272"/>
      <c r="BQ156" s="272"/>
      <c r="BR156" s="272"/>
      <c r="BS156" s="272"/>
      <c r="BT156" s="272"/>
      <c r="BU156" s="272"/>
      <c r="BV156" s="272"/>
      <c r="BW156" s="272"/>
      <c r="BX156" s="272"/>
      <c r="BY156" s="272"/>
      <c r="BZ156" s="272"/>
      <c r="CA156" s="272"/>
      <c r="CB156" s="272"/>
      <c r="CC156" s="272"/>
      <c r="CD156" s="272"/>
      <c r="CE156" s="272"/>
      <c r="CF156" s="272"/>
      <c r="CG156" s="272"/>
      <c r="CH156" s="272"/>
      <c r="CI156" s="272"/>
      <c r="CJ156" s="272"/>
      <c r="CK156" s="272"/>
      <c r="CL156" s="272"/>
      <c r="CM156" s="272"/>
      <c r="CN156" s="272"/>
      <c r="CO156" s="272"/>
      <c r="CP156" s="272"/>
      <c r="CQ156" s="272"/>
      <c r="CR156" s="272"/>
      <c r="CS156" s="272"/>
      <c r="CT156" s="272"/>
      <c r="CU156" s="272"/>
      <c r="CV156" s="272"/>
      <c r="CW156" s="272"/>
      <c r="CX156" s="272"/>
      <c r="CY156" s="272"/>
      <c r="CZ156" s="272"/>
      <c r="DA156" s="272"/>
      <c r="DB156" s="272"/>
      <c r="DC156" s="272"/>
      <c r="DD156" s="272"/>
      <c r="DE156" s="272"/>
      <c r="DF156" s="272"/>
      <c r="DG156" s="272"/>
      <c r="DH156" s="272"/>
      <c r="DI156" s="272"/>
      <c r="DJ156" s="272"/>
      <c r="DK156" s="272"/>
      <c r="DL156" s="272"/>
      <c r="DM156" s="272"/>
      <c r="DN156" s="272"/>
      <c r="DO156" s="272"/>
      <c r="DP156" s="272"/>
      <c r="DQ156" s="272"/>
      <c r="DR156" s="272"/>
      <c r="DS156" s="272"/>
      <c r="DT156" s="272"/>
      <c r="DU156" s="272"/>
      <c r="DV156" s="272"/>
      <c r="DW156" s="272"/>
      <c r="DX156" s="272"/>
      <c r="DY156" s="272"/>
      <c r="DZ156" s="272"/>
      <c r="EA156" s="272"/>
      <c r="EB156" s="272"/>
      <c r="EC156" s="272"/>
      <c r="ED156" s="272"/>
      <c r="EE156" s="272"/>
      <c r="EF156" s="272"/>
      <c r="EG156" s="272"/>
      <c r="EH156" s="272"/>
      <c r="EI156" s="272"/>
      <c r="EJ156" s="272"/>
      <c r="EK156" s="272"/>
      <c r="EL156" s="272"/>
      <c r="EM156" s="272"/>
      <c r="EN156" s="272"/>
      <c r="EO156" s="272"/>
      <c r="EP156" s="272"/>
      <c r="EQ156" s="272"/>
      <c r="ER156" s="272"/>
      <c r="ES156" s="272"/>
      <c r="ET156" s="272"/>
      <c r="EU156" s="272"/>
      <c r="EV156" s="272"/>
      <c r="EW156" s="272"/>
      <c r="EX156" s="272"/>
      <c r="EY156" s="272"/>
      <c r="EZ156" s="272"/>
      <c r="FA156" s="272"/>
      <c r="FB156" s="272"/>
      <c r="FC156" s="272"/>
      <c r="FD156" s="272"/>
      <c r="FE156" s="272"/>
      <c r="FF156" s="272"/>
      <c r="FG156" s="272"/>
      <c r="FH156" s="272"/>
      <c r="FI156" s="272"/>
      <c r="FJ156" s="272"/>
      <c r="FK156" s="272"/>
      <c r="FL156" s="272"/>
      <c r="FM156" s="272"/>
      <c r="FN156" s="272"/>
      <c r="FO156" s="272"/>
      <c r="FP156" s="272"/>
      <c r="FQ156" s="272"/>
      <c r="FR156" s="272"/>
      <c r="FS156" s="272"/>
      <c r="FT156" s="272"/>
      <c r="FU156" s="272"/>
      <c r="FV156" s="272"/>
      <c r="FW156" s="272"/>
      <c r="FX156" s="272"/>
      <c r="FY156" s="272"/>
      <c r="FZ156" s="272"/>
      <c r="GA156" s="272"/>
      <c r="GB156" s="272"/>
      <c r="GC156" s="272"/>
      <c r="GD156" s="272"/>
      <c r="GE156" s="272"/>
      <c r="GF156" s="272"/>
      <c r="GG156" s="272"/>
      <c r="GH156" s="272"/>
      <c r="GI156" s="272"/>
      <c r="GJ156" s="272"/>
      <c r="GK156" s="272"/>
      <c r="GL156" s="272"/>
      <c r="GM156" s="272"/>
      <c r="GN156" s="272"/>
      <c r="GO156" s="272"/>
      <c r="GP156" s="272"/>
      <c r="GQ156" s="272"/>
      <c r="GR156" s="272"/>
      <c r="GS156" s="272"/>
      <c r="GT156" s="272"/>
      <c r="GU156" s="272"/>
      <c r="GV156" s="272"/>
      <c r="GW156" s="272"/>
      <c r="GX156" s="272"/>
      <c r="GY156" s="272"/>
      <c r="GZ156" s="272"/>
      <c r="HA156" s="272"/>
      <c r="HB156" s="272"/>
      <c r="HC156" s="272"/>
      <c r="HD156" s="272"/>
      <c r="HE156" s="272"/>
      <c r="HF156" s="272"/>
      <c r="HG156" s="272"/>
      <c r="HH156" s="272"/>
      <c r="HI156" s="272"/>
      <c r="HJ156" s="272"/>
      <c r="HK156" s="272"/>
      <c r="HL156" s="272"/>
      <c r="HM156" s="272"/>
      <c r="HN156" s="272"/>
      <c r="HO156" s="272"/>
      <c r="HP156" s="272"/>
      <c r="HQ156" s="272"/>
      <c r="HR156" s="272"/>
      <c r="HS156" s="272"/>
      <c r="HT156" s="272"/>
      <c r="HU156" s="272"/>
      <c r="HV156" s="272"/>
      <c r="HW156" s="272"/>
      <c r="HX156" s="272"/>
      <c r="HY156" s="272"/>
      <c r="HZ156" s="272"/>
      <c r="IA156" s="272"/>
      <c r="IB156" s="272"/>
      <c r="IC156" s="272"/>
      <c r="ID156" s="272"/>
      <c r="IE156" s="272"/>
      <c r="IF156" s="272"/>
      <c r="IG156" s="272"/>
      <c r="IH156" s="272"/>
      <c r="II156" s="272"/>
      <c r="IJ156" s="272"/>
      <c r="IK156" s="272"/>
      <c r="IL156" s="272"/>
      <c r="IM156" s="272"/>
    </row>
    <row r="157" spans="1:247" s="237" customFormat="1" ht="18" customHeight="1">
      <c r="A157" s="253">
        <v>151</v>
      </c>
      <c r="B157" s="254" t="s">
        <v>878</v>
      </c>
      <c r="C157" s="254" t="s">
        <v>879</v>
      </c>
      <c r="D157" s="255" t="s">
        <v>574</v>
      </c>
      <c r="E157" s="256" t="s">
        <v>575</v>
      </c>
      <c r="F157" s="268">
        <v>137.1</v>
      </c>
      <c r="G157" s="269"/>
      <c r="H157" s="269"/>
      <c r="I157" s="258">
        <f>F157*J157</f>
        <v>315330</v>
      </c>
      <c r="J157" s="274">
        <v>2300</v>
      </c>
      <c r="K157" s="273" t="s">
        <v>865</v>
      </c>
      <c r="L157" s="271"/>
      <c r="M157" s="271"/>
      <c r="N157" s="271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  <c r="AA157" s="272"/>
      <c r="AB157" s="272"/>
      <c r="AC157" s="272"/>
      <c r="AD157" s="272"/>
      <c r="AE157" s="272"/>
      <c r="AF157" s="272"/>
      <c r="AG157" s="272"/>
      <c r="AH157" s="272"/>
      <c r="AI157" s="272"/>
      <c r="AJ157" s="272"/>
      <c r="AK157" s="272"/>
      <c r="AL157" s="272"/>
      <c r="AM157" s="272"/>
      <c r="AN157" s="272"/>
      <c r="AO157" s="272"/>
      <c r="AP157" s="272"/>
      <c r="AQ157" s="272"/>
      <c r="AR157" s="272"/>
      <c r="AS157" s="272"/>
      <c r="AT157" s="272"/>
      <c r="AU157" s="272"/>
      <c r="AV157" s="272"/>
      <c r="AW157" s="272"/>
      <c r="AX157" s="272"/>
      <c r="AY157" s="272"/>
      <c r="AZ157" s="272"/>
      <c r="BA157" s="272"/>
      <c r="BB157" s="272"/>
      <c r="BC157" s="272"/>
      <c r="BD157" s="272"/>
      <c r="BE157" s="272"/>
      <c r="BF157" s="272"/>
      <c r="BG157" s="272"/>
      <c r="BH157" s="272"/>
      <c r="BI157" s="272"/>
      <c r="BJ157" s="272"/>
      <c r="BK157" s="272"/>
      <c r="BL157" s="272"/>
      <c r="BM157" s="272"/>
      <c r="BN157" s="272"/>
      <c r="BO157" s="272"/>
      <c r="BP157" s="272"/>
      <c r="BQ157" s="272"/>
      <c r="BR157" s="272"/>
      <c r="BS157" s="272"/>
      <c r="BT157" s="272"/>
      <c r="BU157" s="272"/>
      <c r="BV157" s="272"/>
      <c r="BW157" s="272"/>
      <c r="BX157" s="272"/>
      <c r="BY157" s="272"/>
      <c r="BZ157" s="272"/>
      <c r="CA157" s="272"/>
      <c r="CB157" s="272"/>
      <c r="CC157" s="272"/>
      <c r="CD157" s="272"/>
      <c r="CE157" s="272"/>
      <c r="CF157" s="272"/>
      <c r="CG157" s="272"/>
      <c r="CH157" s="272"/>
      <c r="CI157" s="272"/>
      <c r="CJ157" s="272"/>
      <c r="CK157" s="272"/>
      <c r="CL157" s="272"/>
      <c r="CM157" s="272"/>
      <c r="CN157" s="272"/>
      <c r="CO157" s="272"/>
      <c r="CP157" s="272"/>
      <c r="CQ157" s="272"/>
      <c r="CR157" s="272"/>
      <c r="CS157" s="272"/>
      <c r="CT157" s="272"/>
      <c r="CU157" s="272"/>
      <c r="CV157" s="272"/>
      <c r="CW157" s="272"/>
      <c r="CX157" s="272"/>
      <c r="CY157" s="272"/>
      <c r="CZ157" s="272"/>
      <c r="DA157" s="272"/>
      <c r="DB157" s="272"/>
      <c r="DC157" s="272"/>
      <c r="DD157" s="272"/>
      <c r="DE157" s="272"/>
      <c r="DF157" s="272"/>
      <c r="DG157" s="272"/>
      <c r="DH157" s="272"/>
      <c r="DI157" s="272"/>
      <c r="DJ157" s="272"/>
      <c r="DK157" s="272"/>
      <c r="DL157" s="272"/>
      <c r="DM157" s="272"/>
      <c r="DN157" s="272"/>
      <c r="DO157" s="272"/>
      <c r="DP157" s="272"/>
      <c r="DQ157" s="272"/>
      <c r="DR157" s="272"/>
      <c r="DS157" s="272"/>
      <c r="DT157" s="272"/>
      <c r="DU157" s="272"/>
      <c r="DV157" s="272"/>
      <c r="DW157" s="272"/>
      <c r="DX157" s="272"/>
      <c r="DY157" s="272"/>
      <c r="DZ157" s="272"/>
      <c r="EA157" s="272"/>
      <c r="EB157" s="272"/>
      <c r="EC157" s="272"/>
      <c r="ED157" s="272"/>
      <c r="EE157" s="272"/>
      <c r="EF157" s="272"/>
      <c r="EG157" s="272"/>
      <c r="EH157" s="272"/>
      <c r="EI157" s="272"/>
      <c r="EJ157" s="272"/>
      <c r="EK157" s="272"/>
      <c r="EL157" s="272"/>
      <c r="EM157" s="272"/>
      <c r="EN157" s="272"/>
      <c r="EO157" s="272"/>
      <c r="EP157" s="272"/>
      <c r="EQ157" s="272"/>
      <c r="ER157" s="272"/>
      <c r="ES157" s="272"/>
      <c r="ET157" s="272"/>
      <c r="EU157" s="272"/>
      <c r="EV157" s="272"/>
      <c r="EW157" s="272"/>
      <c r="EX157" s="272"/>
      <c r="EY157" s="272"/>
      <c r="EZ157" s="272"/>
      <c r="FA157" s="272"/>
      <c r="FB157" s="272"/>
      <c r="FC157" s="272"/>
      <c r="FD157" s="272"/>
      <c r="FE157" s="272"/>
      <c r="FF157" s="272"/>
      <c r="FG157" s="272"/>
      <c r="FH157" s="272"/>
      <c r="FI157" s="272"/>
      <c r="FJ157" s="272"/>
      <c r="FK157" s="272"/>
      <c r="FL157" s="272"/>
      <c r="FM157" s="272"/>
      <c r="FN157" s="272"/>
      <c r="FO157" s="272"/>
      <c r="FP157" s="272"/>
      <c r="FQ157" s="272"/>
      <c r="FR157" s="272"/>
      <c r="FS157" s="272"/>
      <c r="FT157" s="272"/>
      <c r="FU157" s="272"/>
      <c r="FV157" s="272"/>
      <c r="FW157" s="272"/>
      <c r="FX157" s="272"/>
      <c r="FY157" s="272"/>
      <c r="FZ157" s="272"/>
      <c r="GA157" s="272"/>
      <c r="GB157" s="272"/>
      <c r="GC157" s="272"/>
      <c r="GD157" s="272"/>
      <c r="GE157" s="272"/>
      <c r="GF157" s="272"/>
      <c r="GG157" s="272"/>
      <c r="GH157" s="272"/>
      <c r="GI157" s="272"/>
      <c r="GJ157" s="272"/>
      <c r="GK157" s="272"/>
      <c r="GL157" s="272"/>
      <c r="GM157" s="272"/>
      <c r="GN157" s="272"/>
      <c r="GO157" s="272"/>
      <c r="GP157" s="272"/>
      <c r="GQ157" s="272"/>
      <c r="GR157" s="272"/>
      <c r="GS157" s="272"/>
      <c r="GT157" s="272"/>
      <c r="GU157" s="272"/>
      <c r="GV157" s="272"/>
      <c r="GW157" s="272"/>
      <c r="GX157" s="272"/>
      <c r="GY157" s="272"/>
      <c r="GZ157" s="272"/>
      <c r="HA157" s="272"/>
      <c r="HB157" s="272"/>
      <c r="HC157" s="272"/>
      <c r="HD157" s="272"/>
      <c r="HE157" s="272"/>
      <c r="HF157" s="272"/>
      <c r="HG157" s="272"/>
      <c r="HH157" s="272"/>
      <c r="HI157" s="272"/>
      <c r="HJ157" s="272"/>
      <c r="HK157" s="272"/>
      <c r="HL157" s="272"/>
      <c r="HM157" s="272"/>
      <c r="HN157" s="272"/>
      <c r="HO157" s="272"/>
      <c r="HP157" s="272"/>
      <c r="HQ157" s="272"/>
      <c r="HR157" s="272"/>
      <c r="HS157" s="272"/>
      <c r="HT157" s="272"/>
      <c r="HU157" s="272"/>
      <c r="HV157" s="272"/>
      <c r="HW157" s="272"/>
      <c r="HX157" s="272"/>
      <c r="HY157" s="272"/>
      <c r="HZ157" s="272"/>
      <c r="IA157" s="272"/>
      <c r="IB157" s="272"/>
      <c r="IC157" s="272"/>
      <c r="ID157" s="272"/>
      <c r="IE157" s="272"/>
      <c r="IF157" s="272"/>
      <c r="IG157" s="272"/>
      <c r="IH157" s="272"/>
      <c r="II157" s="272"/>
      <c r="IJ157" s="272"/>
      <c r="IK157" s="272"/>
      <c r="IL157" s="272"/>
      <c r="IM157" s="272"/>
    </row>
    <row r="158" spans="1:247" s="237" customFormat="1" ht="18" customHeight="1">
      <c r="A158" s="253">
        <v>152</v>
      </c>
      <c r="B158" s="254" t="s">
        <v>880</v>
      </c>
      <c r="C158" s="254" t="s">
        <v>881</v>
      </c>
      <c r="D158" s="255" t="s">
        <v>574</v>
      </c>
      <c r="E158" s="256" t="s">
        <v>575</v>
      </c>
      <c r="F158" s="268">
        <v>137.1</v>
      </c>
      <c r="G158" s="269"/>
      <c r="H158" s="269"/>
      <c r="I158" s="258">
        <f>F158*J158</f>
        <v>315330</v>
      </c>
      <c r="J158" s="274">
        <v>2300</v>
      </c>
      <c r="K158" s="273" t="s">
        <v>865</v>
      </c>
      <c r="L158" s="271"/>
      <c r="M158" s="271"/>
      <c r="N158" s="271"/>
      <c r="O158" s="272"/>
      <c r="P158" s="272"/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  <c r="AA158" s="272"/>
      <c r="AB158" s="272"/>
      <c r="AC158" s="272"/>
      <c r="AD158" s="272"/>
      <c r="AE158" s="272"/>
      <c r="AF158" s="272"/>
      <c r="AG158" s="272"/>
      <c r="AH158" s="272"/>
      <c r="AI158" s="272"/>
      <c r="AJ158" s="272"/>
      <c r="AK158" s="272"/>
      <c r="AL158" s="272"/>
      <c r="AM158" s="272"/>
      <c r="AN158" s="272"/>
      <c r="AO158" s="272"/>
      <c r="AP158" s="272"/>
      <c r="AQ158" s="272"/>
      <c r="AR158" s="272"/>
      <c r="AS158" s="272"/>
      <c r="AT158" s="272"/>
      <c r="AU158" s="272"/>
      <c r="AV158" s="272"/>
      <c r="AW158" s="272"/>
      <c r="AX158" s="272"/>
      <c r="AY158" s="272"/>
      <c r="AZ158" s="272"/>
      <c r="BA158" s="272"/>
      <c r="BB158" s="272"/>
      <c r="BC158" s="272"/>
      <c r="BD158" s="272"/>
      <c r="BE158" s="272"/>
      <c r="BF158" s="272"/>
      <c r="BG158" s="272"/>
      <c r="BH158" s="272"/>
      <c r="BI158" s="272"/>
      <c r="BJ158" s="272"/>
      <c r="BK158" s="272"/>
      <c r="BL158" s="272"/>
      <c r="BM158" s="272"/>
      <c r="BN158" s="272"/>
      <c r="BO158" s="272"/>
      <c r="BP158" s="272"/>
      <c r="BQ158" s="272"/>
      <c r="BR158" s="272"/>
      <c r="BS158" s="272"/>
      <c r="BT158" s="272"/>
      <c r="BU158" s="272"/>
      <c r="BV158" s="272"/>
      <c r="BW158" s="272"/>
      <c r="BX158" s="272"/>
      <c r="BY158" s="272"/>
      <c r="BZ158" s="272"/>
      <c r="CA158" s="272"/>
      <c r="CB158" s="272"/>
      <c r="CC158" s="272"/>
      <c r="CD158" s="272"/>
      <c r="CE158" s="272"/>
      <c r="CF158" s="272"/>
      <c r="CG158" s="272"/>
      <c r="CH158" s="272"/>
      <c r="CI158" s="272"/>
      <c r="CJ158" s="272"/>
      <c r="CK158" s="272"/>
      <c r="CL158" s="272"/>
      <c r="CM158" s="272"/>
      <c r="CN158" s="272"/>
      <c r="CO158" s="272"/>
      <c r="CP158" s="272"/>
      <c r="CQ158" s="272"/>
      <c r="CR158" s="272"/>
      <c r="CS158" s="272"/>
      <c r="CT158" s="272"/>
      <c r="CU158" s="272"/>
      <c r="CV158" s="272"/>
      <c r="CW158" s="272"/>
      <c r="CX158" s="272"/>
      <c r="CY158" s="272"/>
      <c r="CZ158" s="272"/>
      <c r="DA158" s="272"/>
      <c r="DB158" s="272"/>
      <c r="DC158" s="272"/>
      <c r="DD158" s="272"/>
      <c r="DE158" s="272"/>
      <c r="DF158" s="272"/>
      <c r="DG158" s="272"/>
      <c r="DH158" s="272"/>
      <c r="DI158" s="272"/>
      <c r="DJ158" s="272"/>
      <c r="DK158" s="272"/>
      <c r="DL158" s="272"/>
      <c r="DM158" s="272"/>
      <c r="DN158" s="272"/>
      <c r="DO158" s="272"/>
      <c r="DP158" s="272"/>
      <c r="DQ158" s="272"/>
      <c r="DR158" s="272"/>
      <c r="DS158" s="272"/>
      <c r="DT158" s="272"/>
      <c r="DU158" s="272"/>
      <c r="DV158" s="272"/>
      <c r="DW158" s="272"/>
      <c r="DX158" s="272"/>
      <c r="DY158" s="272"/>
      <c r="DZ158" s="272"/>
      <c r="EA158" s="272"/>
      <c r="EB158" s="272"/>
      <c r="EC158" s="272"/>
      <c r="ED158" s="272"/>
      <c r="EE158" s="272"/>
      <c r="EF158" s="272"/>
      <c r="EG158" s="272"/>
      <c r="EH158" s="272"/>
      <c r="EI158" s="272"/>
      <c r="EJ158" s="272"/>
      <c r="EK158" s="272"/>
      <c r="EL158" s="272"/>
      <c r="EM158" s="272"/>
      <c r="EN158" s="272"/>
      <c r="EO158" s="272"/>
      <c r="EP158" s="272"/>
      <c r="EQ158" s="272"/>
      <c r="ER158" s="272"/>
      <c r="ES158" s="272"/>
      <c r="ET158" s="272"/>
      <c r="EU158" s="272"/>
      <c r="EV158" s="272"/>
      <c r="EW158" s="272"/>
      <c r="EX158" s="272"/>
      <c r="EY158" s="272"/>
      <c r="EZ158" s="272"/>
      <c r="FA158" s="272"/>
      <c r="FB158" s="272"/>
      <c r="FC158" s="272"/>
      <c r="FD158" s="272"/>
      <c r="FE158" s="272"/>
      <c r="FF158" s="272"/>
      <c r="FG158" s="272"/>
      <c r="FH158" s="272"/>
      <c r="FI158" s="272"/>
      <c r="FJ158" s="272"/>
      <c r="FK158" s="272"/>
      <c r="FL158" s="272"/>
      <c r="FM158" s="272"/>
      <c r="FN158" s="272"/>
      <c r="FO158" s="272"/>
      <c r="FP158" s="272"/>
      <c r="FQ158" s="272"/>
      <c r="FR158" s="272"/>
      <c r="FS158" s="272"/>
      <c r="FT158" s="272"/>
      <c r="FU158" s="272"/>
      <c r="FV158" s="272"/>
      <c r="FW158" s="272"/>
      <c r="FX158" s="272"/>
      <c r="FY158" s="272"/>
      <c r="FZ158" s="272"/>
      <c r="GA158" s="272"/>
      <c r="GB158" s="272"/>
      <c r="GC158" s="272"/>
      <c r="GD158" s="272"/>
      <c r="GE158" s="272"/>
      <c r="GF158" s="272"/>
      <c r="GG158" s="272"/>
      <c r="GH158" s="272"/>
      <c r="GI158" s="272"/>
      <c r="GJ158" s="272"/>
      <c r="GK158" s="272"/>
      <c r="GL158" s="272"/>
      <c r="GM158" s="272"/>
      <c r="GN158" s="272"/>
      <c r="GO158" s="272"/>
      <c r="GP158" s="272"/>
      <c r="GQ158" s="272"/>
      <c r="GR158" s="272"/>
      <c r="GS158" s="272"/>
      <c r="GT158" s="272"/>
      <c r="GU158" s="272"/>
      <c r="GV158" s="272"/>
      <c r="GW158" s="272"/>
      <c r="GX158" s="272"/>
      <c r="GY158" s="272"/>
      <c r="GZ158" s="272"/>
      <c r="HA158" s="272"/>
      <c r="HB158" s="272"/>
      <c r="HC158" s="272"/>
      <c r="HD158" s="272"/>
      <c r="HE158" s="272"/>
      <c r="HF158" s="272"/>
      <c r="HG158" s="272"/>
      <c r="HH158" s="272"/>
      <c r="HI158" s="272"/>
      <c r="HJ158" s="272"/>
      <c r="HK158" s="272"/>
      <c r="HL158" s="272"/>
      <c r="HM158" s="272"/>
      <c r="HN158" s="272"/>
      <c r="HO158" s="272"/>
      <c r="HP158" s="272"/>
      <c r="HQ158" s="272"/>
      <c r="HR158" s="272"/>
      <c r="HS158" s="272"/>
      <c r="HT158" s="272"/>
      <c r="HU158" s="272"/>
      <c r="HV158" s="272"/>
      <c r="HW158" s="272"/>
      <c r="HX158" s="272"/>
      <c r="HY158" s="272"/>
      <c r="HZ158" s="272"/>
      <c r="IA158" s="272"/>
      <c r="IB158" s="272"/>
      <c r="IC158" s="272"/>
      <c r="ID158" s="272"/>
      <c r="IE158" s="272"/>
      <c r="IF158" s="272"/>
      <c r="IG158" s="272"/>
      <c r="IH158" s="272"/>
      <c r="II158" s="272"/>
      <c r="IJ158" s="272"/>
      <c r="IK158" s="272"/>
      <c r="IL158" s="272"/>
      <c r="IM158" s="272"/>
    </row>
    <row r="159" spans="1:247" s="237" customFormat="1" ht="18" customHeight="1">
      <c r="A159" s="253">
        <v>153</v>
      </c>
      <c r="B159" s="254" t="s">
        <v>882</v>
      </c>
      <c r="C159" s="254" t="s">
        <v>883</v>
      </c>
      <c r="D159" s="255" t="s">
        <v>574</v>
      </c>
      <c r="E159" s="256" t="s">
        <v>575</v>
      </c>
      <c r="F159" s="268">
        <v>71.41</v>
      </c>
      <c r="G159" s="269"/>
      <c r="H159" s="269"/>
      <c r="I159" s="258">
        <f>F159*J159</f>
        <v>178525</v>
      </c>
      <c r="J159" s="274">
        <v>2500</v>
      </c>
      <c r="K159" s="273" t="s">
        <v>851</v>
      </c>
      <c r="L159" s="271"/>
      <c r="M159" s="271"/>
      <c r="N159" s="271"/>
      <c r="O159" s="272"/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  <c r="AA159" s="272"/>
      <c r="AB159" s="272"/>
      <c r="AC159" s="272"/>
      <c r="AD159" s="272"/>
      <c r="AE159" s="272"/>
      <c r="AF159" s="272"/>
      <c r="AG159" s="272"/>
      <c r="AH159" s="272"/>
      <c r="AI159" s="272"/>
      <c r="AJ159" s="272"/>
      <c r="AK159" s="272"/>
      <c r="AL159" s="272"/>
      <c r="AM159" s="272"/>
      <c r="AN159" s="272"/>
      <c r="AO159" s="272"/>
      <c r="AP159" s="272"/>
      <c r="AQ159" s="272"/>
      <c r="AR159" s="272"/>
      <c r="AS159" s="272"/>
      <c r="AT159" s="272"/>
      <c r="AU159" s="272"/>
      <c r="AV159" s="272"/>
      <c r="AW159" s="272"/>
      <c r="AX159" s="272"/>
      <c r="AY159" s="272"/>
      <c r="AZ159" s="272"/>
      <c r="BA159" s="272"/>
      <c r="BB159" s="272"/>
      <c r="BC159" s="272"/>
      <c r="BD159" s="272"/>
      <c r="BE159" s="272"/>
      <c r="BF159" s="272"/>
      <c r="BG159" s="272"/>
      <c r="BH159" s="272"/>
      <c r="BI159" s="272"/>
      <c r="BJ159" s="272"/>
      <c r="BK159" s="272"/>
      <c r="BL159" s="272"/>
      <c r="BM159" s="272"/>
      <c r="BN159" s="272"/>
      <c r="BO159" s="272"/>
      <c r="BP159" s="272"/>
      <c r="BQ159" s="272"/>
      <c r="BR159" s="272"/>
      <c r="BS159" s="272"/>
      <c r="BT159" s="272"/>
      <c r="BU159" s="272"/>
      <c r="BV159" s="272"/>
      <c r="BW159" s="272"/>
      <c r="BX159" s="272"/>
      <c r="BY159" s="272"/>
      <c r="BZ159" s="272"/>
      <c r="CA159" s="272"/>
      <c r="CB159" s="272"/>
      <c r="CC159" s="272"/>
      <c r="CD159" s="272"/>
      <c r="CE159" s="272"/>
      <c r="CF159" s="272"/>
      <c r="CG159" s="272"/>
      <c r="CH159" s="272"/>
      <c r="CI159" s="272"/>
      <c r="CJ159" s="272"/>
      <c r="CK159" s="272"/>
      <c r="CL159" s="272"/>
      <c r="CM159" s="272"/>
      <c r="CN159" s="272"/>
      <c r="CO159" s="272"/>
      <c r="CP159" s="272"/>
      <c r="CQ159" s="272"/>
      <c r="CR159" s="272"/>
      <c r="CS159" s="272"/>
      <c r="CT159" s="272"/>
      <c r="CU159" s="272"/>
      <c r="CV159" s="272"/>
      <c r="CW159" s="272"/>
      <c r="CX159" s="272"/>
      <c r="CY159" s="272"/>
      <c r="CZ159" s="272"/>
      <c r="DA159" s="272"/>
      <c r="DB159" s="272"/>
      <c r="DC159" s="272"/>
      <c r="DD159" s="272"/>
      <c r="DE159" s="272"/>
      <c r="DF159" s="272"/>
      <c r="DG159" s="272"/>
      <c r="DH159" s="272"/>
      <c r="DI159" s="272"/>
      <c r="DJ159" s="272"/>
      <c r="DK159" s="272"/>
      <c r="DL159" s="272"/>
      <c r="DM159" s="272"/>
      <c r="DN159" s="272"/>
      <c r="DO159" s="272"/>
      <c r="DP159" s="272"/>
      <c r="DQ159" s="272"/>
      <c r="DR159" s="272"/>
      <c r="DS159" s="272"/>
      <c r="DT159" s="272"/>
      <c r="DU159" s="272"/>
      <c r="DV159" s="272"/>
      <c r="DW159" s="272"/>
      <c r="DX159" s="272"/>
      <c r="DY159" s="272"/>
      <c r="DZ159" s="272"/>
      <c r="EA159" s="272"/>
      <c r="EB159" s="272"/>
      <c r="EC159" s="272"/>
      <c r="ED159" s="272"/>
      <c r="EE159" s="272"/>
      <c r="EF159" s="272"/>
      <c r="EG159" s="272"/>
      <c r="EH159" s="272"/>
      <c r="EI159" s="272"/>
      <c r="EJ159" s="272"/>
      <c r="EK159" s="272"/>
      <c r="EL159" s="272"/>
      <c r="EM159" s="272"/>
      <c r="EN159" s="272"/>
      <c r="EO159" s="272"/>
      <c r="EP159" s="272"/>
      <c r="EQ159" s="272"/>
      <c r="ER159" s="272"/>
      <c r="ES159" s="272"/>
      <c r="ET159" s="272"/>
      <c r="EU159" s="272"/>
      <c r="EV159" s="272"/>
      <c r="EW159" s="272"/>
      <c r="EX159" s="272"/>
      <c r="EY159" s="272"/>
      <c r="EZ159" s="272"/>
      <c r="FA159" s="272"/>
      <c r="FB159" s="272"/>
      <c r="FC159" s="272"/>
      <c r="FD159" s="272"/>
      <c r="FE159" s="272"/>
      <c r="FF159" s="272"/>
      <c r="FG159" s="272"/>
      <c r="FH159" s="272"/>
      <c r="FI159" s="272"/>
      <c r="FJ159" s="272"/>
      <c r="FK159" s="272"/>
      <c r="FL159" s="272"/>
      <c r="FM159" s="272"/>
      <c r="FN159" s="272"/>
      <c r="FO159" s="272"/>
      <c r="FP159" s="272"/>
      <c r="FQ159" s="272"/>
      <c r="FR159" s="272"/>
      <c r="FS159" s="272"/>
      <c r="FT159" s="272"/>
      <c r="FU159" s="272"/>
      <c r="FV159" s="272"/>
      <c r="FW159" s="272"/>
      <c r="FX159" s="272"/>
      <c r="FY159" s="272"/>
      <c r="FZ159" s="272"/>
      <c r="GA159" s="272"/>
      <c r="GB159" s="272"/>
      <c r="GC159" s="272"/>
      <c r="GD159" s="272"/>
      <c r="GE159" s="272"/>
      <c r="GF159" s="272"/>
      <c r="GG159" s="272"/>
      <c r="GH159" s="272"/>
      <c r="GI159" s="272"/>
      <c r="GJ159" s="272"/>
      <c r="GK159" s="272"/>
      <c r="GL159" s="272"/>
      <c r="GM159" s="272"/>
      <c r="GN159" s="272"/>
      <c r="GO159" s="272"/>
      <c r="GP159" s="272"/>
      <c r="GQ159" s="272"/>
      <c r="GR159" s="272"/>
      <c r="GS159" s="272"/>
      <c r="GT159" s="272"/>
      <c r="GU159" s="272"/>
      <c r="GV159" s="272"/>
      <c r="GW159" s="272"/>
      <c r="GX159" s="272"/>
      <c r="GY159" s="272"/>
      <c r="GZ159" s="272"/>
      <c r="HA159" s="272"/>
      <c r="HB159" s="272"/>
      <c r="HC159" s="272"/>
      <c r="HD159" s="272"/>
      <c r="HE159" s="272"/>
      <c r="HF159" s="272"/>
      <c r="HG159" s="272"/>
      <c r="HH159" s="272"/>
      <c r="HI159" s="272"/>
      <c r="HJ159" s="272"/>
      <c r="HK159" s="272"/>
      <c r="HL159" s="272"/>
      <c r="HM159" s="272"/>
      <c r="HN159" s="272"/>
      <c r="HO159" s="272"/>
      <c r="HP159" s="272"/>
      <c r="HQ159" s="272"/>
      <c r="HR159" s="272"/>
      <c r="HS159" s="272"/>
      <c r="HT159" s="272"/>
      <c r="HU159" s="272"/>
      <c r="HV159" s="272"/>
      <c r="HW159" s="272"/>
      <c r="HX159" s="272"/>
      <c r="HY159" s="272"/>
      <c r="HZ159" s="272"/>
      <c r="IA159" s="272"/>
      <c r="IB159" s="272"/>
      <c r="IC159" s="272"/>
      <c r="ID159" s="272"/>
      <c r="IE159" s="272"/>
      <c r="IF159" s="272"/>
      <c r="IG159" s="272"/>
      <c r="IH159" s="272"/>
      <c r="II159" s="272"/>
      <c r="IJ159" s="272"/>
      <c r="IK159" s="272"/>
      <c r="IL159" s="272"/>
      <c r="IM159" s="272"/>
    </row>
    <row r="160" spans="1:247" s="237" customFormat="1" ht="18" customHeight="1">
      <c r="A160" s="253">
        <v>154</v>
      </c>
      <c r="B160" s="254" t="s">
        <v>884</v>
      </c>
      <c r="C160" s="254" t="s">
        <v>885</v>
      </c>
      <c r="D160" s="255" t="s">
        <v>574</v>
      </c>
      <c r="E160" s="256" t="s">
        <v>575</v>
      </c>
      <c r="F160" s="268">
        <v>71.41</v>
      </c>
      <c r="G160" s="269"/>
      <c r="H160" s="269"/>
      <c r="I160" s="258">
        <f>F160*J160</f>
        <v>178525</v>
      </c>
      <c r="J160" s="274">
        <v>2500</v>
      </c>
      <c r="K160" s="273" t="s">
        <v>851</v>
      </c>
      <c r="L160" s="271"/>
      <c r="M160" s="271"/>
      <c r="N160" s="271"/>
      <c r="O160" s="272"/>
      <c r="P160" s="272"/>
      <c r="Q160" s="272"/>
      <c r="R160" s="272"/>
      <c r="S160" s="272"/>
      <c r="T160" s="272"/>
      <c r="U160" s="272"/>
      <c r="V160" s="272"/>
      <c r="W160" s="272"/>
      <c r="X160" s="272"/>
      <c r="Y160" s="272"/>
      <c r="Z160" s="272"/>
      <c r="AA160" s="272"/>
      <c r="AB160" s="272"/>
      <c r="AC160" s="272"/>
      <c r="AD160" s="272"/>
      <c r="AE160" s="272"/>
      <c r="AF160" s="272"/>
      <c r="AG160" s="272"/>
      <c r="AH160" s="272"/>
      <c r="AI160" s="272"/>
      <c r="AJ160" s="272"/>
      <c r="AK160" s="272"/>
      <c r="AL160" s="272"/>
      <c r="AM160" s="272"/>
      <c r="AN160" s="272"/>
      <c r="AO160" s="272"/>
      <c r="AP160" s="272"/>
      <c r="AQ160" s="272"/>
      <c r="AR160" s="272"/>
      <c r="AS160" s="272"/>
      <c r="AT160" s="272"/>
      <c r="AU160" s="272"/>
      <c r="AV160" s="272"/>
      <c r="AW160" s="272"/>
      <c r="AX160" s="272"/>
      <c r="AY160" s="272"/>
      <c r="AZ160" s="272"/>
      <c r="BA160" s="272"/>
      <c r="BB160" s="272"/>
      <c r="BC160" s="272"/>
      <c r="BD160" s="272"/>
      <c r="BE160" s="272"/>
      <c r="BF160" s="272"/>
      <c r="BG160" s="272"/>
      <c r="BH160" s="272"/>
      <c r="BI160" s="272"/>
      <c r="BJ160" s="272"/>
      <c r="BK160" s="272"/>
      <c r="BL160" s="272"/>
      <c r="BM160" s="272"/>
      <c r="BN160" s="272"/>
      <c r="BO160" s="272"/>
      <c r="BP160" s="272"/>
      <c r="BQ160" s="272"/>
      <c r="BR160" s="272"/>
      <c r="BS160" s="272"/>
      <c r="BT160" s="272"/>
      <c r="BU160" s="272"/>
      <c r="BV160" s="272"/>
      <c r="BW160" s="272"/>
      <c r="BX160" s="272"/>
      <c r="BY160" s="272"/>
      <c r="BZ160" s="272"/>
      <c r="CA160" s="272"/>
      <c r="CB160" s="272"/>
      <c r="CC160" s="272"/>
      <c r="CD160" s="272"/>
      <c r="CE160" s="272"/>
      <c r="CF160" s="272"/>
      <c r="CG160" s="272"/>
      <c r="CH160" s="272"/>
      <c r="CI160" s="272"/>
      <c r="CJ160" s="272"/>
      <c r="CK160" s="272"/>
      <c r="CL160" s="272"/>
      <c r="CM160" s="272"/>
      <c r="CN160" s="272"/>
      <c r="CO160" s="272"/>
      <c r="CP160" s="272"/>
      <c r="CQ160" s="272"/>
      <c r="CR160" s="272"/>
      <c r="CS160" s="272"/>
      <c r="CT160" s="272"/>
      <c r="CU160" s="272"/>
      <c r="CV160" s="272"/>
      <c r="CW160" s="272"/>
      <c r="CX160" s="272"/>
      <c r="CY160" s="272"/>
      <c r="CZ160" s="272"/>
      <c r="DA160" s="272"/>
      <c r="DB160" s="272"/>
      <c r="DC160" s="272"/>
      <c r="DD160" s="272"/>
      <c r="DE160" s="272"/>
      <c r="DF160" s="272"/>
      <c r="DG160" s="272"/>
      <c r="DH160" s="272"/>
      <c r="DI160" s="272"/>
      <c r="DJ160" s="272"/>
      <c r="DK160" s="272"/>
      <c r="DL160" s="272"/>
      <c r="DM160" s="272"/>
      <c r="DN160" s="272"/>
      <c r="DO160" s="272"/>
      <c r="DP160" s="272"/>
      <c r="DQ160" s="272"/>
      <c r="DR160" s="272"/>
      <c r="DS160" s="272"/>
      <c r="DT160" s="272"/>
      <c r="DU160" s="272"/>
      <c r="DV160" s="272"/>
      <c r="DW160" s="272"/>
      <c r="DX160" s="272"/>
      <c r="DY160" s="272"/>
      <c r="DZ160" s="272"/>
      <c r="EA160" s="272"/>
      <c r="EB160" s="272"/>
      <c r="EC160" s="272"/>
      <c r="ED160" s="272"/>
      <c r="EE160" s="272"/>
      <c r="EF160" s="272"/>
      <c r="EG160" s="272"/>
      <c r="EH160" s="272"/>
      <c r="EI160" s="272"/>
      <c r="EJ160" s="272"/>
      <c r="EK160" s="272"/>
      <c r="EL160" s="272"/>
      <c r="EM160" s="272"/>
      <c r="EN160" s="272"/>
      <c r="EO160" s="272"/>
      <c r="EP160" s="272"/>
      <c r="EQ160" s="272"/>
      <c r="ER160" s="272"/>
      <c r="ES160" s="272"/>
      <c r="ET160" s="272"/>
      <c r="EU160" s="272"/>
      <c r="EV160" s="272"/>
      <c r="EW160" s="272"/>
      <c r="EX160" s="272"/>
      <c r="EY160" s="272"/>
      <c r="EZ160" s="272"/>
      <c r="FA160" s="272"/>
      <c r="FB160" s="272"/>
      <c r="FC160" s="272"/>
      <c r="FD160" s="272"/>
      <c r="FE160" s="272"/>
      <c r="FF160" s="272"/>
      <c r="FG160" s="272"/>
      <c r="FH160" s="272"/>
      <c r="FI160" s="272"/>
      <c r="FJ160" s="272"/>
      <c r="FK160" s="272"/>
      <c r="FL160" s="272"/>
      <c r="FM160" s="272"/>
      <c r="FN160" s="272"/>
      <c r="FO160" s="272"/>
      <c r="FP160" s="272"/>
      <c r="FQ160" s="272"/>
      <c r="FR160" s="272"/>
      <c r="FS160" s="272"/>
      <c r="FT160" s="272"/>
      <c r="FU160" s="272"/>
      <c r="FV160" s="272"/>
      <c r="FW160" s="272"/>
      <c r="FX160" s="272"/>
      <c r="FY160" s="272"/>
      <c r="FZ160" s="272"/>
      <c r="GA160" s="272"/>
      <c r="GB160" s="272"/>
      <c r="GC160" s="272"/>
      <c r="GD160" s="272"/>
      <c r="GE160" s="272"/>
      <c r="GF160" s="272"/>
      <c r="GG160" s="272"/>
      <c r="GH160" s="272"/>
      <c r="GI160" s="272"/>
      <c r="GJ160" s="272"/>
      <c r="GK160" s="272"/>
      <c r="GL160" s="272"/>
      <c r="GM160" s="272"/>
      <c r="GN160" s="272"/>
      <c r="GO160" s="272"/>
      <c r="GP160" s="272"/>
      <c r="GQ160" s="272"/>
      <c r="GR160" s="272"/>
      <c r="GS160" s="272"/>
      <c r="GT160" s="272"/>
      <c r="GU160" s="272"/>
      <c r="GV160" s="272"/>
      <c r="GW160" s="272"/>
      <c r="GX160" s="272"/>
      <c r="GY160" s="272"/>
      <c r="GZ160" s="272"/>
      <c r="HA160" s="272"/>
      <c r="HB160" s="272"/>
      <c r="HC160" s="272"/>
      <c r="HD160" s="272"/>
      <c r="HE160" s="272"/>
      <c r="HF160" s="272"/>
      <c r="HG160" s="272"/>
      <c r="HH160" s="272"/>
      <c r="HI160" s="272"/>
      <c r="HJ160" s="272"/>
      <c r="HK160" s="272"/>
      <c r="HL160" s="272"/>
      <c r="HM160" s="272"/>
      <c r="HN160" s="272"/>
      <c r="HO160" s="272"/>
      <c r="HP160" s="272"/>
      <c r="HQ160" s="272"/>
      <c r="HR160" s="272"/>
      <c r="HS160" s="272"/>
      <c r="HT160" s="272"/>
      <c r="HU160" s="272"/>
      <c r="HV160" s="272"/>
      <c r="HW160" s="272"/>
      <c r="HX160" s="272"/>
      <c r="HY160" s="272"/>
      <c r="HZ160" s="272"/>
      <c r="IA160" s="272"/>
      <c r="IB160" s="272"/>
      <c r="IC160" s="272"/>
      <c r="ID160" s="272"/>
      <c r="IE160" s="272"/>
      <c r="IF160" s="272"/>
      <c r="IG160" s="272"/>
      <c r="IH160" s="272"/>
      <c r="II160" s="272"/>
      <c r="IJ160" s="272"/>
      <c r="IK160" s="272"/>
      <c r="IL160" s="272"/>
      <c r="IM160" s="272"/>
    </row>
    <row r="161" spans="1:247" s="237" customFormat="1" ht="18" customHeight="1">
      <c r="A161" s="253">
        <v>155</v>
      </c>
      <c r="B161" s="254" t="s">
        <v>886</v>
      </c>
      <c r="C161" s="254" t="s">
        <v>887</v>
      </c>
      <c r="D161" s="255" t="s">
        <v>574</v>
      </c>
      <c r="E161" s="256" t="s">
        <v>575</v>
      </c>
      <c r="F161" s="268">
        <v>71.41</v>
      </c>
      <c r="G161" s="269"/>
      <c r="H161" s="269"/>
      <c r="I161" s="258">
        <f>F161*J161</f>
        <v>178525</v>
      </c>
      <c r="J161" s="274">
        <v>2500</v>
      </c>
      <c r="K161" s="273" t="s">
        <v>851</v>
      </c>
      <c r="L161" s="271"/>
      <c r="M161" s="271"/>
      <c r="N161" s="271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  <c r="AA161" s="272"/>
      <c r="AB161" s="272"/>
      <c r="AC161" s="272"/>
      <c r="AD161" s="272"/>
      <c r="AE161" s="272"/>
      <c r="AF161" s="272"/>
      <c r="AG161" s="272"/>
      <c r="AH161" s="272"/>
      <c r="AI161" s="272"/>
      <c r="AJ161" s="272"/>
      <c r="AK161" s="272"/>
      <c r="AL161" s="272"/>
      <c r="AM161" s="272"/>
      <c r="AN161" s="272"/>
      <c r="AO161" s="272"/>
      <c r="AP161" s="272"/>
      <c r="AQ161" s="272"/>
      <c r="AR161" s="272"/>
      <c r="AS161" s="272"/>
      <c r="AT161" s="272"/>
      <c r="AU161" s="272"/>
      <c r="AV161" s="272"/>
      <c r="AW161" s="272"/>
      <c r="AX161" s="272"/>
      <c r="AY161" s="272"/>
      <c r="AZ161" s="272"/>
      <c r="BA161" s="272"/>
      <c r="BB161" s="272"/>
      <c r="BC161" s="272"/>
      <c r="BD161" s="272"/>
      <c r="BE161" s="272"/>
      <c r="BF161" s="272"/>
      <c r="BG161" s="272"/>
      <c r="BH161" s="272"/>
      <c r="BI161" s="272"/>
      <c r="BJ161" s="272"/>
      <c r="BK161" s="272"/>
      <c r="BL161" s="272"/>
      <c r="BM161" s="272"/>
      <c r="BN161" s="272"/>
      <c r="BO161" s="272"/>
      <c r="BP161" s="272"/>
      <c r="BQ161" s="272"/>
      <c r="BR161" s="272"/>
      <c r="BS161" s="272"/>
      <c r="BT161" s="272"/>
      <c r="BU161" s="272"/>
      <c r="BV161" s="272"/>
      <c r="BW161" s="272"/>
      <c r="BX161" s="272"/>
      <c r="BY161" s="272"/>
      <c r="BZ161" s="272"/>
      <c r="CA161" s="272"/>
      <c r="CB161" s="272"/>
      <c r="CC161" s="272"/>
      <c r="CD161" s="272"/>
      <c r="CE161" s="272"/>
      <c r="CF161" s="272"/>
      <c r="CG161" s="272"/>
      <c r="CH161" s="272"/>
      <c r="CI161" s="272"/>
      <c r="CJ161" s="272"/>
      <c r="CK161" s="272"/>
      <c r="CL161" s="272"/>
      <c r="CM161" s="272"/>
      <c r="CN161" s="272"/>
      <c r="CO161" s="272"/>
      <c r="CP161" s="272"/>
      <c r="CQ161" s="272"/>
      <c r="CR161" s="272"/>
      <c r="CS161" s="272"/>
      <c r="CT161" s="272"/>
      <c r="CU161" s="272"/>
      <c r="CV161" s="272"/>
      <c r="CW161" s="272"/>
      <c r="CX161" s="272"/>
      <c r="CY161" s="272"/>
      <c r="CZ161" s="272"/>
      <c r="DA161" s="272"/>
      <c r="DB161" s="272"/>
      <c r="DC161" s="272"/>
      <c r="DD161" s="272"/>
      <c r="DE161" s="272"/>
      <c r="DF161" s="272"/>
      <c r="DG161" s="272"/>
      <c r="DH161" s="272"/>
      <c r="DI161" s="272"/>
      <c r="DJ161" s="272"/>
      <c r="DK161" s="272"/>
      <c r="DL161" s="272"/>
      <c r="DM161" s="272"/>
      <c r="DN161" s="272"/>
      <c r="DO161" s="272"/>
      <c r="DP161" s="272"/>
      <c r="DQ161" s="272"/>
      <c r="DR161" s="272"/>
      <c r="DS161" s="272"/>
      <c r="DT161" s="272"/>
      <c r="DU161" s="272"/>
      <c r="DV161" s="272"/>
      <c r="DW161" s="272"/>
      <c r="DX161" s="272"/>
      <c r="DY161" s="272"/>
      <c r="DZ161" s="272"/>
      <c r="EA161" s="272"/>
      <c r="EB161" s="272"/>
      <c r="EC161" s="272"/>
      <c r="ED161" s="272"/>
      <c r="EE161" s="272"/>
      <c r="EF161" s="272"/>
      <c r="EG161" s="272"/>
      <c r="EH161" s="272"/>
      <c r="EI161" s="272"/>
      <c r="EJ161" s="272"/>
      <c r="EK161" s="272"/>
      <c r="EL161" s="272"/>
      <c r="EM161" s="272"/>
      <c r="EN161" s="272"/>
      <c r="EO161" s="272"/>
      <c r="EP161" s="272"/>
      <c r="EQ161" s="272"/>
      <c r="ER161" s="272"/>
      <c r="ES161" s="272"/>
      <c r="ET161" s="272"/>
      <c r="EU161" s="272"/>
      <c r="EV161" s="272"/>
      <c r="EW161" s="272"/>
      <c r="EX161" s="272"/>
      <c r="EY161" s="272"/>
      <c r="EZ161" s="272"/>
      <c r="FA161" s="272"/>
      <c r="FB161" s="272"/>
      <c r="FC161" s="272"/>
      <c r="FD161" s="272"/>
      <c r="FE161" s="272"/>
      <c r="FF161" s="272"/>
      <c r="FG161" s="272"/>
      <c r="FH161" s="272"/>
      <c r="FI161" s="272"/>
      <c r="FJ161" s="272"/>
      <c r="FK161" s="272"/>
      <c r="FL161" s="272"/>
      <c r="FM161" s="272"/>
      <c r="FN161" s="272"/>
      <c r="FO161" s="272"/>
      <c r="FP161" s="272"/>
      <c r="FQ161" s="272"/>
      <c r="FR161" s="272"/>
      <c r="FS161" s="272"/>
      <c r="FT161" s="272"/>
      <c r="FU161" s="272"/>
      <c r="FV161" s="272"/>
      <c r="FW161" s="272"/>
      <c r="FX161" s="272"/>
      <c r="FY161" s="272"/>
      <c r="FZ161" s="272"/>
      <c r="GA161" s="272"/>
      <c r="GB161" s="272"/>
      <c r="GC161" s="272"/>
      <c r="GD161" s="272"/>
      <c r="GE161" s="272"/>
      <c r="GF161" s="272"/>
      <c r="GG161" s="272"/>
      <c r="GH161" s="272"/>
      <c r="GI161" s="272"/>
      <c r="GJ161" s="272"/>
      <c r="GK161" s="272"/>
      <c r="GL161" s="272"/>
      <c r="GM161" s="272"/>
      <c r="GN161" s="272"/>
      <c r="GO161" s="272"/>
      <c r="GP161" s="272"/>
      <c r="GQ161" s="272"/>
      <c r="GR161" s="272"/>
      <c r="GS161" s="272"/>
      <c r="GT161" s="272"/>
      <c r="GU161" s="272"/>
      <c r="GV161" s="272"/>
      <c r="GW161" s="272"/>
      <c r="GX161" s="272"/>
      <c r="GY161" s="272"/>
      <c r="GZ161" s="272"/>
      <c r="HA161" s="272"/>
      <c r="HB161" s="272"/>
      <c r="HC161" s="272"/>
      <c r="HD161" s="272"/>
      <c r="HE161" s="272"/>
      <c r="HF161" s="272"/>
      <c r="HG161" s="272"/>
      <c r="HH161" s="272"/>
      <c r="HI161" s="272"/>
      <c r="HJ161" s="272"/>
      <c r="HK161" s="272"/>
      <c r="HL161" s="272"/>
      <c r="HM161" s="272"/>
      <c r="HN161" s="272"/>
      <c r="HO161" s="272"/>
      <c r="HP161" s="272"/>
      <c r="HQ161" s="272"/>
      <c r="HR161" s="272"/>
      <c r="HS161" s="272"/>
      <c r="HT161" s="272"/>
      <c r="HU161" s="272"/>
      <c r="HV161" s="272"/>
      <c r="HW161" s="272"/>
      <c r="HX161" s="272"/>
      <c r="HY161" s="272"/>
      <c r="HZ161" s="272"/>
      <c r="IA161" s="272"/>
      <c r="IB161" s="272"/>
      <c r="IC161" s="272"/>
      <c r="ID161" s="272"/>
      <c r="IE161" s="272"/>
      <c r="IF161" s="272"/>
      <c r="IG161" s="272"/>
      <c r="IH161" s="272"/>
      <c r="II161" s="272"/>
      <c r="IJ161" s="272"/>
      <c r="IK161" s="272"/>
      <c r="IL161" s="272"/>
      <c r="IM161" s="272"/>
    </row>
    <row r="162" spans="1:247" s="237" customFormat="1" ht="18" customHeight="1">
      <c r="A162" s="253">
        <v>156</v>
      </c>
      <c r="B162" s="254" t="s">
        <v>888</v>
      </c>
      <c r="C162" s="254" t="s">
        <v>889</v>
      </c>
      <c r="D162" s="255" t="s">
        <v>574</v>
      </c>
      <c r="E162" s="256" t="s">
        <v>575</v>
      </c>
      <c r="F162" s="268">
        <v>68.55</v>
      </c>
      <c r="G162" s="269"/>
      <c r="H162" s="269"/>
      <c r="I162" s="258">
        <f>F162*J162</f>
        <v>171375</v>
      </c>
      <c r="J162" s="274">
        <v>2500</v>
      </c>
      <c r="K162" s="273" t="s">
        <v>851</v>
      </c>
      <c r="L162" s="271"/>
      <c r="M162" s="271"/>
      <c r="N162" s="271"/>
      <c r="O162" s="272"/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  <c r="AA162" s="272"/>
      <c r="AB162" s="272"/>
      <c r="AC162" s="272"/>
      <c r="AD162" s="272"/>
      <c r="AE162" s="272"/>
      <c r="AF162" s="272"/>
      <c r="AG162" s="272"/>
      <c r="AH162" s="272"/>
      <c r="AI162" s="272"/>
      <c r="AJ162" s="272"/>
      <c r="AK162" s="272"/>
      <c r="AL162" s="272"/>
      <c r="AM162" s="272"/>
      <c r="AN162" s="272"/>
      <c r="AO162" s="272"/>
      <c r="AP162" s="272"/>
      <c r="AQ162" s="272"/>
      <c r="AR162" s="272"/>
      <c r="AS162" s="272"/>
      <c r="AT162" s="272"/>
      <c r="AU162" s="272"/>
      <c r="AV162" s="272"/>
      <c r="AW162" s="272"/>
      <c r="AX162" s="272"/>
      <c r="AY162" s="272"/>
      <c r="AZ162" s="272"/>
      <c r="BA162" s="272"/>
      <c r="BB162" s="272"/>
      <c r="BC162" s="272"/>
      <c r="BD162" s="272"/>
      <c r="BE162" s="272"/>
      <c r="BF162" s="272"/>
      <c r="BG162" s="272"/>
      <c r="BH162" s="272"/>
      <c r="BI162" s="272"/>
      <c r="BJ162" s="272"/>
      <c r="BK162" s="272"/>
      <c r="BL162" s="272"/>
      <c r="BM162" s="272"/>
      <c r="BN162" s="272"/>
      <c r="BO162" s="272"/>
      <c r="BP162" s="272"/>
      <c r="BQ162" s="272"/>
      <c r="BR162" s="272"/>
      <c r="BS162" s="272"/>
      <c r="BT162" s="272"/>
      <c r="BU162" s="272"/>
      <c r="BV162" s="272"/>
      <c r="BW162" s="272"/>
      <c r="BX162" s="272"/>
      <c r="BY162" s="272"/>
      <c r="BZ162" s="272"/>
      <c r="CA162" s="272"/>
      <c r="CB162" s="272"/>
      <c r="CC162" s="272"/>
      <c r="CD162" s="272"/>
      <c r="CE162" s="272"/>
      <c r="CF162" s="272"/>
      <c r="CG162" s="272"/>
      <c r="CH162" s="272"/>
      <c r="CI162" s="272"/>
      <c r="CJ162" s="272"/>
      <c r="CK162" s="272"/>
      <c r="CL162" s="272"/>
      <c r="CM162" s="272"/>
      <c r="CN162" s="272"/>
      <c r="CO162" s="272"/>
      <c r="CP162" s="272"/>
      <c r="CQ162" s="272"/>
      <c r="CR162" s="272"/>
      <c r="CS162" s="272"/>
      <c r="CT162" s="272"/>
      <c r="CU162" s="272"/>
      <c r="CV162" s="272"/>
      <c r="CW162" s="272"/>
      <c r="CX162" s="272"/>
      <c r="CY162" s="272"/>
      <c r="CZ162" s="272"/>
      <c r="DA162" s="272"/>
      <c r="DB162" s="272"/>
      <c r="DC162" s="272"/>
      <c r="DD162" s="272"/>
      <c r="DE162" s="272"/>
      <c r="DF162" s="272"/>
      <c r="DG162" s="272"/>
      <c r="DH162" s="272"/>
      <c r="DI162" s="272"/>
      <c r="DJ162" s="272"/>
      <c r="DK162" s="272"/>
      <c r="DL162" s="272"/>
      <c r="DM162" s="272"/>
      <c r="DN162" s="272"/>
      <c r="DO162" s="272"/>
      <c r="DP162" s="272"/>
      <c r="DQ162" s="272"/>
      <c r="DR162" s="272"/>
      <c r="DS162" s="272"/>
      <c r="DT162" s="272"/>
      <c r="DU162" s="272"/>
      <c r="DV162" s="272"/>
      <c r="DW162" s="272"/>
      <c r="DX162" s="272"/>
      <c r="DY162" s="272"/>
      <c r="DZ162" s="272"/>
      <c r="EA162" s="272"/>
      <c r="EB162" s="272"/>
      <c r="EC162" s="272"/>
      <c r="ED162" s="272"/>
      <c r="EE162" s="272"/>
      <c r="EF162" s="272"/>
      <c r="EG162" s="272"/>
      <c r="EH162" s="272"/>
      <c r="EI162" s="272"/>
      <c r="EJ162" s="272"/>
      <c r="EK162" s="272"/>
      <c r="EL162" s="272"/>
      <c r="EM162" s="272"/>
      <c r="EN162" s="272"/>
      <c r="EO162" s="272"/>
      <c r="EP162" s="272"/>
      <c r="EQ162" s="272"/>
      <c r="ER162" s="272"/>
      <c r="ES162" s="272"/>
      <c r="ET162" s="272"/>
      <c r="EU162" s="272"/>
      <c r="EV162" s="272"/>
      <c r="EW162" s="272"/>
      <c r="EX162" s="272"/>
      <c r="EY162" s="272"/>
      <c r="EZ162" s="272"/>
      <c r="FA162" s="272"/>
      <c r="FB162" s="272"/>
      <c r="FC162" s="272"/>
      <c r="FD162" s="272"/>
      <c r="FE162" s="272"/>
      <c r="FF162" s="272"/>
      <c r="FG162" s="272"/>
      <c r="FH162" s="272"/>
      <c r="FI162" s="272"/>
      <c r="FJ162" s="272"/>
      <c r="FK162" s="272"/>
      <c r="FL162" s="272"/>
      <c r="FM162" s="272"/>
      <c r="FN162" s="272"/>
      <c r="FO162" s="272"/>
      <c r="FP162" s="272"/>
      <c r="FQ162" s="272"/>
      <c r="FR162" s="272"/>
      <c r="FS162" s="272"/>
      <c r="FT162" s="272"/>
      <c r="FU162" s="272"/>
      <c r="FV162" s="272"/>
      <c r="FW162" s="272"/>
      <c r="FX162" s="272"/>
      <c r="FY162" s="272"/>
      <c r="FZ162" s="272"/>
      <c r="GA162" s="272"/>
      <c r="GB162" s="272"/>
      <c r="GC162" s="272"/>
      <c r="GD162" s="272"/>
      <c r="GE162" s="272"/>
      <c r="GF162" s="272"/>
      <c r="GG162" s="272"/>
      <c r="GH162" s="272"/>
      <c r="GI162" s="272"/>
      <c r="GJ162" s="272"/>
      <c r="GK162" s="272"/>
      <c r="GL162" s="272"/>
      <c r="GM162" s="272"/>
      <c r="GN162" s="272"/>
      <c r="GO162" s="272"/>
      <c r="GP162" s="272"/>
      <c r="GQ162" s="272"/>
      <c r="GR162" s="272"/>
      <c r="GS162" s="272"/>
      <c r="GT162" s="272"/>
      <c r="GU162" s="272"/>
      <c r="GV162" s="272"/>
      <c r="GW162" s="272"/>
      <c r="GX162" s="272"/>
      <c r="GY162" s="272"/>
      <c r="GZ162" s="272"/>
      <c r="HA162" s="272"/>
      <c r="HB162" s="272"/>
      <c r="HC162" s="272"/>
      <c r="HD162" s="272"/>
      <c r="HE162" s="272"/>
      <c r="HF162" s="272"/>
      <c r="HG162" s="272"/>
      <c r="HH162" s="272"/>
      <c r="HI162" s="272"/>
      <c r="HJ162" s="272"/>
      <c r="HK162" s="272"/>
      <c r="HL162" s="272"/>
      <c r="HM162" s="272"/>
      <c r="HN162" s="272"/>
      <c r="HO162" s="272"/>
      <c r="HP162" s="272"/>
      <c r="HQ162" s="272"/>
      <c r="HR162" s="272"/>
      <c r="HS162" s="272"/>
      <c r="HT162" s="272"/>
      <c r="HU162" s="272"/>
      <c r="HV162" s="272"/>
      <c r="HW162" s="272"/>
      <c r="HX162" s="272"/>
      <c r="HY162" s="272"/>
      <c r="HZ162" s="272"/>
      <c r="IA162" s="272"/>
      <c r="IB162" s="272"/>
      <c r="IC162" s="272"/>
      <c r="ID162" s="272"/>
      <c r="IE162" s="272"/>
      <c r="IF162" s="272"/>
      <c r="IG162" s="272"/>
      <c r="IH162" s="272"/>
      <c r="II162" s="272"/>
      <c r="IJ162" s="272"/>
      <c r="IK162" s="272"/>
      <c r="IL162" s="272"/>
      <c r="IM162" s="272"/>
    </row>
    <row r="163" spans="1:247" s="237" customFormat="1" ht="18" customHeight="1">
      <c r="A163" s="253">
        <v>157</v>
      </c>
      <c r="B163" s="254" t="s">
        <v>890</v>
      </c>
      <c r="C163" s="254" t="s">
        <v>891</v>
      </c>
      <c r="D163" s="255" t="s">
        <v>574</v>
      </c>
      <c r="E163" s="256" t="s">
        <v>575</v>
      </c>
      <c r="F163" s="268">
        <v>68.55</v>
      </c>
      <c r="G163" s="269"/>
      <c r="H163" s="269"/>
      <c r="I163" s="258">
        <f>F163*J163</f>
        <v>171375</v>
      </c>
      <c r="J163" s="274">
        <v>2500</v>
      </c>
      <c r="K163" s="273" t="s">
        <v>851</v>
      </c>
      <c r="L163" s="271"/>
      <c r="M163" s="271"/>
      <c r="N163" s="271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  <c r="AA163" s="272"/>
      <c r="AB163" s="272"/>
      <c r="AC163" s="272"/>
      <c r="AD163" s="272"/>
      <c r="AE163" s="272"/>
      <c r="AF163" s="272"/>
      <c r="AG163" s="272"/>
      <c r="AH163" s="272"/>
      <c r="AI163" s="272"/>
      <c r="AJ163" s="272"/>
      <c r="AK163" s="272"/>
      <c r="AL163" s="272"/>
      <c r="AM163" s="272"/>
      <c r="AN163" s="272"/>
      <c r="AO163" s="272"/>
      <c r="AP163" s="272"/>
      <c r="AQ163" s="272"/>
      <c r="AR163" s="272"/>
      <c r="AS163" s="272"/>
      <c r="AT163" s="272"/>
      <c r="AU163" s="272"/>
      <c r="AV163" s="272"/>
      <c r="AW163" s="272"/>
      <c r="AX163" s="272"/>
      <c r="AY163" s="272"/>
      <c r="AZ163" s="272"/>
      <c r="BA163" s="272"/>
      <c r="BB163" s="272"/>
      <c r="BC163" s="272"/>
      <c r="BD163" s="272"/>
      <c r="BE163" s="272"/>
      <c r="BF163" s="272"/>
      <c r="BG163" s="272"/>
      <c r="BH163" s="272"/>
      <c r="BI163" s="272"/>
      <c r="BJ163" s="272"/>
      <c r="BK163" s="272"/>
      <c r="BL163" s="272"/>
      <c r="BM163" s="272"/>
      <c r="BN163" s="272"/>
      <c r="BO163" s="272"/>
      <c r="BP163" s="272"/>
      <c r="BQ163" s="272"/>
      <c r="BR163" s="272"/>
      <c r="BS163" s="272"/>
      <c r="BT163" s="272"/>
      <c r="BU163" s="272"/>
      <c r="BV163" s="272"/>
      <c r="BW163" s="272"/>
      <c r="BX163" s="272"/>
      <c r="BY163" s="272"/>
      <c r="BZ163" s="272"/>
      <c r="CA163" s="272"/>
      <c r="CB163" s="272"/>
      <c r="CC163" s="272"/>
      <c r="CD163" s="272"/>
      <c r="CE163" s="272"/>
      <c r="CF163" s="272"/>
      <c r="CG163" s="272"/>
      <c r="CH163" s="272"/>
      <c r="CI163" s="272"/>
      <c r="CJ163" s="272"/>
      <c r="CK163" s="272"/>
      <c r="CL163" s="272"/>
      <c r="CM163" s="272"/>
      <c r="CN163" s="272"/>
      <c r="CO163" s="272"/>
      <c r="CP163" s="272"/>
      <c r="CQ163" s="272"/>
      <c r="CR163" s="272"/>
      <c r="CS163" s="272"/>
      <c r="CT163" s="272"/>
      <c r="CU163" s="272"/>
      <c r="CV163" s="272"/>
      <c r="CW163" s="272"/>
      <c r="CX163" s="272"/>
      <c r="CY163" s="272"/>
      <c r="CZ163" s="272"/>
      <c r="DA163" s="272"/>
      <c r="DB163" s="272"/>
      <c r="DC163" s="272"/>
      <c r="DD163" s="272"/>
      <c r="DE163" s="272"/>
      <c r="DF163" s="272"/>
      <c r="DG163" s="272"/>
      <c r="DH163" s="272"/>
      <c r="DI163" s="272"/>
      <c r="DJ163" s="272"/>
      <c r="DK163" s="272"/>
      <c r="DL163" s="272"/>
      <c r="DM163" s="272"/>
      <c r="DN163" s="272"/>
      <c r="DO163" s="272"/>
      <c r="DP163" s="272"/>
      <c r="DQ163" s="272"/>
      <c r="DR163" s="272"/>
      <c r="DS163" s="272"/>
      <c r="DT163" s="272"/>
      <c r="DU163" s="272"/>
      <c r="DV163" s="272"/>
      <c r="DW163" s="272"/>
      <c r="DX163" s="272"/>
      <c r="DY163" s="272"/>
      <c r="DZ163" s="272"/>
      <c r="EA163" s="272"/>
      <c r="EB163" s="272"/>
      <c r="EC163" s="272"/>
      <c r="ED163" s="272"/>
      <c r="EE163" s="272"/>
      <c r="EF163" s="272"/>
      <c r="EG163" s="272"/>
      <c r="EH163" s="272"/>
      <c r="EI163" s="272"/>
      <c r="EJ163" s="272"/>
      <c r="EK163" s="272"/>
      <c r="EL163" s="272"/>
      <c r="EM163" s="272"/>
      <c r="EN163" s="272"/>
      <c r="EO163" s="272"/>
      <c r="EP163" s="272"/>
      <c r="EQ163" s="272"/>
      <c r="ER163" s="272"/>
      <c r="ES163" s="272"/>
      <c r="ET163" s="272"/>
      <c r="EU163" s="272"/>
      <c r="EV163" s="272"/>
      <c r="EW163" s="272"/>
      <c r="EX163" s="272"/>
      <c r="EY163" s="272"/>
      <c r="EZ163" s="272"/>
      <c r="FA163" s="272"/>
      <c r="FB163" s="272"/>
      <c r="FC163" s="272"/>
      <c r="FD163" s="272"/>
      <c r="FE163" s="272"/>
      <c r="FF163" s="272"/>
      <c r="FG163" s="272"/>
      <c r="FH163" s="272"/>
      <c r="FI163" s="272"/>
      <c r="FJ163" s="272"/>
      <c r="FK163" s="272"/>
      <c r="FL163" s="272"/>
      <c r="FM163" s="272"/>
      <c r="FN163" s="272"/>
      <c r="FO163" s="272"/>
      <c r="FP163" s="272"/>
      <c r="FQ163" s="272"/>
      <c r="FR163" s="272"/>
      <c r="FS163" s="272"/>
      <c r="FT163" s="272"/>
      <c r="FU163" s="272"/>
      <c r="FV163" s="272"/>
      <c r="FW163" s="272"/>
      <c r="FX163" s="272"/>
      <c r="FY163" s="272"/>
      <c r="FZ163" s="272"/>
      <c r="GA163" s="272"/>
      <c r="GB163" s="272"/>
      <c r="GC163" s="272"/>
      <c r="GD163" s="272"/>
      <c r="GE163" s="272"/>
      <c r="GF163" s="272"/>
      <c r="GG163" s="272"/>
      <c r="GH163" s="272"/>
      <c r="GI163" s="272"/>
      <c r="GJ163" s="272"/>
      <c r="GK163" s="272"/>
      <c r="GL163" s="272"/>
      <c r="GM163" s="272"/>
      <c r="GN163" s="272"/>
      <c r="GO163" s="272"/>
      <c r="GP163" s="272"/>
      <c r="GQ163" s="272"/>
      <c r="GR163" s="272"/>
      <c r="GS163" s="272"/>
      <c r="GT163" s="272"/>
      <c r="GU163" s="272"/>
      <c r="GV163" s="272"/>
      <c r="GW163" s="272"/>
      <c r="GX163" s="272"/>
      <c r="GY163" s="272"/>
      <c r="GZ163" s="272"/>
      <c r="HA163" s="272"/>
      <c r="HB163" s="272"/>
      <c r="HC163" s="272"/>
      <c r="HD163" s="272"/>
      <c r="HE163" s="272"/>
      <c r="HF163" s="272"/>
      <c r="HG163" s="272"/>
      <c r="HH163" s="272"/>
      <c r="HI163" s="272"/>
      <c r="HJ163" s="272"/>
      <c r="HK163" s="272"/>
      <c r="HL163" s="272"/>
      <c r="HM163" s="272"/>
      <c r="HN163" s="272"/>
      <c r="HO163" s="272"/>
      <c r="HP163" s="272"/>
      <c r="HQ163" s="272"/>
      <c r="HR163" s="272"/>
      <c r="HS163" s="272"/>
      <c r="HT163" s="272"/>
      <c r="HU163" s="272"/>
      <c r="HV163" s="272"/>
      <c r="HW163" s="272"/>
      <c r="HX163" s="272"/>
      <c r="HY163" s="272"/>
      <c r="HZ163" s="272"/>
      <c r="IA163" s="272"/>
      <c r="IB163" s="272"/>
      <c r="IC163" s="272"/>
      <c r="ID163" s="272"/>
      <c r="IE163" s="272"/>
      <c r="IF163" s="272"/>
      <c r="IG163" s="272"/>
      <c r="IH163" s="272"/>
      <c r="II163" s="272"/>
      <c r="IJ163" s="272"/>
      <c r="IK163" s="272"/>
      <c r="IL163" s="272"/>
      <c r="IM163" s="272"/>
    </row>
    <row r="164" spans="1:247" s="237" customFormat="1" ht="18" customHeight="1">
      <c r="A164" s="253">
        <v>158</v>
      </c>
      <c r="B164" s="254" t="s">
        <v>892</v>
      </c>
      <c r="C164" s="254" t="s">
        <v>893</v>
      </c>
      <c r="D164" s="255" t="s">
        <v>574</v>
      </c>
      <c r="E164" s="256" t="s">
        <v>575</v>
      </c>
      <c r="F164" s="268">
        <v>68.55</v>
      </c>
      <c r="G164" s="269"/>
      <c r="H164" s="269"/>
      <c r="I164" s="258">
        <f>F164*J164</f>
        <v>171375</v>
      </c>
      <c r="J164" s="274">
        <v>2500</v>
      </c>
      <c r="K164" s="273" t="s">
        <v>851</v>
      </c>
      <c r="L164" s="271"/>
      <c r="M164" s="271"/>
      <c r="N164" s="271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272"/>
      <c r="AF164" s="272"/>
      <c r="AG164" s="272"/>
      <c r="AH164" s="272"/>
      <c r="AI164" s="272"/>
      <c r="AJ164" s="272"/>
      <c r="AK164" s="272"/>
      <c r="AL164" s="272"/>
      <c r="AM164" s="272"/>
      <c r="AN164" s="272"/>
      <c r="AO164" s="272"/>
      <c r="AP164" s="272"/>
      <c r="AQ164" s="272"/>
      <c r="AR164" s="272"/>
      <c r="AS164" s="272"/>
      <c r="AT164" s="272"/>
      <c r="AU164" s="272"/>
      <c r="AV164" s="272"/>
      <c r="AW164" s="272"/>
      <c r="AX164" s="272"/>
      <c r="AY164" s="272"/>
      <c r="AZ164" s="272"/>
      <c r="BA164" s="272"/>
      <c r="BB164" s="272"/>
      <c r="BC164" s="272"/>
      <c r="BD164" s="272"/>
      <c r="BE164" s="272"/>
      <c r="BF164" s="272"/>
      <c r="BG164" s="272"/>
      <c r="BH164" s="272"/>
      <c r="BI164" s="272"/>
      <c r="BJ164" s="272"/>
      <c r="BK164" s="272"/>
      <c r="BL164" s="272"/>
      <c r="BM164" s="272"/>
      <c r="BN164" s="272"/>
      <c r="BO164" s="272"/>
      <c r="BP164" s="272"/>
      <c r="BQ164" s="272"/>
      <c r="BR164" s="272"/>
      <c r="BS164" s="272"/>
      <c r="BT164" s="272"/>
      <c r="BU164" s="272"/>
      <c r="BV164" s="272"/>
      <c r="BW164" s="272"/>
      <c r="BX164" s="272"/>
      <c r="BY164" s="272"/>
      <c r="BZ164" s="272"/>
      <c r="CA164" s="272"/>
      <c r="CB164" s="272"/>
      <c r="CC164" s="272"/>
      <c r="CD164" s="272"/>
      <c r="CE164" s="272"/>
      <c r="CF164" s="272"/>
      <c r="CG164" s="272"/>
      <c r="CH164" s="272"/>
      <c r="CI164" s="272"/>
      <c r="CJ164" s="272"/>
      <c r="CK164" s="272"/>
      <c r="CL164" s="272"/>
      <c r="CM164" s="272"/>
      <c r="CN164" s="272"/>
      <c r="CO164" s="272"/>
      <c r="CP164" s="272"/>
      <c r="CQ164" s="272"/>
      <c r="CR164" s="272"/>
      <c r="CS164" s="272"/>
      <c r="CT164" s="272"/>
      <c r="CU164" s="272"/>
      <c r="CV164" s="272"/>
      <c r="CW164" s="272"/>
      <c r="CX164" s="272"/>
      <c r="CY164" s="272"/>
      <c r="CZ164" s="272"/>
      <c r="DA164" s="272"/>
      <c r="DB164" s="272"/>
      <c r="DC164" s="272"/>
      <c r="DD164" s="272"/>
      <c r="DE164" s="272"/>
      <c r="DF164" s="272"/>
      <c r="DG164" s="272"/>
      <c r="DH164" s="272"/>
      <c r="DI164" s="272"/>
      <c r="DJ164" s="272"/>
      <c r="DK164" s="272"/>
      <c r="DL164" s="272"/>
      <c r="DM164" s="272"/>
      <c r="DN164" s="272"/>
      <c r="DO164" s="272"/>
      <c r="DP164" s="272"/>
      <c r="DQ164" s="272"/>
      <c r="DR164" s="272"/>
      <c r="DS164" s="272"/>
      <c r="DT164" s="272"/>
      <c r="DU164" s="272"/>
      <c r="DV164" s="272"/>
      <c r="DW164" s="272"/>
      <c r="DX164" s="272"/>
      <c r="DY164" s="272"/>
      <c r="DZ164" s="272"/>
      <c r="EA164" s="272"/>
      <c r="EB164" s="272"/>
      <c r="EC164" s="272"/>
      <c r="ED164" s="272"/>
      <c r="EE164" s="272"/>
      <c r="EF164" s="272"/>
      <c r="EG164" s="272"/>
      <c r="EH164" s="272"/>
      <c r="EI164" s="272"/>
      <c r="EJ164" s="272"/>
      <c r="EK164" s="272"/>
      <c r="EL164" s="272"/>
      <c r="EM164" s="272"/>
      <c r="EN164" s="272"/>
      <c r="EO164" s="272"/>
      <c r="EP164" s="272"/>
      <c r="EQ164" s="272"/>
      <c r="ER164" s="272"/>
      <c r="ES164" s="272"/>
      <c r="ET164" s="272"/>
      <c r="EU164" s="272"/>
      <c r="EV164" s="272"/>
      <c r="EW164" s="272"/>
      <c r="EX164" s="272"/>
      <c r="EY164" s="272"/>
      <c r="EZ164" s="272"/>
      <c r="FA164" s="272"/>
      <c r="FB164" s="272"/>
      <c r="FC164" s="272"/>
      <c r="FD164" s="272"/>
      <c r="FE164" s="272"/>
      <c r="FF164" s="272"/>
      <c r="FG164" s="272"/>
      <c r="FH164" s="272"/>
      <c r="FI164" s="272"/>
      <c r="FJ164" s="272"/>
      <c r="FK164" s="272"/>
      <c r="FL164" s="272"/>
      <c r="FM164" s="272"/>
      <c r="FN164" s="272"/>
      <c r="FO164" s="272"/>
      <c r="FP164" s="272"/>
      <c r="FQ164" s="272"/>
      <c r="FR164" s="272"/>
      <c r="FS164" s="272"/>
      <c r="FT164" s="272"/>
      <c r="FU164" s="272"/>
      <c r="FV164" s="272"/>
      <c r="FW164" s="272"/>
      <c r="FX164" s="272"/>
      <c r="FY164" s="272"/>
      <c r="FZ164" s="272"/>
      <c r="GA164" s="272"/>
      <c r="GB164" s="272"/>
      <c r="GC164" s="272"/>
      <c r="GD164" s="272"/>
      <c r="GE164" s="272"/>
      <c r="GF164" s="272"/>
      <c r="GG164" s="272"/>
      <c r="GH164" s="272"/>
      <c r="GI164" s="272"/>
      <c r="GJ164" s="272"/>
      <c r="GK164" s="272"/>
      <c r="GL164" s="272"/>
      <c r="GM164" s="272"/>
      <c r="GN164" s="272"/>
      <c r="GO164" s="272"/>
      <c r="GP164" s="272"/>
      <c r="GQ164" s="272"/>
      <c r="GR164" s="272"/>
      <c r="GS164" s="272"/>
      <c r="GT164" s="272"/>
      <c r="GU164" s="272"/>
      <c r="GV164" s="272"/>
      <c r="GW164" s="272"/>
      <c r="GX164" s="272"/>
      <c r="GY164" s="272"/>
      <c r="GZ164" s="272"/>
      <c r="HA164" s="272"/>
      <c r="HB164" s="272"/>
      <c r="HC164" s="272"/>
      <c r="HD164" s="272"/>
      <c r="HE164" s="272"/>
      <c r="HF164" s="272"/>
      <c r="HG164" s="272"/>
      <c r="HH164" s="272"/>
      <c r="HI164" s="272"/>
      <c r="HJ164" s="272"/>
      <c r="HK164" s="272"/>
      <c r="HL164" s="272"/>
      <c r="HM164" s="272"/>
      <c r="HN164" s="272"/>
      <c r="HO164" s="272"/>
      <c r="HP164" s="272"/>
      <c r="HQ164" s="272"/>
      <c r="HR164" s="272"/>
      <c r="HS164" s="272"/>
      <c r="HT164" s="272"/>
      <c r="HU164" s="272"/>
      <c r="HV164" s="272"/>
      <c r="HW164" s="272"/>
      <c r="HX164" s="272"/>
      <c r="HY164" s="272"/>
      <c r="HZ164" s="272"/>
      <c r="IA164" s="272"/>
      <c r="IB164" s="272"/>
      <c r="IC164" s="272"/>
      <c r="ID164" s="272"/>
      <c r="IE164" s="272"/>
      <c r="IF164" s="272"/>
      <c r="IG164" s="272"/>
      <c r="IH164" s="272"/>
      <c r="II164" s="272"/>
      <c r="IJ164" s="272"/>
      <c r="IK164" s="272"/>
      <c r="IL164" s="272"/>
      <c r="IM164" s="272"/>
    </row>
    <row r="165" spans="1:247" s="237" customFormat="1" ht="18" customHeight="1">
      <c r="A165" s="253">
        <v>159</v>
      </c>
      <c r="B165" s="254" t="s">
        <v>894</v>
      </c>
      <c r="C165" s="254" t="s">
        <v>895</v>
      </c>
      <c r="D165" s="255" t="s">
        <v>574</v>
      </c>
      <c r="E165" s="256" t="s">
        <v>575</v>
      </c>
      <c r="F165" s="268">
        <v>144.13</v>
      </c>
      <c r="G165" s="269"/>
      <c r="H165" s="269"/>
      <c r="I165" s="258">
        <f>F165*J165</f>
        <v>720650</v>
      </c>
      <c r="J165" s="274">
        <v>5000</v>
      </c>
      <c r="K165" s="273" t="s">
        <v>580</v>
      </c>
      <c r="L165" s="271"/>
      <c r="M165" s="271"/>
      <c r="N165" s="271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  <c r="AA165" s="272"/>
      <c r="AB165" s="272"/>
      <c r="AC165" s="272"/>
      <c r="AD165" s="272"/>
      <c r="AE165" s="272"/>
      <c r="AF165" s="272"/>
      <c r="AG165" s="272"/>
      <c r="AH165" s="272"/>
      <c r="AI165" s="272"/>
      <c r="AJ165" s="272"/>
      <c r="AK165" s="272"/>
      <c r="AL165" s="272"/>
      <c r="AM165" s="272"/>
      <c r="AN165" s="272"/>
      <c r="AO165" s="272"/>
      <c r="AP165" s="272"/>
      <c r="AQ165" s="272"/>
      <c r="AR165" s="272"/>
      <c r="AS165" s="272"/>
      <c r="AT165" s="272"/>
      <c r="AU165" s="272"/>
      <c r="AV165" s="272"/>
      <c r="AW165" s="272"/>
      <c r="AX165" s="272"/>
      <c r="AY165" s="272"/>
      <c r="AZ165" s="272"/>
      <c r="BA165" s="272"/>
      <c r="BB165" s="272"/>
      <c r="BC165" s="272"/>
      <c r="BD165" s="272"/>
      <c r="BE165" s="272"/>
      <c r="BF165" s="272"/>
      <c r="BG165" s="272"/>
      <c r="BH165" s="272"/>
      <c r="BI165" s="272"/>
      <c r="BJ165" s="272"/>
      <c r="BK165" s="272"/>
      <c r="BL165" s="272"/>
      <c r="BM165" s="272"/>
      <c r="BN165" s="272"/>
      <c r="BO165" s="272"/>
      <c r="BP165" s="272"/>
      <c r="BQ165" s="272"/>
      <c r="BR165" s="272"/>
      <c r="BS165" s="272"/>
      <c r="BT165" s="272"/>
      <c r="BU165" s="272"/>
      <c r="BV165" s="272"/>
      <c r="BW165" s="272"/>
      <c r="BX165" s="272"/>
      <c r="BY165" s="272"/>
      <c r="BZ165" s="272"/>
      <c r="CA165" s="272"/>
      <c r="CB165" s="272"/>
      <c r="CC165" s="272"/>
      <c r="CD165" s="272"/>
      <c r="CE165" s="272"/>
      <c r="CF165" s="272"/>
      <c r="CG165" s="272"/>
      <c r="CH165" s="272"/>
      <c r="CI165" s="272"/>
      <c r="CJ165" s="272"/>
      <c r="CK165" s="272"/>
      <c r="CL165" s="272"/>
      <c r="CM165" s="272"/>
      <c r="CN165" s="272"/>
      <c r="CO165" s="272"/>
      <c r="CP165" s="272"/>
      <c r="CQ165" s="272"/>
      <c r="CR165" s="272"/>
      <c r="CS165" s="272"/>
      <c r="CT165" s="272"/>
      <c r="CU165" s="272"/>
      <c r="CV165" s="272"/>
      <c r="CW165" s="272"/>
      <c r="CX165" s="272"/>
      <c r="CY165" s="272"/>
      <c r="CZ165" s="272"/>
      <c r="DA165" s="272"/>
      <c r="DB165" s="272"/>
      <c r="DC165" s="272"/>
      <c r="DD165" s="272"/>
      <c r="DE165" s="272"/>
      <c r="DF165" s="272"/>
      <c r="DG165" s="272"/>
      <c r="DH165" s="272"/>
      <c r="DI165" s="272"/>
      <c r="DJ165" s="272"/>
      <c r="DK165" s="272"/>
      <c r="DL165" s="272"/>
      <c r="DM165" s="272"/>
      <c r="DN165" s="272"/>
      <c r="DO165" s="272"/>
      <c r="DP165" s="272"/>
      <c r="DQ165" s="272"/>
      <c r="DR165" s="272"/>
      <c r="DS165" s="272"/>
      <c r="DT165" s="272"/>
      <c r="DU165" s="272"/>
      <c r="DV165" s="272"/>
      <c r="DW165" s="272"/>
      <c r="DX165" s="272"/>
      <c r="DY165" s="272"/>
      <c r="DZ165" s="272"/>
      <c r="EA165" s="272"/>
      <c r="EB165" s="272"/>
      <c r="EC165" s="272"/>
      <c r="ED165" s="272"/>
      <c r="EE165" s="272"/>
      <c r="EF165" s="272"/>
      <c r="EG165" s="272"/>
      <c r="EH165" s="272"/>
      <c r="EI165" s="272"/>
      <c r="EJ165" s="272"/>
      <c r="EK165" s="272"/>
      <c r="EL165" s="272"/>
      <c r="EM165" s="272"/>
      <c r="EN165" s="272"/>
      <c r="EO165" s="272"/>
      <c r="EP165" s="272"/>
      <c r="EQ165" s="272"/>
      <c r="ER165" s="272"/>
      <c r="ES165" s="272"/>
      <c r="ET165" s="272"/>
      <c r="EU165" s="272"/>
      <c r="EV165" s="272"/>
      <c r="EW165" s="272"/>
      <c r="EX165" s="272"/>
      <c r="EY165" s="272"/>
      <c r="EZ165" s="272"/>
      <c r="FA165" s="272"/>
      <c r="FB165" s="272"/>
      <c r="FC165" s="272"/>
      <c r="FD165" s="272"/>
      <c r="FE165" s="272"/>
      <c r="FF165" s="272"/>
      <c r="FG165" s="272"/>
      <c r="FH165" s="272"/>
      <c r="FI165" s="272"/>
      <c r="FJ165" s="272"/>
      <c r="FK165" s="272"/>
      <c r="FL165" s="272"/>
      <c r="FM165" s="272"/>
      <c r="FN165" s="272"/>
      <c r="FO165" s="272"/>
      <c r="FP165" s="272"/>
      <c r="FQ165" s="272"/>
      <c r="FR165" s="272"/>
      <c r="FS165" s="272"/>
      <c r="FT165" s="272"/>
      <c r="FU165" s="272"/>
      <c r="FV165" s="272"/>
      <c r="FW165" s="272"/>
      <c r="FX165" s="272"/>
      <c r="FY165" s="272"/>
      <c r="FZ165" s="272"/>
      <c r="GA165" s="272"/>
      <c r="GB165" s="272"/>
      <c r="GC165" s="272"/>
      <c r="GD165" s="272"/>
      <c r="GE165" s="272"/>
      <c r="GF165" s="272"/>
      <c r="GG165" s="272"/>
      <c r="GH165" s="272"/>
      <c r="GI165" s="272"/>
      <c r="GJ165" s="272"/>
      <c r="GK165" s="272"/>
      <c r="GL165" s="272"/>
      <c r="GM165" s="272"/>
      <c r="GN165" s="272"/>
      <c r="GO165" s="272"/>
      <c r="GP165" s="272"/>
      <c r="GQ165" s="272"/>
      <c r="GR165" s="272"/>
      <c r="GS165" s="272"/>
      <c r="GT165" s="272"/>
      <c r="GU165" s="272"/>
      <c r="GV165" s="272"/>
      <c r="GW165" s="272"/>
      <c r="GX165" s="272"/>
      <c r="GY165" s="272"/>
      <c r="GZ165" s="272"/>
      <c r="HA165" s="272"/>
      <c r="HB165" s="272"/>
      <c r="HC165" s="272"/>
      <c r="HD165" s="272"/>
      <c r="HE165" s="272"/>
      <c r="HF165" s="272"/>
      <c r="HG165" s="272"/>
      <c r="HH165" s="272"/>
      <c r="HI165" s="272"/>
      <c r="HJ165" s="272"/>
      <c r="HK165" s="272"/>
      <c r="HL165" s="272"/>
      <c r="HM165" s="272"/>
      <c r="HN165" s="272"/>
      <c r="HO165" s="272"/>
      <c r="HP165" s="272"/>
      <c r="HQ165" s="272"/>
      <c r="HR165" s="272"/>
      <c r="HS165" s="272"/>
      <c r="HT165" s="272"/>
      <c r="HU165" s="272"/>
      <c r="HV165" s="272"/>
      <c r="HW165" s="272"/>
      <c r="HX165" s="272"/>
      <c r="HY165" s="272"/>
      <c r="HZ165" s="272"/>
      <c r="IA165" s="272"/>
      <c r="IB165" s="272"/>
      <c r="IC165" s="272"/>
      <c r="ID165" s="272"/>
      <c r="IE165" s="272"/>
      <c r="IF165" s="272"/>
      <c r="IG165" s="272"/>
      <c r="IH165" s="272"/>
      <c r="II165" s="272"/>
      <c r="IJ165" s="272"/>
      <c r="IK165" s="272"/>
      <c r="IL165" s="272"/>
      <c r="IM165" s="272"/>
    </row>
    <row r="166" spans="1:247" s="237" customFormat="1" ht="18" customHeight="1">
      <c r="A166" s="253">
        <v>160</v>
      </c>
      <c r="B166" s="254" t="s">
        <v>896</v>
      </c>
      <c r="C166" s="254" t="s">
        <v>897</v>
      </c>
      <c r="D166" s="255" t="s">
        <v>574</v>
      </c>
      <c r="E166" s="256" t="s">
        <v>575</v>
      </c>
      <c r="F166" s="268">
        <v>144.13</v>
      </c>
      <c r="G166" s="269"/>
      <c r="H166" s="269"/>
      <c r="I166" s="258">
        <f>F166*J166</f>
        <v>648585</v>
      </c>
      <c r="J166" s="274">
        <v>4500</v>
      </c>
      <c r="K166" s="273" t="s">
        <v>898</v>
      </c>
      <c r="L166" s="271"/>
      <c r="M166" s="271"/>
      <c r="N166" s="271"/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  <c r="AA166" s="272"/>
      <c r="AB166" s="272"/>
      <c r="AC166" s="272"/>
      <c r="AD166" s="272"/>
      <c r="AE166" s="272"/>
      <c r="AF166" s="272"/>
      <c r="AG166" s="272"/>
      <c r="AH166" s="272"/>
      <c r="AI166" s="272"/>
      <c r="AJ166" s="272"/>
      <c r="AK166" s="272"/>
      <c r="AL166" s="272"/>
      <c r="AM166" s="272"/>
      <c r="AN166" s="272"/>
      <c r="AO166" s="272"/>
      <c r="AP166" s="272"/>
      <c r="AQ166" s="272"/>
      <c r="AR166" s="272"/>
      <c r="AS166" s="272"/>
      <c r="AT166" s="272"/>
      <c r="AU166" s="272"/>
      <c r="AV166" s="272"/>
      <c r="AW166" s="272"/>
      <c r="AX166" s="272"/>
      <c r="AY166" s="272"/>
      <c r="AZ166" s="272"/>
      <c r="BA166" s="272"/>
      <c r="BB166" s="272"/>
      <c r="BC166" s="272"/>
      <c r="BD166" s="272"/>
      <c r="BE166" s="272"/>
      <c r="BF166" s="272"/>
      <c r="BG166" s="272"/>
      <c r="BH166" s="272"/>
      <c r="BI166" s="272"/>
      <c r="BJ166" s="272"/>
      <c r="BK166" s="272"/>
      <c r="BL166" s="272"/>
      <c r="BM166" s="272"/>
      <c r="BN166" s="272"/>
      <c r="BO166" s="272"/>
      <c r="BP166" s="272"/>
      <c r="BQ166" s="272"/>
      <c r="BR166" s="272"/>
      <c r="BS166" s="272"/>
      <c r="BT166" s="272"/>
      <c r="BU166" s="272"/>
      <c r="BV166" s="272"/>
      <c r="BW166" s="272"/>
      <c r="BX166" s="272"/>
      <c r="BY166" s="272"/>
      <c r="BZ166" s="272"/>
      <c r="CA166" s="272"/>
      <c r="CB166" s="272"/>
      <c r="CC166" s="272"/>
      <c r="CD166" s="272"/>
      <c r="CE166" s="272"/>
      <c r="CF166" s="272"/>
      <c r="CG166" s="272"/>
      <c r="CH166" s="272"/>
      <c r="CI166" s="272"/>
      <c r="CJ166" s="272"/>
      <c r="CK166" s="272"/>
      <c r="CL166" s="272"/>
      <c r="CM166" s="272"/>
      <c r="CN166" s="272"/>
      <c r="CO166" s="272"/>
      <c r="CP166" s="272"/>
      <c r="CQ166" s="272"/>
      <c r="CR166" s="272"/>
      <c r="CS166" s="272"/>
      <c r="CT166" s="272"/>
      <c r="CU166" s="272"/>
      <c r="CV166" s="272"/>
      <c r="CW166" s="272"/>
      <c r="CX166" s="272"/>
      <c r="CY166" s="272"/>
      <c r="CZ166" s="272"/>
      <c r="DA166" s="272"/>
      <c r="DB166" s="272"/>
      <c r="DC166" s="272"/>
      <c r="DD166" s="272"/>
      <c r="DE166" s="272"/>
      <c r="DF166" s="272"/>
      <c r="DG166" s="272"/>
      <c r="DH166" s="272"/>
      <c r="DI166" s="272"/>
      <c r="DJ166" s="272"/>
      <c r="DK166" s="272"/>
      <c r="DL166" s="272"/>
      <c r="DM166" s="272"/>
      <c r="DN166" s="272"/>
      <c r="DO166" s="272"/>
      <c r="DP166" s="272"/>
      <c r="DQ166" s="272"/>
      <c r="DR166" s="272"/>
      <c r="DS166" s="272"/>
      <c r="DT166" s="272"/>
      <c r="DU166" s="272"/>
      <c r="DV166" s="272"/>
      <c r="DW166" s="272"/>
      <c r="DX166" s="272"/>
      <c r="DY166" s="272"/>
      <c r="DZ166" s="272"/>
      <c r="EA166" s="272"/>
      <c r="EB166" s="272"/>
      <c r="EC166" s="272"/>
      <c r="ED166" s="272"/>
      <c r="EE166" s="272"/>
      <c r="EF166" s="272"/>
      <c r="EG166" s="272"/>
      <c r="EH166" s="272"/>
      <c r="EI166" s="272"/>
      <c r="EJ166" s="272"/>
      <c r="EK166" s="272"/>
      <c r="EL166" s="272"/>
      <c r="EM166" s="272"/>
      <c r="EN166" s="272"/>
      <c r="EO166" s="272"/>
      <c r="EP166" s="272"/>
      <c r="EQ166" s="272"/>
      <c r="ER166" s="272"/>
      <c r="ES166" s="272"/>
      <c r="ET166" s="272"/>
      <c r="EU166" s="272"/>
      <c r="EV166" s="272"/>
      <c r="EW166" s="272"/>
      <c r="EX166" s="272"/>
      <c r="EY166" s="272"/>
      <c r="EZ166" s="272"/>
      <c r="FA166" s="272"/>
      <c r="FB166" s="272"/>
      <c r="FC166" s="272"/>
      <c r="FD166" s="272"/>
      <c r="FE166" s="272"/>
      <c r="FF166" s="272"/>
      <c r="FG166" s="272"/>
      <c r="FH166" s="272"/>
      <c r="FI166" s="272"/>
      <c r="FJ166" s="272"/>
      <c r="FK166" s="272"/>
      <c r="FL166" s="272"/>
      <c r="FM166" s="272"/>
      <c r="FN166" s="272"/>
      <c r="FO166" s="272"/>
      <c r="FP166" s="272"/>
      <c r="FQ166" s="272"/>
      <c r="FR166" s="272"/>
      <c r="FS166" s="272"/>
      <c r="FT166" s="272"/>
      <c r="FU166" s="272"/>
      <c r="FV166" s="272"/>
      <c r="FW166" s="272"/>
      <c r="FX166" s="272"/>
      <c r="FY166" s="272"/>
      <c r="FZ166" s="272"/>
      <c r="GA166" s="272"/>
      <c r="GB166" s="272"/>
      <c r="GC166" s="272"/>
      <c r="GD166" s="272"/>
      <c r="GE166" s="272"/>
      <c r="GF166" s="272"/>
      <c r="GG166" s="272"/>
      <c r="GH166" s="272"/>
      <c r="GI166" s="272"/>
      <c r="GJ166" s="272"/>
      <c r="GK166" s="272"/>
      <c r="GL166" s="272"/>
      <c r="GM166" s="272"/>
      <c r="GN166" s="272"/>
      <c r="GO166" s="272"/>
      <c r="GP166" s="272"/>
      <c r="GQ166" s="272"/>
      <c r="GR166" s="272"/>
      <c r="GS166" s="272"/>
      <c r="GT166" s="272"/>
      <c r="GU166" s="272"/>
      <c r="GV166" s="272"/>
      <c r="GW166" s="272"/>
      <c r="GX166" s="272"/>
      <c r="GY166" s="272"/>
      <c r="GZ166" s="272"/>
      <c r="HA166" s="272"/>
      <c r="HB166" s="272"/>
      <c r="HC166" s="272"/>
      <c r="HD166" s="272"/>
      <c r="HE166" s="272"/>
      <c r="HF166" s="272"/>
      <c r="HG166" s="272"/>
      <c r="HH166" s="272"/>
      <c r="HI166" s="272"/>
      <c r="HJ166" s="272"/>
      <c r="HK166" s="272"/>
      <c r="HL166" s="272"/>
      <c r="HM166" s="272"/>
      <c r="HN166" s="272"/>
      <c r="HO166" s="272"/>
      <c r="HP166" s="272"/>
      <c r="HQ166" s="272"/>
      <c r="HR166" s="272"/>
      <c r="HS166" s="272"/>
      <c r="HT166" s="272"/>
      <c r="HU166" s="272"/>
      <c r="HV166" s="272"/>
      <c r="HW166" s="272"/>
      <c r="HX166" s="272"/>
      <c r="HY166" s="272"/>
      <c r="HZ166" s="272"/>
      <c r="IA166" s="272"/>
      <c r="IB166" s="272"/>
      <c r="IC166" s="272"/>
      <c r="ID166" s="272"/>
      <c r="IE166" s="272"/>
      <c r="IF166" s="272"/>
      <c r="IG166" s="272"/>
      <c r="IH166" s="272"/>
      <c r="II166" s="272"/>
      <c r="IJ166" s="272"/>
      <c r="IK166" s="272"/>
      <c r="IL166" s="272"/>
      <c r="IM166" s="272"/>
    </row>
    <row r="167" spans="1:247" s="237" customFormat="1" ht="18" customHeight="1">
      <c r="A167" s="253">
        <v>161</v>
      </c>
      <c r="B167" s="254" t="s">
        <v>899</v>
      </c>
      <c r="C167" s="254" t="s">
        <v>900</v>
      </c>
      <c r="D167" s="255" t="s">
        <v>574</v>
      </c>
      <c r="E167" s="256" t="s">
        <v>575</v>
      </c>
      <c r="F167" s="268">
        <v>144.13</v>
      </c>
      <c r="G167" s="269"/>
      <c r="H167" s="269"/>
      <c r="I167" s="258">
        <f>F167*J167</f>
        <v>648585</v>
      </c>
      <c r="J167" s="274">
        <v>4500</v>
      </c>
      <c r="K167" s="273" t="s">
        <v>898</v>
      </c>
      <c r="L167" s="271"/>
      <c r="M167" s="271"/>
      <c r="N167" s="271"/>
      <c r="O167" s="272"/>
      <c r="P167" s="272"/>
      <c r="Q167" s="272"/>
      <c r="R167" s="272"/>
      <c r="S167" s="272"/>
      <c r="T167" s="272"/>
      <c r="U167" s="272"/>
      <c r="V167" s="272"/>
      <c r="W167" s="272"/>
      <c r="X167" s="272"/>
      <c r="Y167" s="272"/>
      <c r="Z167" s="272"/>
      <c r="AA167" s="272"/>
      <c r="AB167" s="272"/>
      <c r="AC167" s="272"/>
      <c r="AD167" s="272"/>
      <c r="AE167" s="272"/>
      <c r="AF167" s="272"/>
      <c r="AG167" s="272"/>
      <c r="AH167" s="272"/>
      <c r="AI167" s="272"/>
      <c r="AJ167" s="272"/>
      <c r="AK167" s="272"/>
      <c r="AL167" s="272"/>
      <c r="AM167" s="272"/>
      <c r="AN167" s="272"/>
      <c r="AO167" s="272"/>
      <c r="AP167" s="272"/>
      <c r="AQ167" s="272"/>
      <c r="AR167" s="272"/>
      <c r="AS167" s="272"/>
      <c r="AT167" s="272"/>
      <c r="AU167" s="272"/>
      <c r="AV167" s="272"/>
      <c r="AW167" s="272"/>
      <c r="AX167" s="272"/>
      <c r="AY167" s="272"/>
      <c r="AZ167" s="272"/>
      <c r="BA167" s="272"/>
      <c r="BB167" s="272"/>
      <c r="BC167" s="272"/>
      <c r="BD167" s="272"/>
      <c r="BE167" s="272"/>
      <c r="BF167" s="272"/>
      <c r="BG167" s="272"/>
      <c r="BH167" s="272"/>
      <c r="BI167" s="272"/>
      <c r="BJ167" s="272"/>
      <c r="BK167" s="272"/>
      <c r="BL167" s="272"/>
      <c r="BM167" s="272"/>
      <c r="BN167" s="272"/>
      <c r="BO167" s="272"/>
      <c r="BP167" s="272"/>
      <c r="BQ167" s="272"/>
      <c r="BR167" s="272"/>
      <c r="BS167" s="272"/>
      <c r="BT167" s="272"/>
      <c r="BU167" s="272"/>
      <c r="BV167" s="272"/>
      <c r="BW167" s="272"/>
      <c r="BX167" s="272"/>
      <c r="BY167" s="272"/>
      <c r="BZ167" s="272"/>
      <c r="CA167" s="272"/>
      <c r="CB167" s="272"/>
      <c r="CC167" s="272"/>
      <c r="CD167" s="272"/>
      <c r="CE167" s="272"/>
      <c r="CF167" s="272"/>
      <c r="CG167" s="272"/>
      <c r="CH167" s="272"/>
      <c r="CI167" s="272"/>
      <c r="CJ167" s="272"/>
      <c r="CK167" s="272"/>
      <c r="CL167" s="272"/>
      <c r="CM167" s="272"/>
      <c r="CN167" s="272"/>
      <c r="CO167" s="272"/>
      <c r="CP167" s="272"/>
      <c r="CQ167" s="272"/>
      <c r="CR167" s="272"/>
      <c r="CS167" s="272"/>
      <c r="CT167" s="272"/>
      <c r="CU167" s="272"/>
      <c r="CV167" s="272"/>
      <c r="CW167" s="272"/>
      <c r="CX167" s="272"/>
      <c r="CY167" s="272"/>
      <c r="CZ167" s="272"/>
      <c r="DA167" s="272"/>
      <c r="DB167" s="272"/>
      <c r="DC167" s="272"/>
      <c r="DD167" s="272"/>
      <c r="DE167" s="272"/>
      <c r="DF167" s="272"/>
      <c r="DG167" s="272"/>
      <c r="DH167" s="272"/>
      <c r="DI167" s="272"/>
      <c r="DJ167" s="272"/>
      <c r="DK167" s="272"/>
      <c r="DL167" s="272"/>
      <c r="DM167" s="272"/>
      <c r="DN167" s="272"/>
      <c r="DO167" s="272"/>
      <c r="DP167" s="272"/>
      <c r="DQ167" s="272"/>
      <c r="DR167" s="272"/>
      <c r="DS167" s="272"/>
      <c r="DT167" s="272"/>
      <c r="DU167" s="272"/>
      <c r="DV167" s="272"/>
      <c r="DW167" s="272"/>
      <c r="DX167" s="272"/>
      <c r="DY167" s="272"/>
      <c r="DZ167" s="272"/>
      <c r="EA167" s="272"/>
      <c r="EB167" s="272"/>
      <c r="EC167" s="272"/>
      <c r="ED167" s="272"/>
      <c r="EE167" s="272"/>
      <c r="EF167" s="272"/>
      <c r="EG167" s="272"/>
      <c r="EH167" s="272"/>
      <c r="EI167" s="272"/>
      <c r="EJ167" s="272"/>
      <c r="EK167" s="272"/>
      <c r="EL167" s="272"/>
      <c r="EM167" s="272"/>
      <c r="EN167" s="272"/>
      <c r="EO167" s="272"/>
      <c r="EP167" s="272"/>
      <c r="EQ167" s="272"/>
      <c r="ER167" s="272"/>
      <c r="ES167" s="272"/>
      <c r="ET167" s="272"/>
      <c r="EU167" s="272"/>
      <c r="EV167" s="272"/>
      <c r="EW167" s="272"/>
      <c r="EX167" s="272"/>
      <c r="EY167" s="272"/>
      <c r="EZ167" s="272"/>
      <c r="FA167" s="272"/>
      <c r="FB167" s="272"/>
      <c r="FC167" s="272"/>
      <c r="FD167" s="272"/>
      <c r="FE167" s="272"/>
      <c r="FF167" s="272"/>
      <c r="FG167" s="272"/>
      <c r="FH167" s="272"/>
      <c r="FI167" s="272"/>
      <c r="FJ167" s="272"/>
      <c r="FK167" s="272"/>
      <c r="FL167" s="272"/>
      <c r="FM167" s="272"/>
      <c r="FN167" s="272"/>
      <c r="FO167" s="272"/>
      <c r="FP167" s="272"/>
      <c r="FQ167" s="272"/>
      <c r="FR167" s="272"/>
      <c r="FS167" s="272"/>
      <c r="FT167" s="272"/>
      <c r="FU167" s="272"/>
      <c r="FV167" s="272"/>
      <c r="FW167" s="272"/>
      <c r="FX167" s="272"/>
      <c r="FY167" s="272"/>
      <c r="FZ167" s="272"/>
      <c r="GA167" s="272"/>
      <c r="GB167" s="272"/>
      <c r="GC167" s="272"/>
      <c r="GD167" s="272"/>
      <c r="GE167" s="272"/>
      <c r="GF167" s="272"/>
      <c r="GG167" s="272"/>
      <c r="GH167" s="272"/>
      <c r="GI167" s="272"/>
      <c r="GJ167" s="272"/>
      <c r="GK167" s="272"/>
      <c r="GL167" s="272"/>
      <c r="GM167" s="272"/>
      <c r="GN167" s="272"/>
      <c r="GO167" s="272"/>
      <c r="GP167" s="272"/>
      <c r="GQ167" s="272"/>
      <c r="GR167" s="272"/>
      <c r="GS167" s="272"/>
      <c r="GT167" s="272"/>
      <c r="GU167" s="272"/>
      <c r="GV167" s="272"/>
      <c r="GW167" s="272"/>
      <c r="GX167" s="272"/>
      <c r="GY167" s="272"/>
      <c r="GZ167" s="272"/>
      <c r="HA167" s="272"/>
      <c r="HB167" s="272"/>
      <c r="HC167" s="272"/>
      <c r="HD167" s="272"/>
      <c r="HE167" s="272"/>
      <c r="HF167" s="272"/>
      <c r="HG167" s="272"/>
      <c r="HH167" s="272"/>
      <c r="HI167" s="272"/>
      <c r="HJ167" s="272"/>
      <c r="HK167" s="272"/>
      <c r="HL167" s="272"/>
      <c r="HM167" s="272"/>
      <c r="HN167" s="272"/>
      <c r="HO167" s="272"/>
      <c r="HP167" s="272"/>
      <c r="HQ167" s="272"/>
      <c r="HR167" s="272"/>
      <c r="HS167" s="272"/>
      <c r="HT167" s="272"/>
      <c r="HU167" s="272"/>
      <c r="HV167" s="272"/>
      <c r="HW167" s="272"/>
      <c r="HX167" s="272"/>
      <c r="HY167" s="272"/>
      <c r="HZ167" s="272"/>
      <c r="IA167" s="272"/>
      <c r="IB167" s="272"/>
      <c r="IC167" s="272"/>
      <c r="ID167" s="272"/>
      <c r="IE167" s="272"/>
      <c r="IF167" s="272"/>
      <c r="IG167" s="272"/>
      <c r="IH167" s="272"/>
      <c r="II167" s="272"/>
      <c r="IJ167" s="272"/>
      <c r="IK167" s="272"/>
      <c r="IL167" s="272"/>
      <c r="IM167" s="272"/>
    </row>
    <row r="168" spans="1:247" s="237" customFormat="1" ht="18" customHeight="1">
      <c r="A168" s="253">
        <v>162</v>
      </c>
      <c r="B168" s="254" t="s">
        <v>901</v>
      </c>
      <c r="C168" s="254" t="s">
        <v>902</v>
      </c>
      <c r="D168" s="255" t="s">
        <v>574</v>
      </c>
      <c r="E168" s="256" t="s">
        <v>575</v>
      </c>
      <c r="F168" s="268">
        <v>71.41</v>
      </c>
      <c r="G168" s="269"/>
      <c r="H168" s="269"/>
      <c r="I168" s="258">
        <f>F168*J168</f>
        <v>357050</v>
      </c>
      <c r="J168" s="274">
        <v>5000</v>
      </c>
      <c r="K168" s="273" t="s">
        <v>903</v>
      </c>
      <c r="L168" s="271"/>
      <c r="M168" s="271"/>
      <c r="N168" s="271"/>
      <c r="O168" s="272"/>
      <c r="P168" s="272"/>
      <c r="Q168" s="272"/>
      <c r="R168" s="272"/>
      <c r="S168" s="272"/>
      <c r="T168" s="272"/>
      <c r="U168" s="272"/>
      <c r="V168" s="272"/>
      <c r="W168" s="272"/>
      <c r="X168" s="272"/>
      <c r="Y168" s="272"/>
      <c r="Z168" s="272"/>
      <c r="AA168" s="272"/>
      <c r="AB168" s="272"/>
      <c r="AC168" s="272"/>
      <c r="AD168" s="272"/>
      <c r="AE168" s="272"/>
      <c r="AF168" s="272"/>
      <c r="AG168" s="272"/>
      <c r="AH168" s="272"/>
      <c r="AI168" s="272"/>
      <c r="AJ168" s="272"/>
      <c r="AK168" s="272"/>
      <c r="AL168" s="272"/>
      <c r="AM168" s="272"/>
      <c r="AN168" s="272"/>
      <c r="AO168" s="272"/>
      <c r="AP168" s="272"/>
      <c r="AQ168" s="272"/>
      <c r="AR168" s="272"/>
      <c r="AS168" s="272"/>
      <c r="AT168" s="272"/>
      <c r="AU168" s="272"/>
      <c r="AV168" s="272"/>
      <c r="AW168" s="272"/>
      <c r="AX168" s="272"/>
      <c r="AY168" s="272"/>
      <c r="AZ168" s="272"/>
      <c r="BA168" s="272"/>
      <c r="BB168" s="272"/>
      <c r="BC168" s="272"/>
      <c r="BD168" s="272"/>
      <c r="BE168" s="272"/>
      <c r="BF168" s="272"/>
      <c r="BG168" s="272"/>
      <c r="BH168" s="272"/>
      <c r="BI168" s="272"/>
      <c r="BJ168" s="272"/>
      <c r="BK168" s="272"/>
      <c r="BL168" s="272"/>
      <c r="BM168" s="272"/>
      <c r="BN168" s="272"/>
      <c r="BO168" s="272"/>
      <c r="BP168" s="272"/>
      <c r="BQ168" s="272"/>
      <c r="BR168" s="272"/>
      <c r="BS168" s="272"/>
      <c r="BT168" s="272"/>
      <c r="BU168" s="272"/>
      <c r="BV168" s="272"/>
      <c r="BW168" s="272"/>
      <c r="BX168" s="272"/>
      <c r="BY168" s="272"/>
      <c r="BZ168" s="272"/>
      <c r="CA168" s="272"/>
      <c r="CB168" s="272"/>
      <c r="CC168" s="272"/>
      <c r="CD168" s="272"/>
      <c r="CE168" s="272"/>
      <c r="CF168" s="272"/>
      <c r="CG168" s="272"/>
      <c r="CH168" s="272"/>
      <c r="CI168" s="272"/>
      <c r="CJ168" s="272"/>
      <c r="CK168" s="272"/>
      <c r="CL168" s="272"/>
      <c r="CM168" s="272"/>
      <c r="CN168" s="272"/>
      <c r="CO168" s="272"/>
      <c r="CP168" s="272"/>
      <c r="CQ168" s="272"/>
      <c r="CR168" s="272"/>
      <c r="CS168" s="272"/>
      <c r="CT168" s="272"/>
      <c r="CU168" s="272"/>
      <c r="CV168" s="272"/>
      <c r="CW168" s="272"/>
      <c r="CX168" s="272"/>
      <c r="CY168" s="272"/>
      <c r="CZ168" s="272"/>
      <c r="DA168" s="272"/>
      <c r="DB168" s="272"/>
      <c r="DC168" s="272"/>
      <c r="DD168" s="272"/>
      <c r="DE168" s="272"/>
      <c r="DF168" s="272"/>
      <c r="DG168" s="272"/>
      <c r="DH168" s="272"/>
      <c r="DI168" s="272"/>
      <c r="DJ168" s="272"/>
      <c r="DK168" s="272"/>
      <c r="DL168" s="272"/>
      <c r="DM168" s="272"/>
      <c r="DN168" s="272"/>
      <c r="DO168" s="272"/>
      <c r="DP168" s="272"/>
      <c r="DQ168" s="272"/>
      <c r="DR168" s="272"/>
      <c r="DS168" s="272"/>
      <c r="DT168" s="272"/>
      <c r="DU168" s="272"/>
      <c r="DV168" s="272"/>
      <c r="DW168" s="272"/>
      <c r="DX168" s="272"/>
      <c r="DY168" s="272"/>
      <c r="DZ168" s="272"/>
      <c r="EA168" s="272"/>
      <c r="EB168" s="272"/>
      <c r="EC168" s="272"/>
      <c r="ED168" s="272"/>
      <c r="EE168" s="272"/>
      <c r="EF168" s="272"/>
      <c r="EG168" s="272"/>
      <c r="EH168" s="272"/>
      <c r="EI168" s="272"/>
      <c r="EJ168" s="272"/>
      <c r="EK168" s="272"/>
      <c r="EL168" s="272"/>
      <c r="EM168" s="272"/>
      <c r="EN168" s="272"/>
      <c r="EO168" s="272"/>
      <c r="EP168" s="272"/>
      <c r="EQ168" s="272"/>
      <c r="ER168" s="272"/>
      <c r="ES168" s="272"/>
      <c r="ET168" s="272"/>
      <c r="EU168" s="272"/>
      <c r="EV168" s="272"/>
      <c r="EW168" s="272"/>
      <c r="EX168" s="272"/>
      <c r="EY168" s="272"/>
      <c r="EZ168" s="272"/>
      <c r="FA168" s="272"/>
      <c r="FB168" s="272"/>
      <c r="FC168" s="272"/>
      <c r="FD168" s="272"/>
      <c r="FE168" s="272"/>
      <c r="FF168" s="272"/>
      <c r="FG168" s="272"/>
      <c r="FH168" s="272"/>
      <c r="FI168" s="272"/>
      <c r="FJ168" s="272"/>
      <c r="FK168" s="272"/>
      <c r="FL168" s="272"/>
      <c r="FM168" s="272"/>
      <c r="FN168" s="272"/>
      <c r="FO168" s="272"/>
      <c r="FP168" s="272"/>
      <c r="FQ168" s="272"/>
      <c r="FR168" s="272"/>
      <c r="FS168" s="272"/>
      <c r="FT168" s="272"/>
      <c r="FU168" s="272"/>
      <c r="FV168" s="272"/>
      <c r="FW168" s="272"/>
      <c r="FX168" s="272"/>
      <c r="FY168" s="272"/>
      <c r="FZ168" s="272"/>
      <c r="GA168" s="272"/>
      <c r="GB168" s="272"/>
      <c r="GC168" s="272"/>
      <c r="GD168" s="272"/>
      <c r="GE168" s="272"/>
      <c r="GF168" s="272"/>
      <c r="GG168" s="272"/>
      <c r="GH168" s="272"/>
      <c r="GI168" s="272"/>
      <c r="GJ168" s="272"/>
      <c r="GK168" s="272"/>
      <c r="GL168" s="272"/>
      <c r="GM168" s="272"/>
      <c r="GN168" s="272"/>
      <c r="GO168" s="272"/>
      <c r="GP168" s="272"/>
      <c r="GQ168" s="272"/>
      <c r="GR168" s="272"/>
      <c r="GS168" s="272"/>
      <c r="GT168" s="272"/>
      <c r="GU168" s="272"/>
      <c r="GV168" s="272"/>
      <c r="GW168" s="272"/>
      <c r="GX168" s="272"/>
      <c r="GY168" s="272"/>
      <c r="GZ168" s="272"/>
      <c r="HA168" s="272"/>
      <c r="HB168" s="272"/>
      <c r="HC168" s="272"/>
      <c r="HD168" s="272"/>
      <c r="HE168" s="272"/>
      <c r="HF168" s="272"/>
      <c r="HG168" s="272"/>
      <c r="HH168" s="272"/>
      <c r="HI168" s="272"/>
      <c r="HJ168" s="272"/>
      <c r="HK168" s="272"/>
      <c r="HL168" s="272"/>
      <c r="HM168" s="272"/>
      <c r="HN168" s="272"/>
      <c r="HO168" s="272"/>
      <c r="HP168" s="272"/>
      <c r="HQ168" s="272"/>
      <c r="HR168" s="272"/>
      <c r="HS168" s="272"/>
      <c r="HT168" s="272"/>
      <c r="HU168" s="272"/>
      <c r="HV168" s="272"/>
      <c r="HW168" s="272"/>
      <c r="HX168" s="272"/>
      <c r="HY168" s="272"/>
      <c r="HZ168" s="272"/>
      <c r="IA168" s="272"/>
      <c r="IB168" s="272"/>
      <c r="IC168" s="272"/>
      <c r="ID168" s="272"/>
      <c r="IE168" s="272"/>
      <c r="IF168" s="272"/>
      <c r="IG168" s="272"/>
      <c r="IH168" s="272"/>
      <c r="II168" s="272"/>
      <c r="IJ168" s="272"/>
      <c r="IK168" s="272"/>
      <c r="IL168" s="272"/>
      <c r="IM168" s="272"/>
    </row>
    <row r="169" spans="1:247" s="237" customFormat="1" ht="18" customHeight="1">
      <c r="A169" s="253">
        <v>163</v>
      </c>
      <c r="B169" s="254" t="s">
        <v>904</v>
      </c>
      <c r="C169" s="254" t="s">
        <v>905</v>
      </c>
      <c r="D169" s="255" t="s">
        <v>574</v>
      </c>
      <c r="E169" s="256" t="s">
        <v>575</v>
      </c>
      <c r="F169" s="268">
        <v>136.99</v>
      </c>
      <c r="G169" s="269"/>
      <c r="H169" s="269"/>
      <c r="I169" s="258">
        <f>F169*J169</f>
        <v>616455</v>
      </c>
      <c r="J169" s="274">
        <v>4500</v>
      </c>
      <c r="K169" s="273" t="s">
        <v>898</v>
      </c>
      <c r="L169" s="271"/>
      <c r="M169" s="271"/>
      <c r="N169" s="271"/>
      <c r="O169" s="272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  <c r="AA169" s="272"/>
      <c r="AB169" s="272"/>
      <c r="AC169" s="272"/>
      <c r="AD169" s="272"/>
      <c r="AE169" s="272"/>
      <c r="AF169" s="272"/>
      <c r="AG169" s="272"/>
      <c r="AH169" s="272"/>
      <c r="AI169" s="272"/>
      <c r="AJ169" s="272"/>
      <c r="AK169" s="272"/>
      <c r="AL169" s="272"/>
      <c r="AM169" s="272"/>
      <c r="AN169" s="272"/>
      <c r="AO169" s="272"/>
      <c r="AP169" s="272"/>
      <c r="AQ169" s="272"/>
      <c r="AR169" s="272"/>
      <c r="AS169" s="272"/>
      <c r="AT169" s="272"/>
      <c r="AU169" s="272"/>
      <c r="AV169" s="272"/>
      <c r="AW169" s="272"/>
      <c r="AX169" s="272"/>
      <c r="AY169" s="272"/>
      <c r="AZ169" s="272"/>
      <c r="BA169" s="272"/>
      <c r="BB169" s="272"/>
      <c r="BC169" s="272"/>
      <c r="BD169" s="272"/>
      <c r="BE169" s="272"/>
      <c r="BF169" s="272"/>
      <c r="BG169" s="272"/>
      <c r="BH169" s="272"/>
      <c r="BI169" s="272"/>
      <c r="BJ169" s="272"/>
      <c r="BK169" s="272"/>
      <c r="BL169" s="272"/>
      <c r="BM169" s="272"/>
      <c r="BN169" s="272"/>
      <c r="BO169" s="272"/>
      <c r="BP169" s="272"/>
      <c r="BQ169" s="272"/>
      <c r="BR169" s="272"/>
      <c r="BS169" s="272"/>
      <c r="BT169" s="272"/>
      <c r="BU169" s="272"/>
      <c r="BV169" s="272"/>
      <c r="BW169" s="272"/>
      <c r="BX169" s="272"/>
      <c r="BY169" s="272"/>
      <c r="BZ169" s="272"/>
      <c r="CA169" s="272"/>
      <c r="CB169" s="272"/>
      <c r="CC169" s="272"/>
      <c r="CD169" s="272"/>
      <c r="CE169" s="272"/>
      <c r="CF169" s="272"/>
      <c r="CG169" s="272"/>
      <c r="CH169" s="272"/>
      <c r="CI169" s="272"/>
      <c r="CJ169" s="272"/>
      <c r="CK169" s="272"/>
      <c r="CL169" s="272"/>
      <c r="CM169" s="272"/>
      <c r="CN169" s="272"/>
      <c r="CO169" s="272"/>
      <c r="CP169" s="272"/>
      <c r="CQ169" s="272"/>
      <c r="CR169" s="272"/>
      <c r="CS169" s="272"/>
      <c r="CT169" s="272"/>
      <c r="CU169" s="272"/>
      <c r="CV169" s="272"/>
      <c r="CW169" s="272"/>
      <c r="CX169" s="272"/>
      <c r="CY169" s="272"/>
      <c r="CZ169" s="272"/>
      <c r="DA169" s="272"/>
      <c r="DB169" s="272"/>
      <c r="DC169" s="272"/>
      <c r="DD169" s="272"/>
      <c r="DE169" s="272"/>
      <c r="DF169" s="272"/>
      <c r="DG169" s="272"/>
      <c r="DH169" s="272"/>
      <c r="DI169" s="272"/>
      <c r="DJ169" s="272"/>
      <c r="DK169" s="272"/>
      <c r="DL169" s="272"/>
      <c r="DM169" s="272"/>
      <c r="DN169" s="272"/>
      <c r="DO169" s="272"/>
      <c r="DP169" s="272"/>
      <c r="DQ169" s="272"/>
      <c r="DR169" s="272"/>
      <c r="DS169" s="272"/>
      <c r="DT169" s="272"/>
      <c r="DU169" s="272"/>
      <c r="DV169" s="272"/>
      <c r="DW169" s="272"/>
      <c r="DX169" s="272"/>
      <c r="DY169" s="272"/>
      <c r="DZ169" s="272"/>
      <c r="EA169" s="272"/>
      <c r="EB169" s="272"/>
      <c r="EC169" s="272"/>
      <c r="ED169" s="272"/>
      <c r="EE169" s="272"/>
      <c r="EF169" s="272"/>
      <c r="EG169" s="272"/>
      <c r="EH169" s="272"/>
      <c r="EI169" s="272"/>
      <c r="EJ169" s="272"/>
      <c r="EK169" s="272"/>
      <c r="EL169" s="272"/>
      <c r="EM169" s="272"/>
      <c r="EN169" s="272"/>
      <c r="EO169" s="272"/>
      <c r="EP169" s="272"/>
      <c r="EQ169" s="272"/>
      <c r="ER169" s="272"/>
      <c r="ES169" s="272"/>
      <c r="ET169" s="272"/>
      <c r="EU169" s="272"/>
      <c r="EV169" s="272"/>
      <c r="EW169" s="272"/>
      <c r="EX169" s="272"/>
      <c r="EY169" s="272"/>
      <c r="EZ169" s="272"/>
      <c r="FA169" s="272"/>
      <c r="FB169" s="272"/>
      <c r="FC169" s="272"/>
      <c r="FD169" s="272"/>
      <c r="FE169" s="272"/>
      <c r="FF169" s="272"/>
      <c r="FG169" s="272"/>
      <c r="FH169" s="272"/>
      <c r="FI169" s="272"/>
      <c r="FJ169" s="272"/>
      <c r="FK169" s="272"/>
      <c r="FL169" s="272"/>
      <c r="FM169" s="272"/>
      <c r="FN169" s="272"/>
      <c r="FO169" s="272"/>
      <c r="FP169" s="272"/>
      <c r="FQ169" s="272"/>
      <c r="FR169" s="272"/>
      <c r="FS169" s="272"/>
      <c r="FT169" s="272"/>
      <c r="FU169" s="272"/>
      <c r="FV169" s="272"/>
      <c r="FW169" s="272"/>
      <c r="FX169" s="272"/>
      <c r="FY169" s="272"/>
      <c r="FZ169" s="272"/>
      <c r="GA169" s="272"/>
      <c r="GB169" s="272"/>
      <c r="GC169" s="272"/>
      <c r="GD169" s="272"/>
      <c r="GE169" s="272"/>
      <c r="GF169" s="272"/>
      <c r="GG169" s="272"/>
      <c r="GH169" s="272"/>
      <c r="GI169" s="272"/>
      <c r="GJ169" s="272"/>
      <c r="GK169" s="272"/>
      <c r="GL169" s="272"/>
      <c r="GM169" s="272"/>
      <c r="GN169" s="272"/>
      <c r="GO169" s="272"/>
      <c r="GP169" s="272"/>
      <c r="GQ169" s="272"/>
      <c r="GR169" s="272"/>
      <c r="GS169" s="272"/>
      <c r="GT169" s="272"/>
      <c r="GU169" s="272"/>
      <c r="GV169" s="272"/>
      <c r="GW169" s="272"/>
      <c r="GX169" s="272"/>
      <c r="GY169" s="272"/>
      <c r="GZ169" s="272"/>
      <c r="HA169" s="272"/>
      <c r="HB169" s="272"/>
      <c r="HC169" s="272"/>
      <c r="HD169" s="272"/>
      <c r="HE169" s="272"/>
      <c r="HF169" s="272"/>
      <c r="HG169" s="272"/>
      <c r="HH169" s="272"/>
      <c r="HI169" s="272"/>
      <c r="HJ169" s="272"/>
      <c r="HK169" s="272"/>
      <c r="HL169" s="272"/>
      <c r="HM169" s="272"/>
      <c r="HN169" s="272"/>
      <c r="HO169" s="272"/>
      <c r="HP169" s="272"/>
      <c r="HQ169" s="272"/>
      <c r="HR169" s="272"/>
      <c r="HS169" s="272"/>
      <c r="HT169" s="272"/>
      <c r="HU169" s="272"/>
      <c r="HV169" s="272"/>
      <c r="HW169" s="272"/>
      <c r="HX169" s="272"/>
      <c r="HY169" s="272"/>
      <c r="HZ169" s="272"/>
      <c r="IA169" s="272"/>
      <c r="IB169" s="272"/>
      <c r="IC169" s="272"/>
      <c r="ID169" s="272"/>
      <c r="IE169" s="272"/>
      <c r="IF169" s="272"/>
      <c r="IG169" s="272"/>
      <c r="IH169" s="272"/>
      <c r="II169" s="272"/>
      <c r="IJ169" s="272"/>
      <c r="IK169" s="272"/>
      <c r="IL169" s="272"/>
      <c r="IM169" s="272"/>
    </row>
    <row r="170" spans="1:247" s="237" customFormat="1" ht="18" customHeight="1">
      <c r="A170" s="253">
        <v>164</v>
      </c>
      <c r="B170" s="254" t="s">
        <v>906</v>
      </c>
      <c r="C170" s="254" t="s">
        <v>907</v>
      </c>
      <c r="D170" s="255" t="s">
        <v>574</v>
      </c>
      <c r="E170" s="256" t="s">
        <v>575</v>
      </c>
      <c r="F170" s="268">
        <v>136.99</v>
      </c>
      <c r="G170" s="269"/>
      <c r="H170" s="269"/>
      <c r="I170" s="258">
        <f>F170*J170</f>
        <v>616455</v>
      </c>
      <c r="J170" s="274">
        <v>4500</v>
      </c>
      <c r="K170" s="273" t="s">
        <v>898</v>
      </c>
      <c r="L170" s="271"/>
      <c r="M170" s="271"/>
      <c r="N170" s="271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  <c r="AA170" s="272"/>
      <c r="AB170" s="272"/>
      <c r="AC170" s="272"/>
      <c r="AD170" s="272"/>
      <c r="AE170" s="272"/>
      <c r="AF170" s="272"/>
      <c r="AG170" s="272"/>
      <c r="AH170" s="272"/>
      <c r="AI170" s="272"/>
      <c r="AJ170" s="272"/>
      <c r="AK170" s="272"/>
      <c r="AL170" s="272"/>
      <c r="AM170" s="272"/>
      <c r="AN170" s="272"/>
      <c r="AO170" s="272"/>
      <c r="AP170" s="272"/>
      <c r="AQ170" s="272"/>
      <c r="AR170" s="272"/>
      <c r="AS170" s="272"/>
      <c r="AT170" s="272"/>
      <c r="AU170" s="272"/>
      <c r="AV170" s="272"/>
      <c r="AW170" s="272"/>
      <c r="AX170" s="272"/>
      <c r="AY170" s="272"/>
      <c r="AZ170" s="272"/>
      <c r="BA170" s="272"/>
      <c r="BB170" s="272"/>
      <c r="BC170" s="272"/>
      <c r="BD170" s="272"/>
      <c r="BE170" s="272"/>
      <c r="BF170" s="272"/>
      <c r="BG170" s="272"/>
      <c r="BH170" s="272"/>
      <c r="BI170" s="272"/>
      <c r="BJ170" s="272"/>
      <c r="BK170" s="272"/>
      <c r="BL170" s="272"/>
      <c r="BM170" s="272"/>
      <c r="BN170" s="272"/>
      <c r="BO170" s="272"/>
      <c r="BP170" s="272"/>
      <c r="BQ170" s="272"/>
      <c r="BR170" s="272"/>
      <c r="BS170" s="272"/>
      <c r="BT170" s="272"/>
      <c r="BU170" s="272"/>
      <c r="BV170" s="272"/>
      <c r="BW170" s="272"/>
      <c r="BX170" s="272"/>
      <c r="BY170" s="272"/>
      <c r="BZ170" s="272"/>
      <c r="CA170" s="272"/>
      <c r="CB170" s="272"/>
      <c r="CC170" s="272"/>
      <c r="CD170" s="272"/>
      <c r="CE170" s="272"/>
      <c r="CF170" s="272"/>
      <c r="CG170" s="272"/>
      <c r="CH170" s="272"/>
      <c r="CI170" s="272"/>
      <c r="CJ170" s="272"/>
      <c r="CK170" s="272"/>
      <c r="CL170" s="272"/>
      <c r="CM170" s="272"/>
      <c r="CN170" s="272"/>
      <c r="CO170" s="272"/>
      <c r="CP170" s="272"/>
      <c r="CQ170" s="272"/>
      <c r="CR170" s="272"/>
      <c r="CS170" s="272"/>
      <c r="CT170" s="272"/>
      <c r="CU170" s="272"/>
      <c r="CV170" s="272"/>
      <c r="CW170" s="272"/>
      <c r="CX170" s="272"/>
      <c r="CY170" s="272"/>
      <c r="CZ170" s="272"/>
      <c r="DA170" s="272"/>
      <c r="DB170" s="272"/>
      <c r="DC170" s="272"/>
      <c r="DD170" s="272"/>
      <c r="DE170" s="272"/>
      <c r="DF170" s="272"/>
      <c r="DG170" s="272"/>
      <c r="DH170" s="272"/>
      <c r="DI170" s="272"/>
      <c r="DJ170" s="272"/>
      <c r="DK170" s="272"/>
      <c r="DL170" s="272"/>
      <c r="DM170" s="272"/>
      <c r="DN170" s="272"/>
      <c r="DO170" s="272"/>
      <c r="DP170" s="272"/>
      <c r="DQ170" s="272"/>
      <c r="DR170" s="272"/>
      <c r="DS170" s="272"/>
      <c r="DT170" s="272"/>
      <c r="DU170" s="272"/>
      <c r="DV170" s="272"/>
      <c r="DW170" s="272"/>
      <c r="DX170" s="272"/>
      <c r="DY170" s="272"/>
      <c r="DZ170" s="272"/>
      <c r="EA170" s="272"/>
      <c r="EB170" s="272"/>
      <c r="EC170" s="272"/>
      <c r="ED170" s="272"/>
      <c r="EE170" s="272"/>
      <c r="EF170" s="272"/>
      <c r="EG170" s="272"/>
      <c r="EH170" s="272"/>
      <c r="EI170" s="272"/>
      <c r="EJ170" s="272"/>
      <c r="EK170" s="272"/>
      <c r="EL170" s="272"/>
      <c r="EM170" s="272"/>
      <c r="EN170" s="272"/>
      <c r="EO170" s="272"/>
      <c r="EP170" s="272"/>
      <c r="EQ170" s="272"/>
      <c r="ER170" s="272"/>
      <c r="ES170" s="272"/>
      <c r="ET170" s="272"/>
      <c r="EU170" s="272"/>
      <c r="EV170" s="272"/>
      <c r="EW170" s="272"/>
      <c r="EX170" s="272"/>
      <c r="EY170" s="272"/>
      <c r="EZ170" s="272"/>
      <c r="FA170" s="272"/>
      <c r="FB170" s="272"/>
      <c r="FC170" s="272"/>
      <c r="FD170" s="272"/>
      <c r="FE170" s="272"/>
      <c r="FF170" s="272"/>
      <c r="FG170" s="272"/>
      <c r="FH170" s="272"/>
      <c r="FI170" s="272"/>
      <c r="FJ170" s="272"/>
      <c r="FK170" s="272"/>
      <c r="FL170" s="272"/>
      <c r="FM170" s="272"/>
      <c r="FN170" s="272"/>
      <c r="FO170" s="272"/>
      <c r="FP170" s="272"/>
      <c r="FQ170" s="272"/>
      <c r="FR170" s="272"/>
      <c r="FS170" s="272"/>
      <c r="FT170" s="272"/>
      <c r="FU170" s="272"/>
      <c r="FV170" s="272"/>
      <c r="FW170" s="272"/>
      <c r="FX170" s="272"/>
      <c r="FY170" s="272"/>
      <c r="FZ170" s="272"/>
      <c r="GA170" s="272"/>
      <c r="GB170" s="272"/>
      <c r="GC170" s="272"/>
      <c r="GD170" s="272"/>
      <c r="GE170" s="272"/>
      <c r="GF170" s="272"/>
      <c r="GG170" s="272"/>
      <c r="GH170" s="272"/>
      <c r="GI170" s="272"/>
      <c r="GJ170" s="272"/>
      <c r="GK170" s="272"/>
      <c r="GL170" s="272"/>
      <c r="GM170" s="272"/>
      <c r="GN170" s="272"/>
      <c r="GO170" s="272"/>
      <c r="GP170" s="272"/>
      <c r="GQ170" s="272"/>
      <c r="GR170" s="272"/>
      <c r="GS170" s="272"/>
      <c r="GT170" s="272"/>
      <c r="GU170" s="272"/>
      <c r="GV170" s="272"/>
      <c r="GW170" s="272"/>
      <c r="GX170" s="272"/>
      <c r="GY170" s="272"/>
      <c r="GZ170" s="272"/>
      <c r="HA170" s="272"/>
      <c r="HB170" s="272"/>
      <c r="HC170" s="272"/>
      <c r="HD170" s="272"/>
      <c r="HE170" s="272"/>
      <c r="HF170" s="272"/>
      <c r="HG170" s="272"/>
      <c r="HH170" s="272"/>
      <c r="HI170" s="272"/>
      <c r="HJ170" s="272"/>
      <c r="HK170" s="272"/>
      <c r="HL170" s="272"/>
      <c r="HM170" s="272"/>
      <c r="HN170" s="272"/>
      <c r="HO170" s="272"/>
      <c r="HP170" s="272"/>
      <c r="HQ170" s="272"/>
      <c r="HR170" s="272"/>
      <c r="HS170" s="272"/>
      <c r="HT170" s="272"/>
      <c r="HU170" s="272"/>
      <c r="HV170" s="272"/>
      <c r="HW170" s="272"/>
      <c r="HX170" s="272"/>
      <c r="HY170" s="272"/>
      <c r="HZ170" s="272"/>
      <c r="IA170" s="272"/>
      <c r="IB170" s="272"/>
      <c r="IC170" s="272"/>
      <c r="ID170" s="272"/>
      <c r="IE170" s="272"/>
      <c r="IF170" s="272"/>
      <c r="IG170" s="272"/>
      <c r="IH170" s="272"/>
      <c r="II170" s="272"/>
      <c r="IJ170" s="272"/>
      <c r="IK170" s="272"/>
      <c r="IL170" s="272"/>
      <c r="IM170" s="272"/>
    </row>
    <row r="171" spans="1:247" s="237" customFormat="1" ht="18" customHeight="1">
      <c r="A171" s="253">
        <v>165</v>
      </c>
      <c r="B171" s="254" t="s">
        <v>908</v>
      </c>
      <c r="C171" s="254" t="s">
        <v>909</v>
      </c>
      <c r="D171" s="255" t="s">
        <v>574</v>
      </c>
      <c r="E171" s="256" t="s">
        <v>575</v>
      </c>
      <c r="F171" s="268">
        <v>179.53</v>
      </c>
      <c r="G171" s="269"/>
      <c r="H171" s="269"/>
      <c r="I171" s="258">
        <f>F171*J171</f>
        <v>718120</v>
      </c>
      <c r="J171" s="274">
        <v>4000</v>
      </c>
      <c r="K171" s="273" t="s">
        <v>638</v>
      </c>
      <c r="L171" s="271"/>
      <c r="M171" s="271"/>
      <c r="N171" s="271"/>
      <c r="O171" s="272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  <c r="AA171" s="272"/>
      <c r="AB171" s="272"/>
      <c r="AC171" s="272"/>
      <c r="AD171" s="272"/>
      <c r="AE171" s="272"/>
      <c r="AF171" s="272"/>
      <c r="AG171" s="272"/>
      <c r="AH171" s="272"/>
      <c r="AI171" s="272"/>
      <c r="AJ171" s="272"/>
      <c r="AK171" s="272"/>
      <c r="AL171" s="272"/>
      <c r="AM171" s="272"/>
      <c r="AN171" s="272"/>
      <c r="AO171" s="272"/>
      <c r="AP171" s="272"/>
      <c r="AQ171" s="272"/>
      <c r="AR171" s="272"/>
      <c r="AS171" s="272"/>
      <c r="AT171" s="272"/>
      <c r="AU171" s="272"/>
      <c r="AV171" s="272"/>
      <c r="AW171" s="272"/>
      <c r="AX171" s="272"/>
      <c r="AY171" s="272"/>
      <c r="AZ171" s="272"/>
      <c r="BA171" s="272"/>
      <c r="BB171" s="272"/>
      <c r="BC171" s="272"/>
      <c r="BD171" s="272"/>
      <c r="BE171" s="272"/>
      <c r="BF171" s="272"/>
      <c r="BG171" s="272"/>
      <c r="BH171" s="272"/>
      <c r="BI171" s="272"/>
      <c r="BJ171" s="272"/>
      <c r="BK171" s="272"/>
      <c r="BL171" s="272"/>
      <c r="BM171" s="272"/>
      <c r="BN171" s="272"/>
      <c r="BO171" s="272"/>
      <c r="BP171" s="272"/>
      <c r="BQ171" s="272"/>
      <c r="BR171" s="272"/>
      <c r="BS171" s="272"/>
      <c r="BT171" s="272"/>
      <c r="BU171" s="272"/>
      <c r="BV171" s="272"/>
      <c r="BW171" s="272"/>
      <c r="BX171" s="272"/>
      <c r="BY171" s="272"/>
      <c r="BZ171" s="272"/>
      <c r="CA171" s="272"/>
      <c r="CB171" s="272"/>
      <c r="CC171" s="272"/>
      <c r="CD171" s="272"/>
      <c r="CE171" s="272"/>
      <c r="CF171" s="272"/>
      <c r="CG171" s="272"/>
      <c r="CH171" s="272"/>
      <c r="CI171" s="272"/>
      <c r="CJ171" s="272"/>
      <c r="CK171" s="272"/>
      <c r="CL171" s="272"/>
      <c r="CM171" s="272"/>
      <c r="CN171" s="272"/>
      <c r="CO171" s="272"/>
      <c r="CP171" s="272"/>
      <c r="CQ171" s="272"/>
      <c r="CR171" s="272"/>
      <c r="CS171" s="272"/>
      <c r="CT171" s="272"/>
      <c r="CU171" s="272"/>
      <c r="CV171" s="272"/>
      <c r="CW171" s="272"/>
      <c r="CX171" s="272"/>
      <c r="CY171" s="272"/>
      <c r="CZ171" s="272"/>
      <c r="DA171" s="272"/>
      <c r="DB171" s="272"/>
      <c r="DC171" s="272"/>
      <c r="DD171" s="272"/>
      <c r="DE171" s="272"/>
      <c r="DF171" s="272"/>
      <c r="DG171" s="272"/>
      <c r="DH171" s="272"/>
      <c r="DI171" s="272"/>
      <c r="DJ171" s="272"/>
      <c r="DK171" s="272"/>
      <c r="DL171" s="272"/>
      <c r="DM171" s="272"/>
      <c r="DN171" s="272"/>
      <c r="DO171" s="272"/>
      <c r="DP171" s="272"/>
      <c r="DQ171" s="272"/>
      <c r="DR171" s="272"/>
      <c r="DS171" s="272"/>
      <c r="DT171" s="272"/>
      <c r="DU171" s="272"/>
      <c r="DV171" s="272"/>
      <c r="DW171" s="272"/>
      <c r="DX171" s="272"/>
      <c r="DY171" s="272"/>
      <c r="DZ171" s="272"/>
      <c r="EA171" s="272"/>
      <c r="EB171" s="272"/>
      <c r="EC171" s="272"/>
      <c r="ED171" s="272"/>
      <c r="EE171" s="272"/>
      <c r="EF171" s="272"/>
      <c r="EG171" s="272"/>
      <c r="EH171" s="272"/>
      <c r="EI171" s="272"/>
      <c r="EJ171" s="272"/>
      <c r="EK171" s="272"/>
      <c r="EL171" s="272"/>
      <c r="EM171" s="272"/>
      <c r="EN171" s="272"/>
      <c r="EO171" s="272"/>
      <c r="EP171" s="272"/>
      <c r="EQ171" s="272"/>
      <c r="ER171" s="272"/>
      <c r="ES171" s="272"/>
      <c r="ET171" s="272"/>
      <c r="EU171" s="272"/>
      <c r="EV171" s="272"/>
      <c r="EW171" s="272"/>
      <c r="EX171" s="272"/>
      <c r="EY171" s="272"/>
      <c r="EZ171" s="272"/>
      <c r="FA171" s="272"/>
      <c r="FB171" s="272"/>
      <c r="FC171" s="272"/>
      <c r="FD171" s="272"/>
      <c r="FE171" s="272"/>
      <c r="FF171" s="272"/>
      <c r="FG171" s="272"/>
      <c r="FH171" s="272"/>
      <c r="FI171" s="272"/>
      <c r="FJ171" s="272"/>
      <c r="FK171" s="272"/>
      <c r="FL171" s="272"/>
      <c r="FM171" s="272"/>
      <c r="FN171" s="272"/>
      <c r="FO171" s="272"/>
      <c r="FP171" s="272"/>
      <c r="FQ171" s="272"/>
      <c r="FR171" s="272"/>
      <c r="FS171" s="272"/>
      <c r="FT171" s="272"/>
      <c r="FU171" s="272"/>
      <c r="FV171" s="272"/>
      <c r="FW171" s="272"/>
      <c r="FX171" s="272"/>
      <c r="FY171" s="272"/>
      <c r="FZ171" s="272"/>
      <c r="GA171" s="272"/>
      <c r="GB171" s="272"/>
      <c r="GC171" s="272"/>
      <c r="GD171" s="272"/>
      <c r="GE171" s="272"/>
      <c r="GF171" s="272"/>
      <c r="GG171" s="272"/>
      <c r="GH171" s="272"/>
      <c r="GI171" s="272"/>
      <c r="GJ171" s="272"/>
      <c r="GK171" s="272"/>
      <c r="GL171" s="272"/>
      <c r="GM171" s="272"/>
      <c r="GN171" s="272"/>
      <c r="GO171" s="272"/>
      <c r="GP171" s="272"/>
      <c r="GQ171" s="272"/>
      <c r="GR171" s="272"/>
      <c r="GS171" s="272"/>
      <c r="GT171" s="272"/>
      <c r="GU171" s="272"/>
      <c r="GV171" s="272"/>
      <c r="GW171" s="272"/>
      <c r="GX171" s="272"/>
      <c r="GY171" s="272"/>
      <c r="GZ171" s="272"/>
      <c r="HA171" s="272"/>
      <c r="HB171" s="272"/>
      <c r="HC171" s="272"/>
      <c r="HD171" s="272"/>
      <c r="HE171" s="272"/>
      <c r="HF171" s="272"/>
      <c r="HG171" s="272"/>
      <c r="HH171" s="272"/>
      <c r="HI171" s="272"/>
      <c r="HJ171" s="272"/>
      <c r="HK171" s="272"/>
      <c r="HL171" s="272"/>
      <c r="HM171" s="272"/>
      <c r="HN171" s="272"/>
      <c r="HO171" s="272"/>
      <c r="HP171" s="272"/>
      <c r="HQ171" s="272"/>
      <c r="HR171" s="272"/>
      <c r="HS171" s="272"/>
      <c r="HT171" s="272"/>
      <c r="HU171" s="272"/>
      <c r="HV171" s="272"/>
      <c r="HW171" s="272"/>
      <c r="HX171" s="272"/>
      <c r="HY171" s="272"/>
      <c r="HZ171" s="272"/>
      <c r="IA171" s="272"/>
      <c r="IB171" s="272"/>
      <c r="IC171" s="272"/>
      <c r="ID171" s="272"/>
      <c r="IE171" s="272"/>
      <c r="IF171" s="272"/>
      <c r="IG171" s="272"/>
      <c r="IH171" s="272"/>
      <c r="II171" s="272"/>
      <c r="IJ171" s="272"/>
      <c r="IK171" s="272"/>
      <c r="IL171" s="272"/>
      <c r="IM171" s="272"/>
    </row>
    <row r="172" spans="1:247" s="237" customFormat="1" ht="18" customHeight="1">
      <c r="A172" s="253">
        <v>166</v>
      </c>
      <c r="B172" s="254" t="s">
        <v>910</v>
      </c>
      <c r="C172" s="254" t="s">
        <v>911</v>
      </c>
      <c r="D172" s="255" t="s">
        <v>574</v>
      </c>
      <c r="E172" s="256" t="s">
        <v>575</v>
      </c>
      <c r="F172" s="268">
        <v>179.53</v>
      </c>
      <c r="G172" s="269"/>
      <c r="H172" s="269"/>
      <c r="I172" s="258">
        <f>F172*J172</f>
        <v>718120</v>
      </c>
      <c r="J172" s="274">
        <v>4000</v>
      </c>
      <c r="K172" s="273" t="s">
        <v>638</v>
      </c>
      <c r="L172" s="271"/>
      <c r="M172" s="271"/>
      <c r="N172" s="271"/>
      <c r="O172" s="272"/>
      <c r="P172" s="272"/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  <c r="AA172" s="272"/>
      <c r="AB172" s="272"/>
      <c r="AC172" s="272"/>
      <c r="AD172" s="272"/>
      <c r="AE172" s="272"/>
      <c r="AF172" s="272"/>
      <c r="AG172" s="272"/>
      <c r="AH172" s="272"/>
      <c r="AI172" s="272"/>
      <c r="AJ172" s="272"/>
      <c r="AK172" s="272"/>
      <c r="AL172" s="272"/>
      <c r="AM172" s="272"/>
      <c r="AN172" s="272"/>
      <c r="AO172" s="272"/>
      <c r="AP172" s="272"/>
      <c r="AQ172" s="272"/>
      <c r="AR172" s="272"/>
      <c r="AS172" s="272"/>
      <c r="AT172" s="272"/>
      <c r="AU172" s="272"/>
      <c r="AV172" s="272"/>
      <c r="AW172" s="272"/>
      <c r="AX172" s="272"/>
      <c r="AY172" s="272"/>
      <c r="AZ172" s="272"/>
      <c r="BA172" s="272"/>
      <c r="BB172" s="272"/>
      <c r="BC172" s="272"/>
      <c r="BD172" s="272"/>
      <c r="BE172" s="272"/>
      <c r="BF172" s="272"/>
      <c r="BG172" s="272"/>
      <c r="BH172" s="272"/>
      <c r="BI172" s="272"/>
      <c r="BJ172" s="272"/>
      <c r="BK172" s="272"/>
      <c r="BL172" s="272"/>
      <c r="BM172" s="272"/>
      <c r="BN172" s="272"/>
      <c r="BO172" s="272"/>
      <c r="BP172" s="272"/>
      <c r="BQ172" s="272"/>
      <c r="BR172" s="272"/>
      <c r="BS172" s="272"/>
      <c r="BT172" s="272"/>
      <c r="BU172" s="272"/>
      <c r="BV172" s="272"/>
      <c r="BW172" s="272"/>
      <c r="BX172" s="272"/>
      <c r="BY172" s="272"/>
      <c r="BZ172" s="272"/>
      <c r="CA172" s="272"/>
      <c r="CB172" s="272"/>
      <c r="CC172" s="272"/>
      <c r="CD172" s="272"/>
      <c r="CE172" s="272"/>
      <c r="CF172" s="272"/>
      <c r="CG172" s="272"/>
      <c r="CH172" s="272"/>
      <c r="CI172" s="272"/>
      <c r="CJ172" s="272"/>
      <c r="CK172" s="272"/>
      <c r="CL172" s="272"/>
      <c r="CM172" s="272"/>
      <c r="CN172" s="272"/>
      <c r="CO172" s="272"/>
      <c r="CP172" s="272"/>
      <c r="CQ172" s="272"/>
      <c r="CR172" s="272"/>
      <c r="CS172" s="272"/>
      <c r="CT172" s="272"/>
      <c r="CU172" s="272"/>
      <c r="CV172" s="272"/>
      <c r="CW172" s="272"/>
      <c r="CX172" s="272"/>
      <c r="CY172" s="272"/>
      <c r="CZ172" s="272"/>
      <c r="DA172" s="272"/>
      <c r="DB172" s="272"/>
      <c r="DC172" s="272"/>
      <c r="DD172" s="272"/>
      <c r="DE172" s="272"/>
      <c r="DF172" s="272"/>
      <c r="DG172" s="272"/>
      <c r="DH172" s="272"/>
      <c r="DI172" s="272"/>
      <c r="DJ172" s="272"/>
      <c r="DK172" s="272"/>
      <c r="DL172" s="272"/>
      <c r="DM172" s="272"/>
      <c r="DN172" s="272"/>
      <c r="DO172" s="272"/>
      <c r="DP172" s="272"/>
      <c r="DQ172" s="272"/>
      <c r="DR172" s="272"/>
      <c r="DS172" s="272"/>
      <c r="DT172" s="272"/>
      <c r="DU172" s="272"/>
      <c r="DV172" s="272"/>
      <c r="DW172" s="272"/>
      <c r="DX172" s="272"/>
      <c r="DY172" s="272"/>
      <c r="DZ172" s="272"/>
      <c r="EA172" s="272"/>
      <c r="EB172" s="272"/>
      <c r="EC172" s="272"/>
      <c r="ED172" s="272"/>
      <c r="EE172" s="272"/>
      <c r="EF172" s="272"/>
      <c r="EG172" s="272"/>
      <c r="EH172" s="272"/>
      <c r="EI172" s="272"/>
      <c r="EJ172" s="272"/>
      <c r="EK172" s="272"/>
      <c r="EL172" s="272"/>
      <c r="EM172" s="272"/>
      <c r="EN172" s="272"/>
      <c r="EO172" s="272"/>
      <c r="EP172" s="272"/>
      <c r="EQ172" s="272"/>
      <c r="ER172" s="272"/>
      <c r="ES172" s="272"/>
      <c r="ET172" s="272"/>
      <c r="EU172" s="272"/>
      <c r="EV172" s="272"/>
      <c r="EW172" s="272"/>
      <c r="EX172" s="272"/>
      <c r="EY172" s="272"/>
      <c r="EZ172" s="272"/>
      <c r="FA172" s="272"/>
      <c r="FB172" s="272"/>
      <c r="FC172" s="272"/>
      <c r="FD172" s="272"/>
      <c r="FE172" s="272"/>
      <c r="FF172" s="272"/>
      <c r="FG172" s="272"/>
      <c r="FH172" s="272"/>
      <c r="FI172" s="272"/>
      <c r="FJ172" s="272"/>
      <c r="FK172" s="272"/>
      <c r="FL172" s="272"/>
      <c r="FM172" s="272"/>
      <c r="FN172" s="272"/>
      <c r="FO172" s="272"/>
      <c r="FP172" s="272"/>
      <c r="FQ172" s="272"/>
      <c r="FR172" s="272"/>
      <c r="FS172" s="272"/>
      <c r="FT172" s="272"/>
      <c r="FU172" s="272"/>
      <c r="FV172" s="272"/>
      <c r="FW172" s="272"/>
      <c r="FX172" s="272"/>
      <c r="FY172" s="272"/>
      <c r="FZ172" s="272"/>
      <c r="GA172" s="272"/>
      <c r="GB172" s="272"/>
      <c r="GC172" s="272"/>
      <c r="GD172" s="272"/>
      <c r="GE172" s="272"/>
      <c r="GF172" s="272"/>
      <c r="GG172" s="272"/>
      <c r="GH172" s="272"/>
      <c r="GI172" s="272"/>
      <c r="GJ172" s="272"/>
      <c r="GK172" s="272"/>
      <c r="GL172" s="272"/>
      <c r="GM172" s="272"/>
      <c r="GN172" s="272"/>
      <c r="GO172" s="272"/>
      <c r="GP172" s="272"/>
      <c r="GQ172" s="272"/>
      <c r="GR172" s="272"/>
      <c r="GS172" s="272"/>
      <c r="GT172" s="272"/>
      <c r="GU172" s="272"/>
      <c r="GV172" s="272"/>
      <c r="GW172" s="272"/>
      <c r="GX172" s="272"/>
      <c r="GY172" s="272"/>
      <c r="GZ172" s="272"/>
      <c r="HA172" s="272"/>
      <c r="HB172" s="272"/>
      <c r="HC172" s="272"/>
      <c r="HD172" s="272"/>
      <c r="HE172" s="272"/>
      <c r="HF172" s="272"/>
      <c r="HG172" s="272"/>
      <c r="HH172" s="272"/>
      <c r="HI172" s="272"/>
      <c r="HJ172" s="272"/>
      <c r="HK172" s="272"/>
      <c r="HL172" s="272"/>
      <c r="HM172" s="272"/>
      <c r="HN172" s="272"/>
      <c r="HO172" s="272"/>
      <c r="HP172" s="272"/>
      <c r="HQ172" s="272"/>
      <c r="HR172" s="272"/>
      <c r="HS172" s="272"/>
      <c r="HT172" s="272"/>
      <c r="HU172" s="272"/>
      <c r="HV172" s="272"/>
      <c r="HW172" s="272"/>
      <c r="HX172" s="272"/>
      <c r="HY172" s="272"/>
      <c r="HZ172" s="272"/>
      <c r="IA172" s="272"/>
      <c r="IB172" s="272"/>
      <c r="IC172" s="272"/>
      <c r="ID172" s="272"/>
      <c r="IE172" s="272"/>
      <c r="IF172" s="272"/>
      <c r="IG172" s="272"/>
      <c r="IH172" s="272"/>
      <c r="II172" s="272"/>
      <c r="IJ172" s="272"/>
      <c r="IK172" s="272"/>
      <c r="IL172" s="272"/>
      <c r="IM172" s="272"/>
    </row>
    <row r="173" spans="1:247" s="237" customFormat="1" ht="18" customHeight="1">
      <c r="A173" s="253">
        <v>167</v>
      </c>
      <c r="B173" s="254" t="s">
        <v>912</v>
      </c>
      <c r="C173" s="254" t="s">
        <v>913</v>
      </c>
      <c r="D173" s="255" t="s">
        <v>574</v>
      </c>
      <c r="E173" s="256" t="s">
        <v>575</v>
      </c>
      <c r="F173" s="268">
        <v>179.53</v>
      </c>
      <c r="G173" s="269"/>
      <c r="H173" s="269"/>
      <c r="I173" s="258">
        <f>F173*J173</f>
        <v>718120</v>
      </c>
      <c r="J173" s="274">
        <v>4000</v>
      </c>
      <c r="K173" s="273" t="s">
        <v>638</v>
      </c>
      <c r="L173" s="271"/>
      <c r="M173" s="271"/>
      <c r="N173" s="271"/>
      <c r="O173" s="272"/>
      <c r="P173" s="272"/>
      <c r="Q173" s="272"/>
      <c r="R173" s="272"/>
      <c r="S173" s="272"/>
      <c r="T173" s="272"/>
      <c r="U173" s="272"/>
      <c r="V173" s="272"/>
      <c r="W173" s="272"/>
      <c r="X173" s="272"/>
      <c r="Y173" s="272"/>
      <c r="Z173" s="272"/>
      <c r="AA173" s="272"/>
      <c r="AB173" s="272"/>
      <c r="AC173" s="272"/>
      <c r="AD173" s="272"/>
      <c r="AE173" s="272"/>
      <c r="AF173" s="272"/>
      <c r="AG173" s="272"/>
      <c r="AH173" s="272"/>
      <c r="AI173" s="272"/>
      <c r="AJ173" s="272"/>
      <c r="AK173" s="272"/>
      <c r="AL173" s="272"/>
      <c r="AM173" s="272"/>
      <c r="AN173" s="272"/>
      <c r="AO173" s="272"/>
      <c r="AP173" s="272"/>
      <c r="AQ173" s="272"/>
      <c r="AR173" s="272"/>
      <c r="AS173" s="272"/>
      <c r="AT173" s="272"/>
      <c r="AU173" s="272"/>
      <c r="AV173" s="272"/>
      <c r="AW173" s="272"/>
      <c r="AX173" s="272"/>
      <c r="AY173" s="272"/>
      <c r="AZ173" s="272"/>
      <c r="BA173" s="272"/>
      <c r="BB173" s="272"/>
      <c r="BC173" s="272"/>
      <c r="BD173" s="272"/>
      <c r="BE173" s="272"/>
      <c r="BF173" s="272"/>
      <c r="BG173" s="272"/>
      <c r="BH173" s="272"/>
      <c r="BI173" s="272"/>
      <c r="BJ173" s="272"/>
      <c r="BK173" s="272"/>
      <c r="BL173" s="272"/>
      <c r="BM173" s="272"/>
      <c r="BN173" s="272"/>
      <c r="BO173" s="272"/>
      <c r="BP173" s="272"/>
      <c r="BQ173" s="272"/>
      <c r="BR173" s="272"/>
      <c r="BS173" s="272"/>
      <c r="BT173" s="272"/>
      <c r="BU173" s="272"/>
      <c r="BV173" s="272"/>
      <c r="BW173" s="272"/>
      <c r="BX173" s="272"/>
      <c r="BY173" s="272"/>
      <c r="BZ173" s="272"/>
      <c r="CA173" s="272"/>
      <c r="CB173" s="272"/>
      <c r="CC173" s="272"/>
      <c r="CD173" s="272"/>
      <c r="CE173" s="272"/>
      <c r="CF173" s="272"/>
      <c r="CG173" s="272"/>
      <c r="CH173" s="272"/>
      <c r="CI173" s="272"/>
      <c r="CJ173" s="272"/>
      <c r="CK173" s="272"/>
      <c r="CL173" s="272"/>
      <c r="CM173" s="272"/>
      <c r="CN173" s="272"/>
      <c r="CO173" s="272"/>
      <c r="CP173" s="272"/>
      <c r="CQ173" s="272"/>
      <c r="CR173" s="272"/>
      <c r="CS173" s="272"/>
      <c r="CT173" s="272"/>
      <c r="CU173" s="272"/>
      <c r="CV173" s="272"/>
      <c r="CW173" s="272"/>
      <c r="CX173" s="272"/>
      <c r="CY173" s="272"/>
      <c r="CZ173" s="272"/>
      <c r="DA173" s="272"/>
      <c r="DB173" s="272"/>
      <c r="DC173" s="272"/>
      <c r="DD173" s="272"/>
      <c r="DE173" s="272"/>
      <c r="DF173" s="272"/>
      <c r="DG173" s="272"/>
      <c r="DH173" s="272"/>
      <c r="DI173" s="272"/>
      <c r="DJ173" s="272"/>
      <c r="DK173" s="272"/>
      <c r="DL173" s="272"/>
      <c r="DM173" s="272"/>
      <c r="DN173" s="272"/>
      <c r="DO173" s="272"/>
      <c r="DP173" s="272"/>
      <c r="DQ173" s="272"/>
      <c r="DR173" s="272"/>
      <c r="DS173" s="272"/>
      <c r="DT173" s="272"/>
      <c r="DU173" s="272"/>
      <c r="DV173" s="272"/>
      <c r="DW173" s="272"/>
      <c r="DX173" s="272"/>
      <c r="DY173" s="272"/>
      <c r="DZ173" s="272"/>
      <c r="EA173" s="272"/>
      <c r="EB173" s="272"/>
      <c r="EC173" s="272"/>
      <c r="ED173" s="272"/>
      <c r="EE173" s="272"/>
      <c r="EF173" s="272"/>
      <c r="EG173" s="272"/>
      <c r="EH173" s="272"/>
      <c r="EI173" s="272"/>
      <c r="EJ173" s="272"/>
      <c r="EK173" s="272"/>
      <c r="EL173" s="272"/>
      <c r="EM173" s="272"/>
      <c r="EN173" s="272"/>
      <c r="EO173" s="272"/>
      <c r="EP173" s="272"/>
      <c r="EQ173" s="272"/>
      <c r="ER173" s="272"/>
      <c r="ES173" s="272"/>
      <c r="ET173" s="272"/>
      <c r="EU173" s="272"/>
      <c r="EV173" s="272"/>
      <c r="EW173" s="272"/>
      <c r="EX173" s="272"/>
      <c r="EY173" s="272"/>
      <c r="EZ173" s="272"/>
      <c r="FA173" s="272"/>
      <c r="FB173" s="272"/>
      <c r="FC173" s="272"/>
      <c r="FD173" s="272"/>
      <c r="FE173" s="272"/>
      <c r="FF173" s="272"/>
      <c r="FG173" s="272"/>
      <c r="FH173" s="272"/>
      <c r="FI173" s="272"/>
      <c r="FJ173" s="272"/>
      <c r="FK173" s="272"/>
      <c r="FL173" s="272"/>
      <c r="FM173" s="272"/>
      <c r="FN173" s="272"/>
      <c r="FO173" s="272"/>
      <c r="FP173" s="272"/>
      <c r="FQ173" s="272"/>
      <c r="FR173" s="272"/>
      <c r="FS173" s="272"/>
      <c r="FT173" s="272"/>
      <c r="FU173" s="272"/>
      <c r="FV173" s="272"/>
      <c r="FW173" s="272"/>
      <c r="FX173" s="272"/>
      <c r="FY173" s="272"/>
      <c r="FZ173" s="272"/>
      <c r="GA173" s="272"/>
      <c r="GB173" s="272"/>
      <c r="GC173" s="272"/>
      <c r="GD173" s="272"/>
      <c r="GE173" s="272"/>
      <c r="GF173" s="272"/>
      <c r="GG173" s="272"/>
      <c r="GH173" s="272"/>
      <c r="GI173" s="272"/>
      <c r="GJ173" s="272"/>
      <c r="GK173" s="272"/>
      <c r="GL173" s="272"/>
      <c r="GM173" s="272"/>
      <c r="GN173" s="272"/>
      <c r="GO173" s="272"/>
      <c r="GP173" s="272"/>
      <c r="GQ173" s="272"/>
      <c r="GR173" s="272"/>
      <c r="GS173" s="272"/>
      <c r="GT173" s="272"/>
      <c r="GU173" s="272"/>
      <c r="GV173" s="272"/>
      <c r="GW173" s="272"/>
      <c r="GX173" s="272"/>
      <c r="GY173" s="272"/>
      <c r="GZ173" s="272"/>
      <c r="HA173" s="272"/>
      <c r="HB173" s="272"/>
      <c r="HC173" s="272"/>
      <c r="HD173" s="272"/>
      <c r="HE173" s="272"/>
      <c r="HF173" s="272"/>
      <c r="HG173" s="272"/>
      <c r="HH173" s="272"/>
      <c r="HI173" s="272"/>
      <c r="HJ173" s="272"/>
      <c r="HK173" s="272"/>
      <c r="HL173" s="272"/>
      <c r="HM173" s="272"/>
      <c r="HN173" s="272"/>
      <c r="HO173" s="272"/>
      <c r="HP173" s="272"/>
      <c r="HQ173" s="272"/>
      <c r="HR173" s="272"/>
      <c r="HS173" s="272"/>
      <c r="HT173" s="272"/>
      <c r="HU173" s="272"/>
      <c r="HV173" s="272"/>
      <c r="HW173" s="272"/>
      <c r="HX173" s="272"/>
      <c r="HY173" s="272"/>
      <c r="HZ173" s="272"/>
      <c r="IA173" s="272"/>
      <c r="IB173" s="272"/>
      <c r="IC173" s="272"/>
      <c r="ID173" s="272"/>
      <c r="IE173" s="272"/>
      <c r="IF173" s="272"/>
      <c r="IG173" s="272"/>
      <c r="IH173" s="272"/>
      <c r="II173" s="272"/>
      <c r="IJ173" s="272"/>
      <c r="IK173" s="272"/>
      <c r="IL173" s="272"/>
      <c r="IM173" s="272"/>
    </row>
    <row r="174" spans="1:247" s="237" customFormat="1" ht="18" customHeight="1">
      <c r="A174" s="253">
        <v>168</v>
      </c>
      <c r="B174" s="254" t="s">
        <v>914</v>
      </c>
      <c r="C174" s="254" t="s">
        <v>915</v>
      </c>
      <c r="D174" s="255" t="s">
        <v>574</v>
      </c>
      <c r="E174" s="256" t="s">
        <v>575</v>
      </c>
      <c r="F174" s="268">
        <v>179.53</v>
      </c>
      <c r="G174" s="269"/>
      <c r="H174" s="269"/>
      <c r="I174" s="258">
        <f>F174*J174</f>
        <v>718120</v>
      </c>
      <c r="J174" s="274">
        <v>4000</v>
      </c>
      <c r="K174" s="273" t="s">
        <v>916</v>
      </c>
      <c r="L174" s="271"/>
      <c r="M174" s="271"/>
      <c r="N174" s="271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  <c r="AA174" s="272"/>
      <c r="AB174" s="272"/>
      <c r="AC174" s="272"/>
      <c r="AD174" s="272"/>
      <c r="AE174" s="272"/>
      <c r="AF174" s="272"/>
      <c r="AG174" s="272"/>
      <c r="AH174" s="272"/>
      <c r="AI174" s="272"/>
      <c r="AJ174" s="272"/>
      <c r="AK174" s="272"/>
      <c r="AL174" s="272"/>
      <c r="AM174" s="272"/>
      <c r="AN174" s="272"/>
      <c r="AO174" s="272"/>
      <c r="AP174" s="272"/>
      <c r="AQ174" s="272"/>
      <c r="AR174" s="272"/>
      <c r="AS174" s="272"/>
      <c r="AT174" s="272"/>
      <c r="AU174" s="272"/>
      <c r="AV174" s="272"/>
      <c r="AW174" s="272"/>
      <c r="AX174" s="272"/>
      <c r="AY174" s="272"/>
      <c r="AZ174" s="272"/>
      <c r="BA174" s="272"/>
      <c r="BB174" s="272"/>
      <c r="BC174" s="272"/>
      <c r="BD174" s="272"/>
      <c r="BE174" s="272"/>
      <c r="BF174" s="272"/>
      <c r="BG174" s="272"/>
      <c r="BH174" s="272"/>
      <c r="BI174" s="272"/>
      <c r="BJ174" s="272"/>
      <c r="BK174" s="272"/>
      <c r="BL174" s="272"/>
      <c r="BM174" s="272"/>
      <c r="BN174" s="272"/>
      <c r="BO174" s="272"/>
      <c r="BP174" s="272"/>
      <c r="BQ174" s="272"/>
      <c r="BR174" s="272"/>
      <c r="BS174" s="272"/>
      <c r="BT174" s="272"/>
      <c r="BU174" s="272"/>
      <c r="BV174" s="272"/>
      <c r="BW174" s="272"/>
      <c r="BX174" s="272"/>
      <c r="BY174" s="272"/>
      <c r="BZ174" s="272"/>
      <c r="CA174" s="272"/>
      <c r="CB174" s="272"/>
      <c r="CC174" s="272"/>
      <c r="CD174" s="272"/>
      <c r="CE174" s="272"/>
      <c r="CF174" s="272"/>
      <c r="CG174" s="272"/>
      <c r="CH174" s="272"/>
      <c r="CI174" s="272"/>
      <c r="CJ174" s="272"/>
      <c r="CK174" s="272"/>
      <c r="CL174" s="272"/>
      <c r="CM174" s="272"/>
      <c r="CN174" s="272"/>
      <c r="CO174" s="272"/>
      <c r="CP174" s="272"/>
      <c r="CQ174" s="272"/>
      <c r="CR174" s="272"/>
      <c r="CS174" s="272"/>
      <c r="CT174" s="272"/>
      <c r="CU174" s="272"/>
      <c r="CV174" s="272"/>
      <c r="CW174" s="272"/>
      <c r="CX174" s="272"/>
      <c r="CY174" s="272"/>
      <c r="CZ174" s="272"/>
      <c r="DA174" s="272"/>
      <c r="DB174" s="272"/>
      <c r="DC174" s="272"/>
      <c r="DD174" s="272"/>
      <c r="DE174" s="272"/>
      <c r="DF174" s="272"/>
      <c r="DG174" s="272"/>
      <c r="DH174" s="272"/>
      <c r="DI174" s="272"/>
      <c r="DJ174" s="272"/>
      <c r="DK174" s="272"/>
      <c r="DL174" s="272"/>
      <c r="DM174" s="272"/>
      <c r="DN174" s="272"/>
      <c r="DO174" s="272"/>
      <c r="DP174" s="272"/>
      <c r="DQ174" s="272"/>
      <c r="DR174" s="272"/>
      <c r="DS174" s="272"/>
      <c r="DT174" s="272"/>
      <c r="DU174" s="272"/>
      <c r="DV174" s="272"/>
      <c r="DW174" s="272"/>
      <c r="DX174" s="272"/>
      <c r="DY174" s="272"/>
      <c r="DZ174" s="272"/>
      <c r="EA174" s="272"/>
      <c r="EB174" s="272"/>
      <c r="EC174" s="272"/>
      <c r="ED174" s="272"/>
      <c r="EE174" s="272"/>
      <c r="EF174" s="272"/>
      <c r="EG174" s="272"/>
      <c r="EH174" s="272"/>
      <c r="EI174" s="272"/>
      <c r="EJ174" s="272"/>
      <c r="EK174" s="272"/>
      <c r="EL174" s="272"/>
      <c r="EM174" s="272"/>
      <c r="EN174" s="272"/>
      <c r="EO174" s="272"/>
      <c r="EP174" s="272"/>
      <c r="EQ174" s="272"/>
      <c r="ER174" s="272"/>
      <c r="ES174" s="272"/>
      <c r="ET174" s="272"/>
      <c r="EU174" s="272"/>
      <c r="EV174" s="272"/>
      <c r="EW174" s="272"/>
      <c r="EX174" s="272"/>
      <c r="EY174" s="272"/>
      <c r="EZ174" s="272"/>
      <c r="FA174" s="272"/>
      <c r="FB174" s="272"/>
      <c r="FC174" s="272"/>
      <c r="FD174" s="272"/>
      <c r="FE174" s="272"/>
      <c r="FF174" s="272"/>
      <c r="FG174" s="272"/>
      <c r="FH174" s="272"/>
      <c r="FI174" s="272"/>
      <c r="FJ174" s="272"/>
      <c r="FK174" s="272"/>
      <c r="FL174" s="272"/>
      <c r="FM174" s="272"/>
      <c r="FN174" s="272"/>
      <c r="FO174" s="272"/>
      <c r="FP174" s="272"/>
      <c r="FQ174" s="272"/>
      <c r="FR174" s="272"/>
      <c r="FS174" s="272"/>
      <c r="FT174" s="272"/>
      <c r="FU174" s="272"/>
      <c r="FV174" s="272"/>
      <c r="FW174" s="272"/>
      <c r="FX174" s="272"/>
      <c r="FY174" s="272"/>
      <c r="FZ174" s="272"/>
      <c r="GA174" s="272"/>
      <c r="GB174" s="272"/>
      <c r="GC174" s="272"/>
      <c r="GD174" s="272"/>
      <c r="GE174" s="272"/>
      <c r="GF174" s="272"/>
      <c r="GG174" s="272"/>
      <c r="GH174" s="272"/>
      <c r="GI174" s="272"/>
      <c r="GJ174" s="272"/>
      <c r="GK174" s="272"/>
      <c r="GL174" s="272"/>
      <c r="GM174" s="272"/>
      <c r="GN174" s="272"/>
      <c r="GO174" s="272"/>
      <c r="GP174" s="272"/>
      <c r="GQ174" s="272"/>
      <c r="GR174" s="272"/>
      <c r="GS174" s="272"/>
      <c r="GT174" s="272"/>
      <c r="GU174" s="272"/>
      <c r="GV174" s="272"/>
      <c r="GW174" s="272"/>
      <c r="GX174" s="272"/>
      <c r="GY174" s="272"/>
      <c r="GZ174" s="272"/>
      <c r="HA174" s="272"/>
      <c r="HB174" s="272"/>
      <c r="HC174" s="272"/>
      <c r="HD174" s="272"/>
      <c r="HE174" s="272"/>
      <c r="HF174" s="272"/>
      <c r="HG174" s="272"/>
      <c r="HH174" s="272"/>
      <c r="HI174" s="272"/>
      <c r="HJ174" s="272"/>
      <c r="HK174" s="272"/>
      <c r="HL174" s="272"/>
      <c r="HM174" s="272"/>
      <c r="HN174" s="272"/>
      <c r="HO174" s="272"/>
      <c r="HP174" s="272"/>
      <c r="HQ174" s="272"/>
      <c r="HR174" s="272"/>
      <c r="HS174" s="272"/>
      <c r="HT174" s="272"/>
      <c r="HU174" s="272"/>
      <c r="HV174" s="272"/>
      <c r="HW174" s="272"/>
      <c r="HX174" s="272"/>
      <c r="HY174" s="272"/>
      <c r="HZ174" s="272"/>
      <c r="IA174" s="272"/>
      <c r="IB174" s="272"/>
      <c r="IC174" s="272"/>
      <c r="ID174" s="272"/>
      <c r="IE174" s="272"/>
      <c r="IF174" s="272"/>
      <c r="IG174" s="272"/>
      <c r="IH174" s="272"/>
      <c r="II174" s="272"/>
      <c r="IJ174" s="272"/>
      <c r="IK174" s="272"/>
      <c r="IL174" s="272"/>
      <c r="IM174" s="272"/>
    </row>
    <row r="175" spans="1:247" s="237" customFormat="1" ht="18" customHeight="1">
      <c r="A175" s="253">
        <v>169</v>
      </c>
      <c r="B175" s="254" t="s">
        <v>917</v>
      </c>
      <c r="C175" s="254" t="s">
        <v>918</v>
      </c>
      <c r="D175" s="255" t="s">
        <v>574</v>
      </c>
      <c r="E175" s="256" t="s">
        <v>575</v>
      </c>
      <c r="F175" s="268">
        <v>179.53</v>
      </c>
      <c r="G175" s="269"/>
      <c r="H175" s="269"/>
      <c r="I175" s="258">
        <f>F175*J175</f>
        <v>718120</v>
      </c>
      <c r="J175" s="274">
        <v>4000</v>
      </c>
      <c r="K175" s="273" t="s">
        <v>916</v>
      </c>
      <c r="L175" s="271"/>
      <c r="M175" s="271"/>
      <c r="N175" s="271"/>
      <c r="O175" s="272"/>
      <c r="P175" s="272"/>
      <c r="Q175" s="272"/>
      <c r="R175" s="272"/>
      <c r="S175" s="272"/>
      <c r="T175" s="272"/>
      <c r="U175" s="272"/>
      <c r="V175" s="272"/>
      <c r="W175" s="272"/>
      <c r="X175" s="272"/>
      <c r="Y175" s="272"/>
      <c r="Z175" s="272"/>
      <c r="AA175" s="272"/>
      <c r="AB175" s="272"/>
      <c r="AC175" s="272"/>
      <c r="AD175" s="272"/>
      <c r="AE175" s="272"/>
      <c r="AF175" s="272"/>
      <c r="AG175" s="272"/>
      <c r="AH175" s="272"/>
      <c r="AI175" s="272"/>
      <c r="AJ175" s="272"/>
      <c r="AK175" s="272"/>
      <c r="AL175" s="272"/>
      <c r="AM175" s="272"/>
      <c r="AN175" s="272"/>
      <c r="AO175" s="272"/>
      <c r="AP175" s="272"/>
      <c r="AQ175" s="272"/>
      <c r="AR175" s="272"/>
      <c r="AS175" s="272"/>
      <c r="AT175" s="272"/>
      <c r="AU175" s="272"/>
      <c r="AV175" s="272"/>
      <c r="AW175" s="272"/>
      <c r="AX175" s="272"/>
      <c r="AY175" s="272"/>
      <c r="AZ175" s="272"/>
      <c r="BA175" s="272"/>
      <c r="BB175" s="272"/>
      <c r="BC175" s="272"/>
      <c r="BD175" s="272"/>
      <c r="BE175" s="272"/>
      <c r="BF175" s="272"/>
      <c r="BG175" s="272"/>
      <c r="BH175" s="272"/>
      <c r="BI175" s="272"/>
      <c r="BJ175" s="272"/>
      <c r="BK175" s="272"/>
      <c r="BL175" s="272"/>
      <c r="BM175" s="272"/>
      <c r="BN175" s="272"/>
      <c r="BO175" s="272"/>
      <c r="BP175" s="272"/>
      <c r="BQ175" s="272"/>
      <c r="BR175" s="272"/>
      <c r="BS175" s="272"/>
      <c r="BT175" s="272"/>
      <c r="BU175" s="272"/>
      <c r="BV175" s="272"/>
      <c r="BW175" s="272"/>
      <c r="BX175" s="272"/>
      <c r="BY175" s="272"/>
      <c r="BZ175" s="272"/>
      <c r="CA175" s="272"/>
      <c r="CB175" s="272"/>
      <c r="CC175" s="272"/>
      <c r="CD175" s="272"/>
      <c r="CE175" s="272"/>
      <c r="CF175" s="272"/>
      <c r="CG175" s="272"/>
      <c r="CH175" s="272"/>
      <c r="CI175" s="272"/>
      <c r="CJ175" s="272"/>
      <c r="CK175" s="272"/>
      <c r="CL175" s="272"/>
      <c r="CM175" s="272"/>
      <c r="CN175" s="272"/>
      <c r="CO175" s="272"/>
      <c r="CP175" s="272"/>
      <c r="CQ175" s="272"/>
      <c r="CR175" s="272"/>
      <c r="CS175" s="272"/>
      <c r="CT175" s="272"/>
      <c r="CU175" s="272"/>
      <c r="CV175" s="272"/>
      <c r="CW175" s="272"/>
      <c r="CX175" s="272"/>
      <c r="CY175" s="272"/>
      <c r="CZ175" s="272"/>
      <c r="DA175" s="272"/>
      <c r="DB175" s="272"/>
      <c r="DC175" s="272"/>
      <c r="DD175" s="272"/>
      <c r="DE175" s="272"/>
      <c r="DF175" s="272"/>
      <c r="DG175" s="272"/>
      <c r="DH175" s="272"/>
      <c r="DI175" s="272"/>
      <c r="DJ175" s="272"/>
      <c r="DK175" s="272"/>
      <c r="DL175" s="272"/>
      <c r="DM175" s="272"/>
      <c r="DN175" s="272"/>
      <c r="DO175" s="272"/>
      <c r="DP175" s="272"/>
      <c r="DQ175" s="272"/>
      <c r="DR175" s="272"/>
      <c r="DS175" s="272"/>
      <c r="DT175" s="272"/>
      <c r="DU175" s="272"/>
      <c r="DV175" s="272"/>
      <c r="DW175" s="272"/>
      <c r="DX175" s="272"/>
      <c r="DY175" s="272"/>
      <c r="DZ175" s="272"/>
      <c r="EA175" s="272"/>
      <c r="EB175" s="272"/>
      <c r="EC175" s="272"/>
      <c r="ED175" s="272"/>
      <c r="EE175" s="272"/>
      <c r="EF175" s="272"/>
      <c r="EG175" s="272"/>
      <c r="EH175" s="272"/>
      <c r="EI175" s="272"/>
      <c r="EJ175" s="272"/>
      <c r="EK175" s="272"/>
      <c r="EL175" s="272"/>
      <c r="EM175" s="272"/>
      <c r="EN175" s="272"/>
      <c r="EO175" s="272"/>
      <c r="EP175" s="272"/>
      <c r="EQ175" s="272"/>
      <c r="ER175" s="272"/>
      <c r="ES175" s="272"/>
      <c r="ET175" s="272"/>
      <c r="EU175" s="272"/>
      <c r="EV175" s="272"/>
      <c r="EW175" s="272"/>
      <c r="EX175" s="272"/>
      <c r="EY175" s="272"/>
      <c r="EZ175" s="272"/>
      <c r="FA175" s="272"/>
      <c r="FB175" s="272"/>
      <c r="FC175" s="272"/>
      <c r="FD175" s="272"/>
      <c r="FE175" s="272"/>
      <c r="FF175" s="272"/>
      <c r="FG175" s="272"/>
      <c r="FH175" s="272"/>
      <c r="FI175" s="272"/>
      <c r="FJ175" s="272"/>
      <c r="FK175" s="272"/>
      <c r="FL175" s="272"/>
      <c r="FM175" s="272"/>
      <c r="FN175" s="272"/>
      <c r="FO175" s="272"/>
      <c r="FP175" s="272"/>
      <c r="FQ175" s="272"/>
      <c r="FR175" s="272"/>
      <c r="FS175" s="272"/>
      <c r="FT175" s="272"/>
      <c r="FU175" s="272"/>
      <c r="FV175" s="272"/>
      <c r="FW175" s="272"/>
      <c r="FX175" s="272"/>
      <c r="FY175" s="272"/>
      <c r="FZ175" s="272"/>
      <c r="GA175" s="272"/>
      <c r="GB175" s="272"/>
      <c r="GC175" s="272"/>
      <c r="GD175" s="272"/>
      <c r="GE175" s="272"/>
      <c r="GF175" s="272"/>
      <c r="GG175" s="272"/>
      <c r="GH175" s="272"/>
      <c r="GI175" s="272"/>
      <c r="GJ175" s="272"/>
      <c r="GK175" s="272"/>
      <c r="GL175" s="272"/>
      <c r="GM175" s="272"/>
      <c r="GN175" s="272"/>
      <c r="GO175" s="272"/>
      <c r="GP175" s="272"/>
      <c r="GQ175" s="272"/>
      <c r="GR175" s="272"/>
      <c r="GS175" s="272"/>
      <c r="GT175" s="272"/>
      <c r="GU175" s="272"/>
      <c r="GV175" s="272"/>
      <c r="GW175" s="272"/>
      <c r="GX175" s="272"/>
      <c r="GY175" s="272"/>
      <c r="GZ175" s="272"/>
      <c r="HA175" s="272"/>
      <c r="HB175" s="272"/>
      <c r="HC175" s="272"/>
      <c r="HD175" s="272"/>
      <c r="HE175" s="272"/>
      <c r="HF175" s="272"/>
      <c r="HG175" s="272"/>
      <c r="HH175" s="272"/>
      <c r="HI175" s="272"/>
      <c r="HJ175" s="272"/>
      <c r="HK175" s="272"/>
      <c r="HL175" s="272"/>
      <c r="HM175" s="272"/>
      <c r="HN175" s="272"/>
      <c r="HO175" s="272"/>
      <c r="HP175" s="272"/>
      <c r="HQ175" s="272"/>
      <c r="HR175" s="272"/>
      <c r="HS175" s="272"/>
      <c r="HT175" s="272"/>
      <c r="HU175" s="272"/>
      <c r="HV175" s="272"/>
      <c r="HW175" s="272"/>
      <c r="HX175" s="272"/>
      <c r="HY175" s="272"/>
      <c r="HZ175" s="272"/>
      <c r="IA175" s="272"/>
      <c r="IB175" s="272"/>
      <c r="IC175" s="272"/>
      <c r="ID175" s="272"/>
      <c r="IE175" s="272"/>
      <c r="IF175" s="272"/>
      <c r="IG175" s="272"/>
      <c r="IH175" s="272"/>
      <c r="II175" s="272"/>
      <c r="IJ175" s="272"/>
      <c r="IK175" s="272"/>
      <c r="IL175" s="272"/>
      <c r="IM175" s="272"/>
    </row>
    <row r="176" spans="1:247" s="237" customFormat="1" ht="21" customHeight="1">
      <c r="A176" s="253">
        <v>170</v>
      </c>
      <c r="B176" s="276" t="s">
        <v>919</v>
      </c>
      <c r="C176" s="276" t="s">
        <v>920</v>
      </c>
      <c r="D176" s="255" t="s">
        <v>574</v>
      </c>
      <c r="E176" s="256" t="s">
        <v>575</v>
      </c>
      <c r="F176" s="268">
        <v>179.53</v>
      </c>
      <c r="G176" s="269"/>
      <c r="H176" s="269"/>
      <c r="I176" s="258">
        <f>F176*J176</f>
        <v>718120</v>
      </c>
      <c r="J176" s="274">
        <v>4000</v>
      </c>
      <c r="K176" s="273" t="s">
        <v>916</v>
      </c>
      <c r="L176" s="271"/>
      <c r="M176" s="271"/>
      <c r="N176" s="271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  <c r="AA176" s="272"/>
      <c r="AB176" s="272"/>
      <c r="AC176" s="272"/>
      <c r="AD176" s="272"/>
      <c r="AE176" s="272"/>
      <c r="AF176" s="272"/>
      <c r="AG176" s="272"/>
      <c r="AH176" s="272"/>
      <c r="AI176" s="272"/>
      <c r="AJ176" s="272"/>
      <c r="AK176" s="272"/>
      <c r="AL176" s="272"/>
      <c r="AM176" s="272"/>
      <c r="AN176" s="272"/>
      <c r="AO176" s="272"/>
      <c r="AP176" s="272"/>
      <c r="AQ176" s="272"/>
      <c r="AR176" s="272"/>
      <c r="AS176" s="272"/>
      <c r="AT176" s="272"/>
      <c r="AU176" s="272"/>
      <c r="AV176" s="272"/>
      <c r="AW176" s="272"/>
      <c r="AX176" s="272"/>
      <c r="AY176" s="272"/>
      <c r="AZ176" s="272"/>
      <c r="BA176" s="272"/>
      <c r="BB176" s="272"/>
      <c r="BC176" s="272"/>
      <c r="BD176" s="272"/>
      <c r="BE176" s="272"/>
      <c r="BF176" s="272"/>
      <c r="BG176" s="272"/>
      <c r="BH176" s="272"/>
      <c r="BI176" s="272"/>
      <c r="BJ176" s="272"/>
      <c r="BK176" s="272"/>
      <c r="BL176" s="272"/>
      <c r="BM176" s="272"/>
      <c r="BN176" s="272"/>
      <c r="BO176" s="272"/>
      <c r="BP176" s="272"/>
      <c r="BQ176" s="272"/>
      <c r="BR176" s="272"/>
      <c r="BS176" s="272"/>
      <c r="BT176" s="272"/>
      <c r="BU176" s="272"/>
      <c r="BV176" s="272"/>
      <c r="BW176" s="272"/>
      <c r="BX176" s="272"/>
      <c r="BY176" s="272"/>
      <c r="BZ176" s="272"/>
      <c r="CA176" s="272"/>
      <c r="CB176" s="272"/>
      <c r="CC176" s="272"/>
      <c r="CD176" s="272"/>
      <c r="CE176" s="272"/>
      <c r="CF176" s="272"/>
      <c r="CG176" s="272"/>
      <c r="CH176" s="272"/>
      <c r="CI176" s="272"/>
      <c r="CJ176" s="272"/>
      <c r="CK176" s="272"/>
      <c r="CL176" s="272"/>
      <c r="CM176" s="272"/>
      <c r="CN176" s="272"/>
      <c r="CO176" s="272"/>
      <c r="CP176" s="272"/>
      <c r="CQ176" s="272"/>
      <c r="CR176" s="272"/>
      <c r="CS176" s="272"/>
      <c r="CT176" s="272"/>
      <c r="CU176" s="272"/>
      <c r="CV176" s="272"/>
      <c r="CW176" s="272"/>
      <c r="CX176" s="272"/>
      <c r="CY176" s="272"/>
      <c r="CZ176" s="272"/>
      <c r="DA176" s="272"/>
      <c r="DB176" s="272"/>
      <c r="DC176" s="272"/>
      <c r="DD176" s="272"/>
      <c r="DE176" s="272"/>
      <c r="DF176" s="272"/>
      <c r="DG176" s="272"/>
      <c r="DH176" s="272"/>
      <c r="DI176" s="272"/>
      <c r="DJ176" s="272"/>
      <c r="DK176" s="272"/>
      <c r="DL176" s="272"/>
      <c r="DM176" s="272"/>
      <c r="DN176" s="272"/>
      <c r="DO176" s="272"/>
      <c r="DP176" s="272"/>
      <c r="DQ176" s="272"/>
      <c r="DR176" s="272"/>
      <c r="DS176" s="272"/>
      <c r="DT176" s="272"/>
      <c r="DU176" s="272"/>
      <c r="DV176" s="272"/>
      <c r="DW176" s="272"/>
      <c r="DX176" s="272"/>
      <c r="DY176" s="272"/>
      <c r="DZ176" s="272"/>
      <c r="EA176" s="272"/>
      <c r="EB176" s="272"/>
      <c r="EC176" s="272"/>
      <c r="ED176" s="272"/>
      <c r="EE176" s="272"/>
      <c r="EF176" s="272"/>
      <c r="EG176" s="272"/>
      <c r="EH176" s="272"/>
      <c r="EI176" s="272"/>
      <c r="EJ176" s="272"/>
      <c r="EK176" s="272"/>
      <c r="EL176" s="272"/>
      <c r="EM176" s="272"/>
      <c r="EN176" s="272"/>
      <c r="EO176" s="272"/>
      <c r="EP176" s="272"/>
      <c r="EQ176" s="272"/>
      <c r="ER176" s="272"/>
      <c r="ES176" s="272"/>
      <c r="ET176" s="272"/>
      <c r="EU176" s="272"/>
      <c r="EV176" s="272"/>
      <c r="EW176" s="272"/>
      <c r="EX176" s="272"/>
      <c r="EY176" s="272"/>
      <c r="EZ176" s="272"/>
      <c r="FA176" s="272"/>
      <c r="FB176" s="272"/>
      <c r="FC176" s="272"/>
      <c r="FD176" s="272"/>
      <c r="FE176" s="272"/>
      <c r="FF176" s="272"/>
      <c r="FG176" s="272"/>
      <c r="FH176" s="272"/>
      <c r="FI176" s="272"/>
      <c r="FJ176" s="272"/>
      <c r="FK176" s="272"/>
      <c r="FL176" s="272"/>
      <c r="FM176" s="272"/>
      <c r="FN176" s="272"/>
      <c r="FO176" s="272"/>
      <c r="FP176" s="272"/>
      <c r="FQ176" s="272"/>
      <c r="FR176" s="272"/>
      <c r="FS176" s="272"/>
      <c r="FT176" s="272"/>
      <c r="FU176" s="272"/>
      <c r="FV176" s="272"/>
      <c r="FW176" s="272"/>
      <c r="FX176" s="272"/>
      <c r="FY176" s="272"/>
      <c r="FZ176" s="272"/>
      <c r="GA176" s="272"/>
      <c r="GB176" s="272"/>
      <c r="GC176" s="272"/>
      <c r="GD176" s="272"/>
      <c r="GE176" s="272"/>
      <c r="GF176" s="272"/>
      <c r="GG176" s="272"/>
      <c r="GH176" s="272"/>
      <c r="GI176" s="272"/>
      <c r="GJ176" s="272"/>
      <c r="GK176" s="272"/>
      <c r="GL176" s="272"/>
      <c r="GM176" s="272"/>
      <c r="GN176" s="272"/>
      <c r="GO176" s="272"/>
      <c r="GP176" s="272"/>
      <c r="GQ176" s="272"/>
      <c r="GR176" s="272"/>
      <c r="GS176" s="272"/>
      <c r="GT176" s="272"/>
      <c r="GU176" s="272"/>
      <c r="GV176" s="272"/>
      <c r="GW176" s="272"/>
      <c r="GX176" s="272"/>
      <c r="GY176" s="272"/>
      <c r="GZ176" s="272"/>
      <c r="HA176" s="272"/>
      <c r="HB176" s="272"/>
      <c r="HC176" s="272"/>
      <c r="HD176" s="272"/>
      <c r="HE176" s="272"/>
      <c r="HF176" s="272"/>
      <c r="HG176" s="272"/>
      <c r="HH176" s="272"/>
      <c r="HI176" s="272"/>
      <c r="HJ176" s="272"/>
      <c r="HK176" s="272"/>
      <c r="HL176" s="272"/>
      <c r="HM176" s="272"/>
      <c r="HN176" s="272"/>
      <c r="HO176" s="272"/>
      <c r="HP176" s="272"/>
      <c r="HQ176" s="272"/>
      <c r="HR176" s="272"/>
      <c r="HS176" s="272"/>
      <c r="HT176" s="272"/>
      <c r="HU176" s="272"/>
      <c r="HV176" s="272"/>
      <c r="HW176" s="272"/>
      <c r="HX176" s="272"/>
      <c r="HY176" s="272"/>
      <c r="HZ176" s="272"/>
      <c r="IA176" s="272"/>
      <c r="IB176" s="272"/>
      <c r="IC176" s="272"/>
      <c r="ID176" s="272"/>
      <c r="IE176" s="272"/>
      <c r="IF176" s="272"/>
      <c r="IG176" s="272"/>
      <c r="IH176" s="272"/>
      <c r="II176" s="272"/>
      <c r="IJ176" s="272"/>
      <c r="IK176" s="272"/>
      <c r="IL176" s="272"/>
      <c r="IM176" s="272"/>
    </row>
    <row r="177" spans="1:247" s="237" customFormat="1" ht="18" customHeight="1">
      <c r="A177" s="253">
        <v>171</v>
      </c>
      <c r="B177" s="254" t="s">
        <v>921</v>
      </c>
      <c r="C177" s="254" t="s">
        <v>922</v>
      </c>
      <c r="D177" s="255" t="s">
        <v>574</v>
      </c>
      <c r="E177" s="256" t="s">
        <v>575</v>
      </c>
      <c r="F177" s="268">
        <v>136.99</v>
      </c>
      <c r="G177" s="269"/>
      <c r="H177" s="269"/>
      <c r="I177" s="258">
        <f>F177*J177</f>
        <v>616455</v>
      </c>
      <c r="J177" s="274">
        <v>4500</v>
      </c>
      <c r="K177" s="273" t="s">
        <v>898</v>
      </c>
      <c r="L177" s="271"/>
      <c r="M177" s="271"/>
      <c r="N177" s="271"/>
      <c r="O177" s="272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  <c r="AA177" s="272"/>
      <c r="AB177" s="272"/>
      <c r="AC177" s="272"/>
      <c r="AD177" s="272"/>
      <c r="AE177" s="272"/>
      <c r="AF177" s="272"/>
      <c r="AG177" s="272"/>
      <c r="AH177" s="272"/>
      <c r="AI177" s="272"/>
      <c r="AJ177" s="272"/>
      <c r="AK177" s="272"/>
      <c r="AL177" s="272"/>
      <c r="AM177" s="272"/>
      <c r="AN177" s="272"/>
      <c r="AO177" s="272"/>
      <c r="AP177" s="272"/>
      <c r="AQ177" s="272"/>
      <c r="AR177" s="272"/>
      <c r="AS177" s="272"/>
      <c r="AT177" s="272"/>
      <c r="AU177" s="272"/>
      <c r="AV177" s="272"/>
      <c r="AW177" s="272"/>
      <c r="AX177" s="272"/>
      <c r="AY177" s="272"/>
      <c r="AZ177" s="272"/>
      <c r="BA177" s="272"/>
      <c r="BB177" s="272"/>
      <c r="BC177" s="272"/>
      <c r="BD177" s="272"/>
      <c r="BE177" s="272"/>
      <c r="BF177" s="272"/>
      <c r="BG177" s="272"/>
      <c r="BH177" s="272"/>
      <c r="BI177" s="272"/>
      <c r="BJ177" s="272"/>
      <c r="BK177" s="272"/>
      <c r="BL177" s="272"/>
      <c r="BM177" s="272"/>
      <c r="BN177" s="272"/>
      <c r="BO177" s="272"/>
      <c r="BP177" s="272"/>
      <c r="BQ177" s="272"/>
      <c r="BR177" s="272"/>
      <c r="BS177" s="272"/>
      <c r="BT177" s="272"/>
      <c r="BU177" s="272"/>
      <c r="BV177" s="272"/>
      <c r="BW177" s="272"/>
      <c r="BX177" s="272"/>
      <c r="BY177" s="272"/>
      <c r="BZ177" s="272"/>
      <c r="CA177" s="272"/>
      <c r="CB177" s="272"/>
      <c r="CC177" s="272"/>
      <c r="CD177" s="272"/>
      <c r="CE177" s="272"/>
      <c r="CF177" s="272"/>
      <c r="CG177" s="272"/>
      <c r="CH177" s="272"/>
      <c r="CI177" s="272"/>
      <c r="CJ177" s="272"/>
      <c r="CK177" s="272"/>
      <c r="CL177" s="272"/>
      <c r="CM177" s="272"/>
      <c r="CN177" s="272"/>
      <c r="CO177" s="272"/>
      <c r="CP177" s="272"/>
      <c r="CQ177" s="272"/>
      <c r="CR177" s="272"/>
      <c r="CS177" s="272"/>
      <c r="CT177" s="272"/>
      <c r="CU177" s="272"/>
      <c r="CV177" s="272"/>
      <c r="CW177" s="272"/>
      <c r="CX177" s="272"/>
      <c r="CY177" s="272"/>
      <c r="CZ177" s="272"/>
      <c r="DA177" s="272"/>
      <c r="DB177" s="272"/>
      <c r="DC177" s="272"/>
      <c r="DD177" s="272"/>
      <c r="DE177" s="272"/>
      <c r="DF177" s="272"/>
      <c r="DG177" s="272"/>
      <c r="DH177" s="272"/>
      <c r="DI177" s="272"/>
      <c r="DJ177" s="272"/>
      <c r="DK177" s="272"/>
      <c r="DL177" s="272"/>
      <c r="DM177" s="272"/>
      <c r="DN177" s="272"/>
      <c r="DO177" s="272"/>
      <c r="DP177" s="272"/>
      <c r="DQ177" s="272"/>
      <c r="DR177" s="272"/>
      <c r="DS177" s="272"/>
      <c r="DT177" s="272"/>
      <c r="DU177" s="272"/>
      <c r="DV177" s="272"/>
      <c r="DW177" s="272"/>
      <c r="DX177" s="272"/>
      <c r="DY177" s="272"/>
      <c r="DZ177" s="272"/>
      <c r="EA177" s="272"/>
      <c r="EB177" s="272"/>
      <c r="EC177" s="272"/>
      <c r="ED177" s="272"/>
      <c r="EE177" s="272"/>
      <c r="EF177" s="272"/>
      <c r="EG177" s="272"/>
      <c r="EH177" s="272"/>
      <c r="EI177" s="272"/>
      <c r="EJ177" s="272"/>
      <c r="EK177" s="272"/>
      <c r="EL177" s="272"/>
      <c r="EM177" s="272"/>
      <c r="EN177" s="272"/>
      <c r="EO177" s="272"/>
      <c r="EP177" s="272"/>
      <c r="EQ177" s="272"/>
      <c r="ER177" s="272"/>
      <c r="ES177" s="272"/>
      <c r="ET177" s="272"/>
      <c r="EU177" s="272"/>
      <c r="EV177" s="272"/>
      <c r="EW177" s="272"/>
      <c r="EX177" s="272"/>
      <c r="EY177" s="272"/>
      <c r="EZ177" s="272"/>
      <c r="FA177" s="272"/>
      <c r="FB177" s="272"/>
      <c r="FC177" s="272"/>
      <c r="FD177" s="272"/>
      <c r="FE177" s="272"/>
      <c r="FF177" s="272"/>
      <c r="FG177" s="272"/>
      <c r="FH177" s="272"/>
      <c r="FI177" s="272"/>
      <c r="FJ177" s="272"/>
      <c r="FK177" s="272"/>
      <c r="FL177" s="272"/>
      <c r="FM177" s="272"/>
      <c r="FN177" s="272"/>
      <c r="FO177" s="272"/>
      <c r="FP177" s="272"/>
      <c r="FQ177" s="272"/>
      <c r="FR177" s="272"/>
      <c r="FS177" s="272"/>
      <c r="FT177" s="272"/>
      <c r="FU177" s="272"/>
      <c r="FV177" s="272"/>
      <c r="FW177" s="272"/>
      <c r="FX177" s="272"/>
      <c r="FY177" s="272"/>
      <c r="FZ177" s="272"/>
      <c r="GA177" s="272"/>
      <c r="GB177" s="272"/>
      <c r="GC177" s="272"/>
      <c r="GD177" s="272"/>
      <c r="GE177" s="272"/>
      <c r="GF177" s="272"/>
      <c r="GG177" s="272"/>
      <c r="GH177" s="272"/>
      <c r="GI177" s="272"/>
      <c r="GJ177" s="272"/>
      <c r="GK177" s="272"/>
      <c r="GL177" s="272"/>
      <c r="GM177" s="272"/>
      <c r="GN177" s="272"/>
      <c r="GO177" s="272"/>
      <c r="GP177" s="272"/>
      <c r="GQ177" s="272"/>
      <c r="GR177" s="272"/>
      <c r="GS177" s="272"/>
      <c r="GT177" s="272"/>
      <c r="GU177" s="272"/>
      <c r="GV177" s="272"/>
      <c r="GW177" s="272"/>
      <c r="GX177" s="272"/>
      <c r="GY177" s="272"/>
      <c r="GZ177" s="272"/>
      <c r="HA177" s="272"/>
      <c r="HB177" s="272"/>
      <c r="HC177" s="272"/>
      <c r="HD177" s="272"/>
      <c r="HE177" s="272"/>
      <c r="HF177" s="272"/>
      <c r="HG177" s="272"/>
      <c r="HH177" s="272"/>
      <c r="HI177" s="272"/>
      <c r="HJ177" s="272"/>
      <c r="HK177" s="272"/>
      <c r="HL177" s="272"/>
      <c r="HM177" s="272"/>
      <c r="HN177" s="272"/>
      <c r="HO177" s="272"/>
      <c r="HP177" s="272"/>
      <c r="HQ177" s="272"/>
      <c r="HR177" s="272"/>
      <c r="HS177" s="272"/>
      <c r="HT177" s="272"/>
      <c r="HU177" s="272"/>
      <c r="HV177" s="272"/>
      <c r="HW177" s="272"/>
      <c r="HX177" s="272"/>
      <c r="HY177" s="272"/>
      <c r="HZ177" s="272"/>
      <c r="IA177" s="272"/>
      <c r="IB177" s="272"/>
      <c r="IC177" s="272"/>
      <c r="ID177" s="272"/>
      <c r="IE177" s="272"/>
      <c r="IF177" s="272"/>
      <c r="IG177" s="272"/>
      <c r="IH177" s="272"/>
      <c r="II177" s="272"/>
      <c r="IJ177" s="272"/>
      <c r="IK177" s="272"/>
      <c r="IL177" s="272"/>
      <c r="IM177" s="272"/>
    </row>
    <row r="178" spans="1:247" s="237" customFormat="1" ht="18" customHeight="1">
      <c r="A178" s="253">
        <v>172</v>
      </c>
      <c r="B178" s="254" t="s">
        <v>923</v>
      </c>
      <c r="C178" s="254" t="s">
        <v>924</v>
      </c>
      <c r="D178" s="255" t="s">
        <v>574</v>
      </c>
      <c r="E178" s="256" t="s">
        <v>575</v>
      </c>
      <c r="F178" s="268">
        <v>136.99</v>
      </c>
      <c r="G178" s="269"/>
      <c r="H178" s="269"/>
      <c r="I178" s="258">
        <f>F178*J178</f>
        <v>616455</v>
      </c>
      <c r="J178" s="274">
        <v>4500</v>
      </c>
      <c r="K178" s="273" t="s">
        <v>898</v>
      </c>
      <c r="L178" s="271"/>
      <c r="M178" s="271"/>
      <c r="N178" s="271"/>
      <c r="O178" s="272"/>
      <c r="P178" s="272"/>
      <c r="Q178" s="272"/>
      <c r="R178" s="272"/>
      <c r="S178" s="272"/>
      <c r="T178" s="272"/>
      <c r="U178" s="272"/>
      <c r="V178" s="272"/>
      <c r="W178" s="272"/>
      <c r="X178" s="272"/>
      <c r="Y178" s="272"/>
      <c r="Z178" s="272"/>
      <c r="AA178" s="272"/>
      <c r="AB178" s="272"/>
      <c r="AC178" s="272"/>
      <c r="AD178" s="272"/>
      <c r="AE178" s="272"/>
      <c r="AF178" s="272"/>
      <c r="AG178" s="272"/>
      <c r="AH178" s="272"/>
      <c r="AI178" s="272"/>
      <c r="AJ178" s="272"/>
      <c r="AK178" s="272"/>
      <c r="AL178" s="272"/>
      <c r="AM178" s="272"/>
      <c r="AN178" s="272"/>
      <c r="AO178" s="272"/>
      <c r="AP178" s="272"/>
      <c r="AQ178" s="272"/>
      <c r="AR178" s="272"/>
      <c r="AS178" s="272"/>
      <c r="AT178" s="272"/>
      <c r="AU178" s="272"/>
      <c r="AV178" s="272"/>
      <c r="AW178" s="272"/>
      <c r="AX178" s="272"/>
      <c r="AY178" s="272"/>
      <c r="AZ178" s="272"/>
      <c r="BA178" s="272"/>
      <c r="BB178" s="272"/>
      <c r="BC178" s="272"/>
      <c r="BD178" s="272"/>
      <c r="BE178" s="272"/>
      <c r="BF178" s="272"/>
      <c r="BG178" s="272"/>
      <c r="BH178" s="272"/>
      <c r="BI178" s="272"/>
      <c r="BJ178" s="272"/>
      <c r="BK178" s="272"/>
      <c r="BL178" s="272"/>
      <c r="BM178" s="272"/>
      <c r="BN178" s="272"/>
      <c r="BO178" s="272"/>
      <c r="BP178" s="272"/>
      <c r="BQ178" s="272"/>
      <c r="BR178" s="272"/>
      <c r="BS178" s="272"/>
      <c r="BT178" s="272"/>
      <c r="BU178" s="272"/>
      <c r="BV178" s="272"/>
      <c r="BW178" s="272"/>
      <c r="BX178" s="272"/>
      <c r="BY178" s="272"/>
      <c r="BZ178" s="272"/>
      <c r="CA178" s="272"/>
      <c r="CB178" s="272"/>
      <c r="CC178" s="272"/>
      <c r="CD178" s="272"/>
      <c r="CE178" s="272"/>
      <c r="CF178" s="272"/>
      <c r="CG178" s="272"/>
      <c r="CH178" s="272"/>
      <c r="CI178" s="272"/>
      <c r="CJ178" s="272"/>
      <c r="CK178" s="272"/>
      <c r="CL178" s="272"/>
      <c r="CM178" s="272"/>
      <c r="CN178" s="272"/>
      <c r="CO178" s="272"/>
      <c r="CP178" s="272"/>
      <c r="CQ178" s="272"/>
      <c r="CR178" s="272"/>
      <c r="CS178" s="272"/>
      <c r="CT178" s="272"/>
      <c r="CU178" s="272"/>
      <c r="CV178" s="272"/>
      <c r="CW178" s="272"/>
      <c r="CX178" s="272"/>
      <c r="CY178" s="272"/>
      <c r="CZ178" s="272"/>
      <c r="DA178" s="272"/>
      <c r="DB178" s="272"/>
      <c r="DC178" s="272"/>
      <c r="DD178" s="272"/>
      <c r="DE178" s="272"/>
      <c r="DF178" s="272"/>
      <c r="DG178" s="272"/>
      <c r="DH178" s="272"/>
      <c r="DI178" s="272"/>
      <c r="DJ178" s="272"/>
      <c r="DK178" s="272"/>
      <c r="DL178" s="272"/>
      <c r="DM178" s="272"/>
      <c r="DN178" s="272"/>
      <c r="DO178" s="272"/>
      <c r="DP178" s="272"/>
      <c r="DQ178" s="272"/>
      <c r="DR178" s="272"/>
      <c r="DS178" s="272"/>
      <c r="DT178" s="272"/>
      <c r="DU178" s="272"/>
      <c r="DV178" s="272"/>
      <c r="DW178" s="272"/>
      <c r="DX178" s="272"/>
      <c r="DY178" s="272"/>
      <c r="DZ178" s="272"/>
      <c r="EA178" s="272"/>
      <c r="EB178" s="272"/>
      <c r="EC178" s="272"/>
      <c r="ED178" s="272"/>
      <c r="EE178" s="272"/>
      <c r="EF178" s="272"/>
      <c r="EG178" s="272"/>
      <c r="EH178" s="272"/>
      <c r="EI178" s="272"/>
      <c r="EJ178" s="272"/>
      <c r="EK178" s="272"/>
      <c r="EL178" s="272"/>
      <c r="EM178" s="272"/>
      <c r="EN178" s="272"/>
      <c r="EO178" s="272"/>
      <c r="EP178" s="272"/>
      <c r="EQ178" s="272"/>
      <c r="ER178" s="272"/>
      <c r="ES178" s="272"/>
      <c r="ET178" s="272"/>
      <c r="EU178" s="272"/>
      <c r="EV178" s="272"/>
      <c r="EW178" s="272"/>
      <c r="EX178" s="272"/>
      <c r="EY178" s="272"/>
      <c r="EZ178" s="272"/>
      <c r="FA178" s="272"/>
      <c r="FB178" s="272"/>
      <c r="FC178" s="272"/>
      <c r="FD178" s="272"/>
      <c r="FE178" s="272"/>
      <c r="FF178" s="272"/>
      <c r="FG178" s="272"/>
      <c r="FH178" s="272"/>
      <c r="FI178" s="272"/>
      <c r="FJ178" s="272"/>
      <c r="FK178" s="272"/>
      <c r="FL178" s="272"/>
      <c r="FM178" s="272"/>
      <c r="FN178" s="272"/>
      <c r="FO178" s="272"/>
      <c r="FP178" s="272"/>
      <c r="FQ178" s="272"/>
      <c r="FR178" s="272"/>
      <c r="FS178" s="272"/>
      <c r="FT178" s="272"/>
      <c r="FU178" s="272"/>
      <c r="FV178" s="272"/>
      <c r="FW178" s="272"/>
      <c r="FX178" s="272"/>
      <c r="FY178" s="272"/>
      <c r="FZ178" s="272"/>
      <c r="GA178" s="272"/>
      <c r="GB178" s="272"/>
      <c r="GC178" s="272"/>
      <c r="GD178" s="272"/>
      <c r="GE178" s="272"/>
      <c r="GF178" s="272"/>
      <c r="GG178" s="272"/>
      <c r="GH178" s="272"/>
      <c r="GI178" s="272"/>
      <c r="GJ178" s="272"/>
      <c r="GK178" s="272"/>
      <c r="GL178" s="272"/>
      <c r="GM178" s="272"/>
      <c r="GN178" s="272"/>
      <c r="GO178" s="272"/>
      <c r="GP178" s="272"/>
      <c r="GQ178" s="272"/>
      <c r="GR178" s="272"/>
      <c r="GS178" s="272"/>
      <c r="GT178" s="272"/>
      <c r="GU178" s="272"/>
      <c r="GV178" s="272"/>
      <c r="GW178" s="272"/>
      <c r="GX178" s="272"/>
      <c r="GY178" s="272"/>
      <c r="GZ178" s="272"/>
      <c r="HA178" s="272"/>
      <c r="HB178" s="272"/>
      <c r="HC178" s="272"/>
      <c r="HD178" s="272"/>
      <c r="HE178" s="272"/>
      <c r="HF178" s="272"/>
      <c r="HG178" s="272"/>
      <c r="HH178" s="272"/>
      <c r="HI178" s="272"/>
      <c r="HJ178" s="272"/>
      <c r="HK178" s="272"/>
      <c r="HL178" s="272"/>
      <c r="HM178" s="272"/>
      <c r="HN178" s="272"/>
      <c r="HO178" s="272"/>
      <c r="HP178" s="272"/>
      <c r="HQ178" s="272"/>
      <c r="HR178" s="272"/>
      <c r="HS178" s="272"/>
      <c r="HT178" s="272"/>
      <c r="HU178" s="272"/>
      <c r="HV178" s="272"/>
      <c r="HW178" s="272"/>
      <c r="HX178" s="272"/>
      <c r="HY178" s="272"/>
      <c r="HZ178" s="272"/>
      <c r="IA178" s="272"/>
      <c r="IB178" s="272"/>
      <c r="IC178" s="272"/>
      <c r="ID178" s="272"/>
      <c r="IE178" s="272"/>
      <c r="IF178" s="272"/>
      <c r="IG178" s="272"/>
      <c r="IH178" s="272"/>
      <c r="II178" s="272"/>
      <c r="IJ178" s="272"/>
      <c r="IK178" s="272"/>
      <c r="IL178" s="272"/>
      <c r="IM178" s="272"/>
    </row>
    <row r="179" spans="1:247" s="237" customFormat="1" ht="18" customHeight="1">
      <c r="A179" s="253">
        <v>173</v>
      </c>
      <c r="B179" s="254" t="s">
        <v>925</v>
      </c>
      <c r="C179" s="254" t="s">
        <v>926</v>
      </c>
      <c r="D179" s="255" t="s">
        <v>574</v>
      </c>
      <c r="E179" s="256" t="s">
        <v>575</v>
      </c>
      <c r="F179" s="268">
        <v>71.41</v>
      </c>
      <c r="G179" s="269"/>
      <c r="H179" s="269"/>
      <c r="I179" s="258">
        <f>F179*J179</f>
        <v>357050</v>
      </c>
      <c r="J179" s="274">
        <v>5000</v>
      </c>
      <c r="K179" s="273" t="s">
        <v>903</v>
      </c>
      <c r="L179" s="271"/>
      <c r="M179" s="271"/>
      <c r="N179" s="271"/>
      <c r="O179" s="272"/>
      <c r="P179" s="272"/>
      <c r="Q179" s="272"/>
      <c r="R179" s="272"/>
      <c r="S179" s="272"/>
      <c r="T179" s="272"/>
      <c r="U179" s="272"/>
      <c r="V179" s="272"/>
      <c r="W179" s="272"/>
      <c r="X179" s="272"/>
      <c r="Y179" s="272"/>
      <c r="Z179" s="272"/>
      <c r="AA179" s="272"/>
      <c r="AB179" s="272"/>
      <c r="AC179" s="272"/>
      <c r="AD179" s="272"/>
      <c r="AE179" s="272"/>
      <c r="AF179" s="272"/>
      <c r="AG179" s="272"/>
      <c r="AH179" s="272"/>
      <c r="AI179" s="272"/>
      <c r="AJ179" s="272"/>
      <c r="AK179" s="272"/>
      <c r="AL179" s="272"/>
      <c r="AM179" s="272"/>
      <c r="AN179" s="272"/>
      <c r="AO179" s="272"/>
      <c r="AP179" s="272"/>
      <c r="AQ179" s="272"/>
      <c r="AR179" s="272"/>
      <c r="AS179" s="272"/>
      <c r="AT179" s="272"/>
      <c r="AU179" s="272"/>
      <c r="AV179" s="272"/>
      <c r="AW179" s="272"/>
      <c r="AX179" s="272"/>
      <c r="AY179" s="272"/>
      <c r="AZ179" s="272"/>
      <c r="BA179" s="272"/>
      <c r="BB179" s="272"/>
      <c r="BC179" s="272"/>
      <c r="BD179" s="272"/>
      <c r="BE179" s="272"/>
      <c r="BF179" s="272"/>
      <c r="BG179" s="272"/>
      <c r="BH179" s="272"/>
      <c r="BI179" s="272"/>
      <c r="BJ179" s="272"/>
      <c r="BK179" s="272"/>
      <c r="BL179" s="272"/>
      <c r="BM179" s="272"/>
      <c r="BN179" s="272"/>
      <c r="BO179" s="272"/>
      <c r="BP179" s="272"/>
      <c r="BQ179" s="272"/>
      <c r="BR179" s="272"/>
      <c r="BS179" s="272"/>
      <c r="BT179" s="272"/>
      <c r="BU179" s="272"/>
      <c r="BV179" s="272"/>
      <c r="BW179" s="272"/>
      <c r="BX179" s="272"/>
      <c r="BY179" s="272"/>
      <c r="BZ179" s="272"/>
      <c r="CA179" s="272"/>
      <c r="CB179" s="272"/>
      <c r="CC179" s="272"/>
      <c r="CD179" s="272"/>
      <c r="CE179" s="272"/>
      <c r="CF179" s="272"/>
      <c r="CG179" s="272"/>
      <c r="CH179" s="272"/>
      <c r="CI179" s="272"/>
      <c r="CJ179" s="272"/>
      <c r="CK179" s="272"/>
      <c r="CL179" s="272"/>
      <c r="CM179" s="272"/>
      <c r="CN179" s="272"/>
      <c r="CO179" s="272"/>
      <c r="CP179" s="272"/>
      <c r="CQ179" s="272"/>
      <c r="CR179" s="272"/>
      <c r="CS179" s="272"/>
      <c r="CT179" s="272"/>
      <c r="CU179" s="272"/>
      <c r="CV179" s="272"/>
      <c r="CW179" s="272"/>
      <c r="CX179" s="272"/>
      <c r="CY179" s="272"/>
      <c r="CZ179" s="272"/>
      <c r="DA179" s="272"/>
      <c r="DB179" s="272"/>
      <c r="DC179" s="272"/>
      <c r="DD179" s="272"/>
      <c r="DE179" s="272"/>
      <c r="DF179" s="272"/>
      <c r="DG179" s="272"/>
      <c r="DH179" s="272"/>
      <c r="DI179" s="272"/>
      <c r="DJ179" s="272"/>
      <c r="DK179" s="272"/>
      <c r="DL179" s="272"/>
      <c r="DM179" s="272"/>
      <c r="DN179" s="272"/>
      <c r="DO179" s="272"/>
      <c r="DP179" s="272"/>
      <c r="DQ179" s="272"/>
      <c r="DR179" s="272"/>
      <c r="DS179" s="272"/>
      <c r="DT179" s="272"/>
      <c r="DU179" s="272"/>
      <c r="DV179" s="272"/>
      <c r="DW179" s="272"/>
      <c r="DX179" s="272"/>
      <c r="DY179" s="272"/>
      <c r="DZ179" s="272"/>
      <c r="EA179" s="272"/>
      <c r="EB179" s="272"/>
      <c r="EC179" s="272"/>
      <c r="ED179" s="272"/>
      <c r="EE179" s="272"/>
      <c r="EF179" s="272"/>
      <c r="EG179" s="272"/>
      <c r="EH179" s="272"/>
      <c r="EI179" s="272"/>
      <c r="EJ179" s="272"/>
      <c r="EK179" s="272"/>
      <c r="EL179" s="272"/>
      <c r="EM179" s="272"/>
      <c r="EN179" s="272"/>
      <c r="EO179" s="272"/>
      <c r="EP179" s="272"/>
      <c r="EQ179" s="272"/>
      <c r="ER179" s="272"/>
      <c r="ES179" s="272"/>
      <c r="ET179" s="272"/>
      <c r="EU179" s="272"/>
      <c r="EV179" s="272"/>
      <c r="EW179" s="272"/>
      <c r="EX179" s="272"/>
      <c r="EY179" s="272"/>
      <c r="EZ179" s="272"/>
      <c r="FA179" s="272"/>
      <c r="FB179" s="272"/>
      <c r="FC179" s="272"/>
      <c r="FD179" s="272"/>
      <c r="FE179" s="272"/>
      <c r="FF179" s="272"/>
      <c r="FG179" s="272"/>
      <c r="FH179" s="272"/>
      <c r="FI179" s="272"/>
      <c r="FJ179" s="272"/>
      <c r="FK179" s="272"/>
      <c r="FL179" s="272"/>
      <c r="FM179" s="272"/>
      <c r="FN179" s="272"/>
      <c r="FO179" s="272"/>
      <c r="FP179" s="272"/>
      <c r="FQ179" s="272"/>
      <c r="FR179" s="272"/>
      <c r="FS179" s="272"/>
      <c r="FT179" s="272"/>
      <c r="FU179" s="272"/>
      <c r="FV179" s="272"/>
      <c r="FW179" s="272"/>
      <c r="FX179" s="272"/>
      <c r="FY179" s="272"/>
      <c r="FZ179" s="272"/>
      <c r="GA179" s="272"/>
      <c r="GB179" s="272"/>
      <c r="GC179" s="272"/>
      <c r="GD179" s="272"/>
      <c r="GE179" s="272"/>
      <c r="GF179" s="272"/>
      <c r="GG179" s="272"/>
      <c r="GH179" s="272"/>
      <c r="GI179" s="272"/>
      <c r="GJ179" s="272"/>
      <c r="GK179" s="272"/>
      <c r="GL179" s="272"/>
      <c r="GM179" s="272"/>
      <c r="GN179" s="272"/>
      <c r="GO179" s="272"/>
      <c r="GP179" s="272"/>
      <c r="GQ179" s="272"/>
      <c r="GR179" s="272"/>
      <c r="GS179" s="272"/>
      <c r="GT179" s="272"/>
      <c r="GU179" s="272"/>
      <c r="GV179" s="272"/>
      <c r="GW179" s="272"/>
      <c r="GX179" s="272"/>
      <c r="GY179" s="272"/>
      <c r="GZ179" s="272"/>
      <c r="HA179" s="272"/>
      <c r="HB179" s="272"/>
      <c r="HC179" s="272"/>
      <c r="HD179" s="272"/>
      <c r="HE179" s="272"/>
      <c r="HF179" s="272"/>
      <c r="HG179" s="272"/>
      <c r="HH179" s="272"/>
      <c r="HI179" s="272"/>
      <c r="HJ179" s="272"/>
      <c r="HK179" s="272"/>
      <c r="HL179" s="272"/>
      <c r="HM179" s="272"/>
      <c r="HN179" s="272"/>
      <c r="HO179" s="272"/>
      <c r="HP179" s="272"/>
      <c r="HQ179" s="272"/>
      <c r="HR179" s="272"/>
      <c r="HS179" s="272"/>
      <c r="HT179" s="272"/>
      <c r="HU179" s="272"/>
      <c r="HV179" s="272"/>
      <c r="HW179" s="272"/>
      <c r="HX179" s="272"/>
      <c r="HY179" s="272"/>
      <c r="HZ179" s="272"/>
      <c r="IA179" s="272"/>
      <c r="IB179" s="272"/>
      <c r="IC179" s="272"/>
      <c r="ID179" s="272"/>
      <c r="IE179" s="272"/>
      <c r="IF179" s="272"/>
      <c r="IG179" s="272"/>
      <c r="IH179" s="272"/>
      <c r="II179" s="272"/>
      <c r="IJ179" s="272"/>
      <c r="IK179" s="272"/>
      <c r="IL179" s="272"/>
      <c r="IM179" s="272"/>
    </row>
    <row r="180" spans="1:247" s="237" customFormat="1" ht="18" customHeight="1">
      <c r="A180" s="253">
        <v>174</v>
      </c>
      <c r="B180" s="254" t="s">
        <v>927</v>
      </c>
      <c r="C180" s="254" t="s">
        <v>928</v>
      </c>
      <c r="D180" s="255" t="s">
        <v>574</v>
      </c>
      <c r="E180" s="256" t="s">
        <v>575</v>
      </c>
      <c r="F180" s="268">
        <v>139.09</v>
      </c>
      <c r="G180" s="269"/>
      <c r="H180" s="269"/>
      <c r="I180" s="258">
        <f>F180*J180</f>
        <v>625905</v>
      </c>
      <c r="J180" s="274">
        <v>4500</v>
      </c>
      <c r="K180" s="273" t="s">
        <v>580</v>
      </c>
      <c r="L180" s="271"/>
      <c r="M180" s="271"/>
      <c r="N180" s="271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272"/>
      <c r="Z180" s="272"/>
      <c r="AA180" s="272"/>
      <c r="AB180" s="272"/>
      <c r="AC180" s="272"/>
      <c r="AD180" s="272"/>
      <c r="AE180" s="272"/>
      <c r="AF180" s="272"/>
      <c r="AG180" s="272"/>
      <c r="AH180" s="272"/>
      <c r="AI180" s="272"/>
      <c r="AJ180" s="272"/>
      <c r="AK180" s="272"/>
      <c r="AL180" s="272"/>
      <c r="AM180" s="272"/>
      <c r="AN180" s="272"/>
      <c r="AO180" s="272"/>
      <c r="AP180" s="272"/>
      <c r="AQ180" s="272"/>
      <c r="AR180" s="272"/>
      <c r="AS180" s="272"/>
      <c r="AT180" s="272"/>
      <c r="AU180" s="272"/>
      <c r="AV180" s="272"/>
      <c r="AW180" s="272"/>
      <c r="AX180" s="272"/>
      <c r="AY180" s="272"/>
      <c r="AZ180" s="272"/>
      <c r="BA180" s="272"/>
      <c r="BB180" s="272"/>
      <c r="BC180" s="272"/>
      <c r="BD180" s="272"/>
      <c r="BE180" s="272"/>
      <c r="BF180" s="272"/>
      <c r="BG180" s="272"/>
      <c r="BH180" s="272"/>
      <c r="BI180" s="272"/>
      <c r="BJ180" s="272"/>
      <c r="BK180" s="272"/>
      <c r="BL180" s="272"/>
      <c r="BM180" s="272"/>
      <c r="BN180" s="272"/>
      <c r="BO180" s="272"/>
      <c r="BP180" s="272"/>
      <c r="BQ180" s="272"/>
      <c r="BR180" s="272"/>
      <c r="BS180" s="272"/>
      <c r="BT180" s="272"/>
      <c r="BU180" s="272"/>
      <c r="BV180" s="272"/>
      <c r="BW180" s="272"/>
      <c r="BX180" s="272"/>
      <c r="BY180" s="272"/>
      <c r="BZ180" s="272"/>
      <c r="CA180" s="272"/>
      <c r="CB180" s="272"/>
      <c r="CC180" s="272"/>
      <c r="CD180" s="272"/>
      <c r="CE180" s="272"/>
      <c r="CF180" s="272"/>
      <c r="CG180" s="272"/>
      <c r="CH180" s="272"/>
      <c r="CI180" s="272"/>
      <c r="CJ180" s="272"/>
      <c r="CK180" s="272"/>
      <c r="CL180" s="272"/>
      <c r="CM180" s="272"/>
      <c r="CN180" s="272"/>
      <c r="CO180" s="272"/>
      <c r="CP180" s="272"/>
      <c r="CQ180" s="272"/>
      <c r="CR180" s="272"/>
      <c r="CS180" s="272"/>
      <c r="CT180" s="272"/>
      <c r="CU180" s="272"/>
      <c r="CV180" s="272"/>
      <c r="CW180" s="272"/>
      <c r="CX180" s="272"/>
      <c r="CY180" s="272"/>
      <c r="CZ180" s="272"/>
      <c r="DA180" s="272"/>
      <c r="DB180" s="272"/>
      <c r="DC180" s="272"/>
      <c r="DD180" s="272"/>
      <c r="DE180" s="272"/>
      <c r="DF180" s="272"/>
      <c r="DG180" s="272"/>
      <c r="DH180" s="272"/>
      <c r="DI180" s="272"/>
      <c r="DJ180" s="272"/>
      <c r="DK180" s="272"/>
      <c r="DL180" s="272"/>
      <c r="DM180" s="272"/>
      <c r="DN180" s="272"/>
      <c r="DO180" s="272"/>
      <c r="DP180" s="272"/>
      <c r="DQ180" s="272"/>
      <c r="DR180" s="272"/>
      <c r="DS180" s="272"/>
      <c r="DT180" s="272"/>
      <c r="DU180" s="272"/>
      <c r="DV180" s="272"/>
      <c r="DW180" s="272"/>
      <c r="DX180" s="272"/>
      <c r="DY180" s="272"/>
      <c r="DZ180" s="272"/>
      <c r="EA180" s="272"/>
      <c r="EB180" s="272"/>
      <c r="EC180" s="272"/>
      <c r="ED180" s="272"/>
      <c r="EE180" s="272"/>
      <c r="EF180" s="272"/>
      <c r="EG180" s="272"/>
      <c r="EH180" s="272"/>
      <c r="EI180" s="272"/>
      <c r="EJ180" s="272"/>
      <c r="EK180" s="272"/>
      <c r="EL180" s="272"/>
      <c r="EM180" s="272"/>
      <c r="EN180" s="272"/>
      <c r="EO180" s="272"/>
      <c r="EP180" s="272"/>
      <c r="EQ180" s="272"/>
      <c r="ER180" s="272"/>
      <c r="ES180" s="272"/>
      <c r="ET180" s="272"/>
      <c r="EU180" s="272"/>
      <c r="EV180" s="272"/>
      <c r="EW180" s="272"/>
      <c r="EX180" s="272"/>
      <c r="EY180" s="272"/>
      <c r="EZ180" s="272"/>
      <c r="FA180" s="272"/>
      <c r="FB180" s="272"/>
      <c r="FC180" s="272"/>
      <c r="FD180" s="272"/>
      <c r="FE180" s="272"/>
      <c r="FF180" s="272"/>
      <c r="FG180" s="272"/>
      <c r="FH180" s="272"/>
      <c r="FI180" s="272"/>
      <c r="FJ180" s="272"/>
      <c r="FK180" s="272"/>
      <c r="FL180" s="272"/>
      <c r="FM180" s="272"/>
      <c r="FN180" s="272"/>
      <c r="FO180" s="272"/>
      <c r="FP180" s="272"/>
      <c r="FQ180" s="272"/>
      <c r="FR180" s="272"/>
      <c r="FS180" s="272"/>
      <c r="FT180" s="272"/>
      <c r="FU180" s="272"/>
      <c r="FV180" s="272"/>
      <c r="FW180" s="272"/>
      <c r="FX180" s="272"/>
      <c r="FY180" s="272"/>
      <c r="FZ180" s="272"/>
      <c r="GA180" s="272"/>
      <c r="GB180" s="272"/>
      <c r="GC180" s="272"/>
      <c r="GD180" s="272"/>
      <c r="GE180" s="272"/>
      <c r="GF180" s="272"/>
      <c r="GG180" s="272"/>
      <c r="GH180" s="272"/>
      <c r="GI180" s="272"/>
      <c r="GJ180" s="272"/>
      <c r="GK180" s="272"/>
      <c r="GL180" s="272"/>
      <c r="GM180" s="272"/>
      <c r="GN180" s="272"/>
      <c r="GO180" s="272"/>
      <c r="GP180" s="272"/>
      <c r="GQ180" s="272"/>
      <c r="GR180" s="272"/>
      <c r="GS180" s="272"/>
      <c r="GT180" s="272"/>
      <c r="GU180" s="272"/>
      <c r="GV180" s="272"/>
      <c r="GW180" s="272"/>
      <c r="GX180" s="272"/>
      <c r="GY180" s="272"/>
      <c r="GZ180" s="272"/>
      <c r="HA180" s="272"/>
      <c r="HB180" s="272"/>
      <c r="HC180" s="272"/>
      <c r="HD180" s="272"/>
      <c r="HE180" s="272"/>
      <c r="HF180" s="272"/>
      <c r="HG180" s="272"/>
      <c r="HH180" s="272"/>
      <c r="HI180" s="272"/>
      <c r="HJ180" s="272"/>
      <c r="HK180" s="272"/>
      <c r="HL180" s="272"/>
      <c r="HM180" s="272"/>
      <c r="HN180" s="272"/>
      <c r="HO180" s="272"/>
      <c r="HP180" s="272"/>
      <c r="HQ180" s="272"/>
      <c r="HR180" s="272"/>
      <c r="HS180" s="272"/>
      <c r="HT180" s="272"/>
      <c r="HU180" s="272"/>
      <c r="HV180" s="272"/>
      <c r="HW180" s="272"/>
      <c r="HX180" s="272"/>
      <c r="HY180" s="272"/>
      <c r="HZ180" s="272"/>
      <c r="IA180" s="272"/>
      <c r="IB180" s="272"/>
      <c r="IC180" s="272"/>
      <c r="ID180" s="272"/>
      <c r="IE180" s="272"/>
      <c r="IF180" s="272"/>
      <c r="IG180" s="272"/>
      <c r="IH180" s="272"/>
      <c r="II180" s="272"/>
      <c r="IJ180" s="272"/>
      <c r="IK180" s="272"/>
      <c r="IL180" s="272"/>
      <c r="IM180" s="272"/>
    </row>
    <row r="181" spans="1:247" s="237" customFormat="1" ht="18" customHeight="1">
      <c r="A181" s="253">
        <v>175</v>
      </c>
      <c r="B181" s="254" t="s">
        <v>929</v>
      </c>
      <c r="C181" s="254" t="s">
        <v>930</v>
      </c>
      <c r="D181" s="255" t="s">
        <v>574</v>
      </c>
      <c r="E181" s="256" t="s">
        <v>575</v>
      </c>
      <c r="F181" s="268">
        <v>139.09</v>
      </c>
      <c r="G181" s="269"/>
      <c r="H181" s="269"/>
      <c r="I181" s="258">
        <f>F181*J181</f>
        <v>625905</v>
      </c>
      <c r="J181" s="274">
        <v>4500</v>
      </c>
      <c r="K181" s="273" t="s">
        <v>580</v>
      </c>
      <c r="L181" s="271"/>
      <c r="M181" s="271"/>
      <c r="N181" s="271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  <c r="AA181" s="272"/>
      <c r="AB181" s="272"/>
      <c r="AC181" s="272"/>
      <c r="AD181" s="272"/>
      <c r="AE181" s="272"/>
      <c r="AF181" s="272"/>
      <c r="AG181" s="272"/>
      <c r="AH181" s="272"/>
      <c r="AI181" s="272"/>
      <c r="AJ181" s="272"/>
      <c r="AK181" s="272"/>
      <c r="AL181" s="272"/>
      <c r="AM181" s="272"/>
      <c r="AN181" s="272"/>
      <c r="AO181" s="272"/>
      <c r="AP181" s="272"/>
      <c r="AQ181" s="272"/>
      <c r="AR181" s="272"/>
      <c r="AS181" s="272"/>
      <c r="AT181" s="272"/>
      <c r="AU181" s="272"/>
      <c r="AV181" s="272"/>
      <c r="AW181" s="272"/>
      <c r="AX181" s="272"/>
      <c r="AY181" s="272"/>
      <c r="AZ181" s="272"/>
      <c r="BA181" s="272"/>
      <c r="BB181" s="272"/>
      <c r="BC181" s="272"/>
      <c r="BD181" s="272"/>
      <c r="BE181" s="272"/>
      <c r="BF181" s="272"/>
      <c r="BG181" s="272"/>
      <c r="BH181" s="272"/>
      <c r="BI181" s="272"/>
      <c r="BJ181" s="272"/>
      <c r="BK181" s="272"/>
      <c r="BL181" s="272"/>
      <c r="BM181" s="272"/>
      <c r="BN181" s="272"/>
      <c r="BO181" s="272"/>
      <c r="BP181" s="272"/>
      <c r="BQ181" s="272"/>
      <c r="BR181" s="272"/>
      <c r="BS181" s="272"/>
      <c r="BT181" s="272"/>
      <c r="BU181" s="272"/>
      <c r="BV181" s="272"/>
      <c r="BW181" s="272"/>
      <c r="BX181" s="272"/>
      <c r="BY181" s="272"/>
      <c r="BZ181" s="272"/>
      <c r="CA181" s="272"/>
      <c r="CB181" s="272"/>
      <c r="CC181" s="272"/>
      <c r="CD181" s="272"/>
      <c r="CE181" s="272"/>
      <c r="CF181" s="272"/>
      <c r="CG181" s="272"/>
      <c r="CH181" s="272"/>
      <c r="CI181" s="272"/>
      <c r="CJ181" s="272"/>
      <c r="CK181" s="272"/>
      <c r="CL181" s="272"/>
      <c r="CM181" s="272"/>
      <c r="CN181" s="272"/>
      <c r="CO181" s="272"/>
      <c r="CP181" s="272"/>
      <c r="CQ181" s="272"/>
      <c r="CR181" s="272"/>
      <c r="CS181" s="272"/>
      <c r="CT181" s="272"/>
      <c r="CU181" s="272"/>
      <c r="CV181" s="272"/>
      <c r="CW181" s="272"/>
      <c r="CX181" s="272"/>
      <c r="CY181" s="272"/>
      <c r="CZ181" s="272"/>
      <c r="DA181" s="272"/>
      <c r="DB181" s="272"/>
      <c r="DC181" s="272"/>
      <c r="DD181" s="272"/>
      <c r="DE181" s="272"/>
      <c r="DF181" s="272"/>
      <c r="DG181" s="272"/>
      <c r="DH181" s="272"/>
      <c r="DI181" s="272"/>
      <c r="DJ181" s="272"/>
      <c r="DK181" s="272"/>
      <c r="DL181" s="272"/>
      <c r="DM181" s="272"/>
      <c r="DN181" s="272"/>
      <c r="DO181" s="272"/>
      <c r="DP181" s="272"/>
      <c r="DQ181" s="272"/>
      <c r="DR181" s="272"/>
      <c r="DS181" s="272"/>
      <c r="DT181" s="272"/>
      <c r="DU181" s="272"/>
      <c r="DV181" s="272"/>
      <c r="DW181" s="272"/>
      <c r="DX181" s="272"/>
      <c r="DY181" s="272"/>
      <c r="DZ181" s="272"/>
      <c r="EA181" s="272"/>
      <c r="EB181" s="272"/>
      <c r="EC181" s="272"/>
      <c r="ED181" s="272"/>
      <c r="EE181" s="272"/>
      <c r="EF181" s="272"/>
      <c r="EG181" s="272"/>
      <c r="EH181" s="272"/>
      <c r="EI181" s="272"/>
      <c r="EJ181" s="272"/>
      <c r="EK181" s="272"/>
      <c r="EL181" s="272"/>
      <c r="EM181" s="272"/>
      <c r="EN181" s="272"/>
      <c r="EO181" s="272"/>
      <c r="EP181" s="272"/>
      <c r="EQ181" s="272"/>
      <c r="ER181" s="272"/>
      <c r="ES181" s="272"/>
      <c r="ET181" s="272"/>
      <c r="EU181" s="272"/>
      <c r="EV181" s="272"/>
      <c r="EW181" s="272"/>
      <c r="EX181" s="272"/>
      <c r="EY181" s="272"/>
      <c r="EZ181" s="272"/>
      <c r="FA181" s="272"/>
      <c r="FB181" s="272"/>
      <c r="FC181" s="272"/>
      <c r="FD181" s="272"/>
      <c r="FE181" s="272"/>
      <c r="FF181" s="272"/>
      <c r="FG181" s="272"/>
      <c r="FH181" s="272"/>
      <c r="FI181" s="272"/>
      <c r="FJ181" s="272"/>
      <c r="FK181" s="272"/>
      <c r="FL181" s="272"/>
      <c r="FM181" s="272"/>
      <c r="FN181" s="272"/>
      <c r="FO181" s="272"/>
      <c r="FP181" s="272"/>
      <c r="FQ181" s="272"/>
      <c r="FR181" s="272"/>
      <c r="FS181" s="272"/>
      <c r="FT181" s="272"/>
      <c r="FU181" s="272"/>
      <c r="FV181" s="272"/>
      <c r="FW181" s="272"/>
      <c r="FX181" s="272"/>
      <c r="FY181" s="272"/>
      <c r="FZ181" s="272"/>
      <c r="GA181" s="272"/>
      <c r="GB181" s="272"/>
      <c r="GC181" s="272"/>
      <c r="GD181" s="272"/>
      <c r="GE181" s="272"/>
      <c r="GF181" s="272"/>
      <c r="GG181" s="272"/>
      <c r="GH181" s="272"/>
      <c r="GI181" s="272"/>
      <c r="GJ181" s="272"/>
      <c r="GK181" s="272"/>
      <c r="GL181" s="272"/>
      <c r="GM181" s="272"/>
      <c r="GN181" s="272"/>
      <c r="GO181" s="272"/>
      <c r="GP181" s="272"/>
      <c r="GQ181" s="272"/>
      <c r="GR181" s="272"/>
      <c r="GS181" s="272"/>
      <c r="GT181" s="272"/>
      <c r="GU181" s="272"/>
      <c r="GV181" s="272"/>
      <c r="GW181" s="272"/>
      <c r="GX181" s="272"/>
      <c r="GY181" s="272"/>
      <c r="GZ181" s="272"/>
      <c r="HA181" s="272"/>
      <c r="HB181" s="272"/>
      <c r="HC181" s="272"/>
      <c r="HD181" s="272"/>
      <c r="HE181" s="272"/>
      <c r="HF181" s="272"/>
      <c r="HG181" s="272"/>
      <c r="HH181" s="272"/>
      <c r="HI181" s="272"/>
      <c r="HJ181" s="272"/>
      <c r="HK181" s="272"/>
      <c r="HL181" s="272"/>
      <c r="HM181" s="272"/>
      <c r="HN181" s="272"/>
      <c r="HO181" s="272"/>
      <c r="HP181" s="272"/>
      <c r="HQ181" s="272"/>
      <c r="HR181" s="272"/>
      <c r="HS181" s="272"/>
      <c r="HT181" s="272"/>
      <c r="HU181" s="272"/>
      <c r="HV181" s="272"/>
      <c r="HW181" s="272"/>
      <c r="HX181" s="272"/>
      <c r="HY181" s="272"/>
      <c r="HZ181" s="272"/>
      <c r="IA181" s="272"/>
      <c r="IB181" s="272"/>
      <c r="IC181" s="272"/>
      <c r="ID181" s="272"/>
      <c r="IE181" s="272"/>
      <c r="IF181" s="272"/>
      <c r="IG181" s="272"/>
      <c r="IH181" s="272"/>
      <c r="II181" s="272"/>
      <c r="IJ181" s="272"/>
      <c r="IK181" s="272"/>
      <c r="IL181" s="272"/>
      <c r="IM181" s="272"/>
    </row>
    <row r="182" spans="1:14" s="237" customFormat="1" ht="18" customHeight="1">
      <c r="A182" s="253">
        <v>176</v>
      </c>
      <c r="B182" s="254" t="s">
        <v>931</v>
      </c>
      <c r="C182" s="254" t="s">
        <v>932</v>
      </c>
      <c r="D182" s="255" t="s">
        <v>574</v>
      </c>
      <c r="E182" s="256" t="s">
        <v>575</v>
      </c>
      <c r="F182" s="268">
        <v>139.09</v>
      </c>
      <c r="G182" s="269"/>
      <c r="H182" s="269"/>
      <c r="I182" s="258">
        <f>F182*J182</f>
        <v>625905</v>
      </c>
      <c r="J182" s="274">
        <v>4500</v>
      </c>
      <c r="K182" s="273" t="s">
        <v>580</v>
      </c>
      <c r="L182" s="267"/>
      <c r="M182" s="271"/>
      <c r="N182" s="267"/>
    </row>
    <row r="183" spans="1:14" s="237" customFormat="1" ht="18" customHeight="1">
      <c r="A183" s="253">
        <v>177</v>
      </c>
      <c r="B183" s="254" t="s">
        <v>933</v>
      </c>
      <c r="C183" s="254" t="s">
        <v>934</v>
      </c>
      <c r="D183" s="255" t="s">
        <v>574</v>
      </c>
      <c r="E183" s="256" t="s">
        <v>575</v>
      </c>
      <c r="F183" s="268">
        <v>233.01</v>
      </c>
      <c r="G183" s="269"/>
      <c r="H183" s="269"/>
      <c r="I183" s="258">
        <f>F183*J183</f>
        <v>932040</v>
      </c>
      <c r="J183" s="274">
        <v>4000</v>
      </c>
      <c r="K183" s="273" t="s">
        <v>865</v>
      </c>
      <c r="L183" s="267"/>
      <c r="M183" s="271"/>
      <c r="N183" s="267"/>
    </row>
    <row r="184" spans="1:14" s="237" customFormat="1" ht="18" customHeight="1">
      <c r="A184" s="253">
        <v>178</v>
      </c>
      <c r="B184" s="254" t="s">
        <v>935</v>
      </c>
      <c r="C184" s="254" t="s">
        <v>936</v>
      </c>
      <c r="D184" s="255" t="s">
        <v>574</v>
      </c>
      <c r="E184" s="256" t="s">
        <v>575</v>
      </c>
      <c r="F184" s="268">
        <v>233.01</v>
      </c>
      <c r="G184" s="269"/>
      <c r="H184" s="269"/>
      <c r="I184" s="258">
        <f>F184*J184</f>
        <v>932040</v>
      </c>
      <c r="J184" s="274">
        <v>4000</v>
      </c>
      <c r="K184" s="273" t="s">
        <v>862</v>
      </c>
      <c r="L184" s="267"/>
      <c r="M184" s="271"/>
      <c r="N184" s="267"/>
    </row>
    <row r="185" spans="1:14" s="237" customFormat="1" ht="15" customHeight="1">
      <c r="A185" s="253">
        <v>179</v>
      </c>
      <c r="B185" s="254" t="s">
        <v>937</v>
      </c>
      <c r="C185" s="254" t="s">
        <v>938</v>
      </c>
      <c r="D185" s="255" t="s">
        <v>574</v>
      </c>
      <c r="E185" s="256" t="s">
        <v>575</v>
      </c>
      <c r="F185" s="268">
        <v>154</v>
      </c>
      <c r="G185" s="269"/>
      <c r="H185" s="269"/>
      <c r="I185" s="258">
        <f>F185*J185</f>
        <v>616000</v>
      </c>
      <c r="J185" s="274">
        <v>4000</v>
      </c>
      <c r="K185" s="273" t="s">
        <v>939</v>
      </c>
      <c r="L185" s="267"/>
      <c r="M185" s="267"/>
      <c r="N185" s="267"/>
    </row>
    <row r="186" spans="1:11" s="237" customFormat="1" ht="16.5" customHeight="1">
      <c r="A186" s="277" t="s">
        <v>940</v>
      </c>
      <c r="B186" s="278"/>
      <c r="C186" s="278"/>
      <c r="D186" s="278"/>
      <c r="E186" s="278"/>
      <c r="F186" s="279"/>
      <c r="G186" s="269"/>
      <c r="H186" s="269"/>
      <c r="I186" s="269">
        <f>SUM(I7:I185)</f>
        <v>96448544</v>
      </c>
      <c r="J186" s="274"/>
      <c r="K186" s="273"/>
    </row>
    <row r="187" spans="1:11" s="237" customFormat="1" ht="3" customHeight="1" hidden="1">
      <c r="A187" s="280"/>
      <c r="B187" s="281"/>
      <c r="C187" s="281"/>
      <c r="D187" s="281"/>
      <c r="E187" s="281"/>
      <c r="F187" s="282"/>
      <c r="G187" s="269"/>
      <c r="H187" s="269"/>
      <c r="I187" s="269"/>
      <c r="J187" s="274"/>
      <c r="K187" s="273"/>
    </row>
    <row r="188" ht="16.5" customHeight="1">
      <c r="M188" s="237"/>
    </row>
    <row r="189" ht="16.5" customHeight="1">
      <c r="M189" s="237"/>
    </row>
    <row r="190" ht="16.5" customHeight="1">
      <c r="M190" s="237"/>
    </row>
  </sheetData>
  <sheetProtection/>
  <autoFilter ref="A6:IM186"/>
  <mergeCells count="11">
    <mergeCell ref="A1:J1"/>
    <mergeCell ref="J5:J6"/>
    <mergeCell ref="A187:F187"/>
    <mergeCell ref="A186:F186"/>
    <mergeCell ref="F5:F6"/>
    <mergeCell ref="E5:E6"/>
    <mergeCell ref="D5:D6"/>
    <mergeCell ref="C5:C6"/>
    <mergeCell ref="B5:B6"/>
    <mergeCell ref="A5:A6"/>
    <mergeCell ref="K5:K6"/>
  </mergeCells>
  <dataValidations count="3">
    <dataValidation type="list" allowBlank="1" showInputMessage="1" showErrorMessage="1" sqref="E188:E65536 E7:E185 E1:E5">
      <formula1>"车库,商服,综合楼,住宅"</formula1>
    </dataValidation>
    <dataValidation type="list" showInputMessage="1" showErrorMessage="1" sqref="D7:D185">
      <formula1>"砖混,混合"</formula1>
    </dataValidation>
    <dataValidation type="custom" showInputMessage="1" showErrorMessage="1" sqref="D188:D65536 D1:D5">
      <formula1>"砖混，混合"</formula1>
    </dataValidation>
  </dataValidations>
  <printOptions horizontalCentered="1" verticalCentered="1"/>
  <pageMargins left="0.20069444444444445" right="0.20069444444444445" top="0.7909722222222222" bottom="0.7083333333333334" header="1.3381944444444445" footer="0.38958333333333334"/>
  <pageSetup horizontalDpi="600" verticalDpi="600" orientation="landscape" paperSize="9" scale="80" r:id="rId1"/>
  <headerFooter scaleWithDoc="0" alignWithMargins="0">
    <oddHeader>&amp;L&amp;9资产占有单位名称：&amp;C&amp;9评估基准日：&amp;"Times New Roman"2021&amp;"宋体"年12月23日&amp;R&amp;9
共&amp;"Times New Roman"&amp;N&amp;"宋体"页，第&amp;"Times New Roman"&amp;P&amp;"宋体"页
金额单位：人民币元
</oddHeader>
    <oddFooter>&amp;L&amp;"宋体"&amp;9资产占有单位填表人：
填表日期： 年月 日&amp;C&amp;"宋体"&amp;9评估人员：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B9" sqref="B9"/>
    </sheetView>
  </sheetViews>
  <sheetFormatPr defaultColWidth="9.00390625" defaultRowHeight="16.5" customHeight="1"/>
  <cols>
    <col min="1" max="1" width="3.50390625" style="5" customWidth="1"/>
    <col min="2" max="2" width="13.125" style="5" customWidth="1"/>
    <col min="3" max="4" width="4.75390625" style="5" customWidth="1"/>
    <col min="5" max="5" width="5.75390625" style="5" customWidth="1"/>
    <col min="6" max="6" width="5.25390625" style="5" customWidth="1"/>
    <col min="7" max="7" width="8.625" style="5" customWidth="1"/>
    <col min="8" max="8" width="8.25390625" style="5" customWidth="1"/>
    <col min="9" max="9" width="8.125" style="5" customWidth="1"/>
    <col min="10" max="10" width="8.25390625" style="5" customWidth="1"/>
    <col min="11" max="11" width="8.625" style="5" customWidth="1"/>
    <col min="12" max="12" width="8.375" style="5" customWidth="1"/>
    <col min="13" max="13" width="7.875" style="5" customWidth="1"/>
    <col min="14" max="14" width="8.375" style="5" customWidth="1"/>
    <col min="15" max="15" width="8.25390625" style="5" customWidth="1"/>
    <col min="16" max="16" width="10.125" style="5" customWidth="1"/>
    <col min="17" max="16384" width="9.00390625" style="5" customWidth="1"/>
  </cols>
  <sheetData>
    <row r="1" spans="1:16" s="1" customFormat="1" ht="22.5" customHeight="1">
      <c r="A1" s="211" t="s">
        <v>941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="6" customFormat="1" ht="16.5" customHeight="1">
      <c r="P2" s="7" t="s">
        <v>942</v>
      </c>
    </row>
    <row r="3" s="6" customFormat="1" ht="16.5" customHeight="1"/>
    <row r="4" spans="1:16" s="3" customFormat="1" ht="16.5" customHeight="1">
      <c r="A4" s="8"/>
      <c r="B4" s="8"/>
      <c r="C4" s="9"/>
      <c r="D4" s="9"/>
      <c r="E4" s="9"/>
      <c r="F4" s="9"/>
      <c r="L4" s="10"/>
      <c r="P4" s="10"/>
    </row>
    <row r="5" spans="1:16" s="4" customFormat="1" ht="16.5" customHeight="1">
      <c r="A5" s="202" t="s">
        <v>1</v>
      </c>
      <c r="B5" s="202" t="s">
        <v>943</v>
      </c>
      <c r="C5" s="202" t="s">
        <v>569</v>
      </c>
      <c r="D5" s="219" t="s">
        <v>944</v>
      </c>
      <c r="E5" s="219" t="s">
        <v>945</v>
      </c>
      <c r="F5" s="219" t="s">
        <v>946</v>
      </c>
      <c r="G5" s="219" t="s">
        <v>947</v>
      </c>
      <c r="H5" s="204" t="s">
        <v>235</v>
      </c>
      <c r="I5" s="205"/>
      <c r="J5" s="204" t="s">
        <v>258</v>
      </c>
      <c r="K5" s="205"/>
      <c r="L5" s="216" t="s">
        <v>236</v>
      </c>
      <c r="M5" s="224"/>
      <c r="N5" s="217"/>
      <c r="O5" s="202" t="s">
        <v>238</v>
      </c>
      <c r="P5" s="219" t="s">
        <v>948</v>
      </c>
    </row>
    <row r="6" spans="1:22" s="4" customFormat="1" ht="16.5" customHeight="1">
      <c r="A6" s="210"/>
      <c r="B6" s="210"/>
      <c r="C6" s="210"/>
      <c r="D6" s="223"/>
      <c r="E6" s="223"/>
      <c r="F6" s="223"/>
      <c r="G6" s="223"/>
      <c r="H6" s="13" t="s">
        <v>534</v>
      </c>
      <c r="I6" s="13" t="s">
        <v>535</v>
      </c>
      <c r="J6" s="13" t="s">
        <v>534</v>
      </c>
      <c r="K6" s="13" t="s">
        <v>535</v>
      </c>
      <c r="L6" s="13" t="s">
        <v>534</v>
      </c>
      <c r="M6" s="13" t="s">
        <v>491</v>
      </c>
      <c r="N6" s="13" t="s">
        <v>535</v>
      </c>
      <c r="O6" s="210"/>
      <c r="P6" s="223"/>
      <c r="Q6" s="23"/>
      <c r="R6" s="23"/>
      <c r="S6" s="23"/>
      <c r="T6" s="23"/>
      <c r="U6" s="23"/>
      <c r="V6" s="23"/>
    </row>
    <row r="7" spans="1:16" s="3" customFormat="1" ht="16.5" customHeight="1">
      <c r="A7" s="15"/>
      <c r="B7" s="15"/>
      <c r="C7" s="15"/>
      <c r="D7" s="15"/>
      <c r="E7" s="15"/>
      <c r="F7" s="15"/>
      <c r="G7" s="15"/>
      <c r="H7" s="24"/>
      <c r="I7" s="24"/>
      <c r="J7" s="24"/>
      <c r="K7" s="24"/>
      <c r="L7" s="24"/>
      <c r="M7" s="24"/>
      <c r="N7" s="24"/>
      <c r="O7" s="16" t="e">
        <f>(N7-K7)/K7*100</f>
        <v>#DIV/0!</v>
      </c>
      <c r="P7" s="15"/>
    </row>
    <row r="8" spans="1:16" s="3" customFormat="1" ht="16.5" customHeight="1">
      <c r="A8" s="15"/>
      <c r="B8" s="15"/>
      <c r="C8" s="15"/>
      <c r="D8" s="15"/>
      <c r="E8" s="15"/>
      <c r="F8" s="15"/>
      <c r="G8" s="15"/>
      <c r="H8" s="24"/>
      <c r="I8" s="24"/>
      <c r="J8" s="24"/>
      <c r="K8" s="24"/>
      <c r="L8" s="24"/>
      <c r="M8" s="24"/>
      <c r="N8" s="24"/>
      <c r="O8" s="16"/>
      <c r="P8" s="15"/>
    </row>
    <row r="9" spans="1:16" s="3" customFormat="1" ht="16.5" customHeight="1">
      <c r="A9" s="15"/>
      <c r="B9" s="15"/>
      <c r="C9" s="15"/>
      <c r="D9" s="15"/>
      <c r="E9" s="15"/>
      <c r="F9" s="15"/>
      <c r="G9" s="15"/>
      <c r="H9" s="24"/>
      <c r="I9" s="24"/>
      <c r="J9" s="24"/>
      <c r="K9" s="24"/>
      <c r="L9" s="24"/>
      <c r="M9" s="24"/>
      <c r="N9" s="24"/>
      <c r="O9" s="16"/>
      <c r="P9" s="15"/>
    </row>
    <row r="10" spans="1:16" s="3" customFormat="1" ht="16.5" customHeight="1">
      <c r="A10" s="15"/>
      <c r="B10" s="15"/>
      <c r="C10" s="15"/>
      <c r="D10" s="15"/>
      <c r="E10" s="15"/>
      <c r="F10" s="15"/>
      <c r="G10" s="15"/>
      <c r="H10" s="24"/>
      <c r="I10" s="24"/>
      <c r="J10" s="24"/>
      <c r="K10" s="24"/>
      <c r="L10" s="24"/>
      <c r="M10" s="24"/>
      <c r="N10" s="24"/>
      <c r="O10" s="16"/>
      <c r="P10" s="15"/>
    </row>
    <row r="11" spans="1:16" s="3" customFormat="1" ht="16.5" customHeight="1">
      <c r="A11" s="15"/>
      <c r="B11" s="15"/>
      <c r="C11" s="15"/>
      <c r="D11" s="15"/>
      <c r="E11" s="15"/>
      <c r="F11" s="15"/>
      <c r="G11" s="15"/>
      <c r="H11" s="24"/>
      <c r="I11" s="24"/>
      <c r="J11" s="24"/>
      <c r="K11" s="24"/>
      <c r="L11" s="24"/>
      <c r="M11" s="24"/>
      <c r="N11" s="24"/>
      <c r="O11" s="16"/>
      <c r="P11" s="15"/>
    </row>
    <row r="12" spans="1:16" s="3" customFormat="1" ht="16.5" customHeight="1">
      <c r="A12" s="15"/>
      <c r="B12" s="15"/>
      <c r="C12" s="15"/>
      <c r="D12" s="15"/>
      <c r="E12" s="15"/>
      <c r="F12" s="15"/>
      <c r="G12" s="15"/>
      <c r="H12" s="24"/>
      <c r="I12" s="24"/>
      <c r="J12" s="24"/>
      <c r="K12" s="24"/>
      <c r="L12" s="24"/>
      <c r="M12" s="24"/>
      <c r="N12" s="24"/>
      <c r="O12" s="16"/>
      <c r="P12" s="15"/>
    </row>
    <row r="13" spans="1:16" s="3" customFormat="1" ht="16.5" customHeight="1">
      <c r="A13" s="15"/>
      <c r="B13" s="15"/>
      <c r="C13" s="15"/>
      <c r="D13" s="15"/>
      <c r="E13" s="15"/>
      <c r="F13" s="15"/>
      <c r="G13" s="15"/>
      <c r="H13" s="24"/>
      <c r="I13" s="24"/>
      <c r="J13" s="24"/>
      <c r="K13" s="24"/>
      <c r="L13" s="24"/>
      <c r="M13" s="24"/>
      <c r="N13" s="24"/>
      <c r="O13" s="16"/>
      <c r="P13" s="15"/>
    </row>
    <row r="14" spans="1:16" s="3" customFormat="1" ht="16.5" customHeight="1">
      <c r="A14" s="15"/>
      <c r="B14" s="15"/>
      <c r="C14" s="15"/>
      <c r="D14" s="15"/>
      <c r="E14" s="15"/>
      <c r="F14" s="15"/>
      <c r="G14" s="15"/>
      <c r="H14" s="24"/>
      <c r="I14" s="24"/>
      <c r="J14" s="24"/>
      <c r="K14" s="24"/>
      <c r="L14" s="24"/>
      <c r="M14" s="24"/>
      <c r="N14" s="24"/>
      <c r="O14" s="16"/>
      <c r="P14" s="15"/>
    </row>
    <row r="15" spans="1:16" s="3" customFormat="1" ht="16.5" customHeight="1">
      <c r="A15" s="15"/>
      <c r="B15" s="15"/>
      <c r="C15" s="15"/>
      <c r="D15" s="15"/>
      <c r="E15" s="15"/>
      <c r="F15" s="15"/>
      <c r="G15" s="15"/>
      <c r="H15" s="24"/>
      <c r="I15" s="24"/>
      <c r="J15" s="24"/>
      <c r="K15" s="24"/>
      <c r="L15" s="24"/>
      <c r="M15" s="24"/>
      <c r="N15" s="24"/>
      <c r="O15" s="16"/>
      <c r="P15" s="15"/>
    </row>
    <row r="16" spans="1:16" s="3" customFormat="1" ht="16.5" customHeight="1">
      <c r="A16" s="15"/>
      <c r="B16" s="15"/>
      <c r="C16" s="15"/>
      <c r="D16" s="15"/>
      <c r="E16" s="15"/>
      <c r="F16" s="15"/>
      <c r="G16" s="15"/>
      <c r="H16" s="24"/>
      <c r="I16" s="24"/>
      <c r="J16" s="24"/>
      <c r="K16" s="24"/>
      <c r="L16" s="24"/>
      <c r="M16" s="24"/>
      <c r="N16" s="24"/>
      <c r="O16" s="16"/>
      <c r="P16" s="15"/>
    </row>
    <row r="17" spans="1:16" s="3" customFormat="1" ht="16.5" customHeight="1">
      <c r="A17" s="15"/>
      <c r="B17" s="15"/>
      <c r="C17" s="15"/>
      <c r="D17" s="15"/>
      <c r="E17" s="15"/>
      <c r="F17" s="15"/>
      <c r="G17" s="15"/>
      <c r="H17" s="24"/>
      <c r="I17" s="24"/>
      <c r="J17" s="24"/>
      <c r="K17" s="24"/>
      <c r="L17" s="24"/>
      <c r="M17" s="24"/>
      <c r="N17" s="24"/>
      <c r="O17" s="16"/>
      <c r="P17" s="15"/>
    </row>
    <row r="18" spans="1:16" s="3" customFormat="1" ht="16.5" customHeight="1">
      <c r="A18" s="15"/>
      <c r="B18" s="15"/>
      <c r="C18" s="15"/>
      <c r="D18" s="15"/>
      <c r="E18" s="15"/>
      <c r="F18" s="15"/>
      <c r="G18" s="15"/>
      <c r="H18" s="24"/>
      <c r="I18" s="24"/>
      <c r="J18" s="24"/>
      <c r="K18" s="24"/>
      <c r="L18" s="24"/>
      <c r="M18" s="24"/>
      <c r="N18" s="24"/>
      <c r="O18" s="16"/>
      <c r="P18" s="15"/>
    </row>
    <row r="19" spans="1:16" s="3" customFormat="1" ht="16.5" customHeight="1">
      <c r="A19" s="15"/>
      <c r="B19" s="15"/>
      <c r="C19" s="15"/>
      <c r="D19" s="15"/>
      <c r="E19" s="15"/>
      <c r="F19" s="15"/>
      <c r="G19" s="15"/>
      <c r="H19" s="24"/>
      <c r="I19" s="24"/>
      <c r="J19" s="24"/>
      <c r="K19" s="24"/>
      <c r="L19" s="24"/>
      <c r="M19" s="24"/>
      <c r="N19" s="24"/>
      <c r="O19" s="16"/>
      <c r="P19" s="15"/>
    </row>
    <row r="20" spans="1:16" s="3" customFormat="1" ht="16.5" customHeight="1">
      <c r="A20" s="15"/>
      <c r="B20" s="15"/>
      <c r="C20" s="15"/>
      <c r="D20" s="15"/>
      <c r="E20" s="15"/>
      <c r="F20" s="15"/>
      <c r="G20" s="15"/>
      <c r="H20" s="24"/>
      <c r="I20" s="24"/>
      <c r="J20" s="24"/>
      <c r="K20" s="24"/>
      <c r="L20" s="24"/>
      <c r="M20" s="24"/>
      <c r="N20" s="24"/>
      <c r="O20" s="16"/>
      <c r="P20" s="15"/>
    </row>
    <row r="21" spans="1:16" s="3" customFormat="1" ht="16.5" customHeight="1">
      <c r="A21" s="15"/>
      <c r="B21" s="15"/>
      <c r="C21" s="15"/>
      <c r="D21" s="15"/>
      <c r="E21" s="15"/>
      <c r="F21" s="15"/>
      <c r="G21" s="15"/>
      <c r="H21" s="24"/>
      <c r="I21" s="24"/>
      <c r="J21" s="24"/>
      <c r="K21" s="24"/>
      <c r="L21" s="24"/>
      <c r="M21" s="24"/>
      <c r="N21" s="24"/>
      <c r="O21" s="16"/>
      <c r="P21" s="15"/>
    </row>
    <row r="22" spans="1:16" s="3" customFormat="1" ht="16.5" customHeight="1">
      <c r="A22" s="15"/>
      <c r="B22" s="15"/>
      <c r="C22" s="15"/>
      <c r="D22" s="15"/>
      <c r="E22" s="15"/>
      <c r="F22" s="15"/>
      <c r="G22" s="15"/>
      <c r="H22" s="24"/>
      <c r="I22" s="24"/>
      <c r="J22" s="24"/>
      <c r="K22" s="24"/>
      <c r="L22" s="24"/>
      <c r="M22" s="24"/>
      <c r="N22" s="24"/>
      <c r="O22" s="16"/>
      <c r="P22" s="15"/>
    </row>
    <row r="23" spans="1:16" s="3" customFormat="1" ht="16.5" customHeight="1">
      <c r="A23" s="15"/>
      <c r="B23" s="15"/>
      <c r="C23" s="15"/>
      <c r="D23" s="15"/>
      <c r="E23" s="15"/>
      <c r="F23" s="15"/>
      <c r="G23" s="15"/>
      <c r="H23" s="24"/>
      <c r="I23" s="24"/>
      <c r="J23" s="24"/>
      <c r="K23" s="24"/>
      <c r="L23" s="24"/>
      <c r="M23" s="24"/>
      <c r="N23" s="24"/>
      <c r="O23" s="16"/>
      <c r="P23" s="15"/>
    </row>
    <row r="24" spans="1:16" s="3" customFormat="1" ht="16.5" customHeight="1">
      <c r="A24" s="15"/>
      <c r="B24" s="15"/>
      <c r="C24" s="15"/>
      <c r="D24" s="15"/>
      <c r="E24" s="15"/>
      <c r="F24" s="15"/>
      <c r="G24" s="15"/>
      <c r="H24" s="24"/>
      <c r="I24" s="24"/>
      <c r="J24" s="24"/>
      <c r="K24" s="24"/>
      <c r="L24" s="24"/>
      <c r="M24" s="24"/>
      <c r="N24" s="24"/>
      <c r="O24" s="16"/>
      <c r="P24" s="15"/>
    </row>
    <row r="25" spans="1:16" s="3" customFormat="1" ht="16.5" customHeight="1">
      <c r="A25" s="17"/>
      <c r="B25" s="19"/>
      <c r="C25" s="19"/>
      <c r="D25" s="19"/>
      <c r="E25" s="19"/>
      <c r="F25" s="19"/>
      <c r="G25" s="19"/>
      <c r="H25" s="24"/>
      <c r="I25" s="24"/>
      <c r="J25" s="24"/>
      <c r="K25" s="24"/>
      <c r="L25" s="24"/>
      <c r="M25" s="24"/>
      <c r="N25" s="24"/>
      <c r="O25" s="16"/>
      <c r="P25" s="15"/>
    </row>
    <row r="26" spans="1:16" s="3" customFormat="1" ht="16.5" customHeight="1">
      <c r="A26" s="17"/>
      <c r="B26" s="18"/>
      <c r="C26" s="19"/>
      <c r="D26" s="19"/>
      <c r="E26" s="19"/>
      <c r="F26" s="19"/>
      <c r="G26" s="19"/>
      <c r="H26" s="24"/>
      <c r="I26" s="24"/>
      <c r="J26" s="24"/>
      <c r="K26" s="24"/>
      <c r="L26" s="24"/>
      <c r="M26" s="24"/>
      <c r="N26" s="24"/>
      <c r="O26" s="16"/>
      <c r="P26" s="15"/>
    </row>
    <row r="27" spans="1:16" s="3" customFormat="1" ht="16.5" customHeight="1">
      <c r="A27" s="206" t="s">
        <v>377</v>
      </c>
      <c r="B27" s="212"/>
      <c r="C27" s="212"/>
      <c r="D27" s="212"/>
      <c r="E27" s="212"/>
      <c r="F27" s="212"/>
      <c r="G27" s="213"/>
      <c r="H27" s="16">
        <f>SUM(H7:H26)</f>
        <v>0</v>
      </c>
      <c r="I27" s="24">
        <f>SUM(I7:I26)</f>
        <v>0</v>
      </c>
      <c r="J27" s="24">
        <f>SUM(J7:J26)</f>
        <v>0</v>
      </c>
      <c r="K27" s="24">
        <f>SUM(K7:K26)</f>
        <v>0</v>
      </c>
      <c r="L27" s="24">
        <f>SUM(L7:L26)</f>
        <v>0</v>
      </c>
      <c r="M27" s="24"/>
      <c r="N27" s="24">
        <f>SUM(N7:N26)</f>
        <v>0</v>
      </c>
      <c r="O27" s="16" t="e">
        <f>(N27-K27)/K27*100</f>
        <v>#DIV/0!</v>
      </c>
      <c r="P27" s="15"/>
    </row>
    <row r="28" spans="1:16" s="3" customFormat="1" ht="16.5" customHeight="1">
      <c r="A28" s="206" t="s">
        <v>371</v>
      </c>
      <c r="B28" s="212"/>
      <c r="C28" s="212"/>
      <c r="D28" s="212"/>
      <c r="E28" s="212"/>
      <c r="F28" s="212"/>
      <c r="G28" s="213"/>
      <c r="H28" s="16">
        <f>H27</f>
        <v>0</v>
      </c>
      <c r="I28" s="24">
        <f>I27</f>
        <v>0</v>
      </c>
      <c r="J28" s="24">
        <f>J27</f>
        <v>0</v>
      </c>
      <c r="K28" s="24">
        <f>K27</f>
        <v>0</v>
      </c>
      <c r="L28" s="24">
        <f>L27</f>
        <v>0</v>
      </c>
      <c r="M28" s="24"/>
      <c r="N28" s="24">
        <f>N27</f>
        <v>0</v>
      </c>
      <c r="O28" s="16" t="e">
        <f>(N28-K28)/K28*100</f>
        <v>#DIV/0!</v>
      </c>
      <c r="P28" s="15"/>
    </row>
  </sheetData>
  <sheetProtection/>
  <mergeCells count="15">
    <mergeCell ref="A27:G27"/>
    <mergeCell ref="A28:G28"/>
    <mergeCell ref="A5:A6"/>
    <mergeCell ref="B5:B6"/>
    <mergeCell ref="C5:C6"/>
    <mergeCell ref="D5:D6"/>
    <mergeCell ref="E5:E6"/>
    <mergeCell ref="F5:F6"/>
    <mergeCell ref="G5:G6"/>
    <mergeCell ref="O5:O6"/>
    <mergeCell ref="P5:P6"/>
    <mergeCell ref="A1:P1"/>
    <mergeCell ref="H5:I5"/>
    <mergeCell ref="J5:K5"/>
    <mergeCell ref="L5:N5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D4">
      <selection activeCell="I5" sqref="I5:O28"/>
    </sheetView>
  </sheetViews>
  <sheetFormatPr defaultColWidth="9.00390625" defaultRowHeight="16.5" customHeight="1"/>
  <cols>
    <col min="1" max="1" width="3.50390625" style="57" customWidth="1"/>
    <col min="2" max="2" width="11.50390625" style="5" customWidth="1"/>
    <col min="3" max="4" width="5.375" style="5" customWidth="1"/>
    <col min="5" max="5" width="11.00390625" style="5" customWidth="1"/>
    <col min="6" max="6" width="5.75390625" style="5" customWidth="1"/>
    <col min="7" max="7" width="4.875" style="5" customWidth="1"/>
    <col min="8" max="8" width="5.00390625" style="5" customWidth="1"/>
    <col min="9" max="15" width="8.625" style="5" customWidth="1"/>
    <col min="16" max="16" width="4.875" style="5" customWidth="1"/>
    <col min="17" max="17" width="4.75390625" style="5" customWidth="1"/>
    <col min="18" max="16384" width="9.00390625" style="5" customWidth="1"/>
  </cols>
  <sheetData>
    <row r="1" spans="1:17" s="1" customFormat="1" ht="22.5" customHeight="1">
      <c r="A1" s="211" t="s">
        <v>949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="6" customFormat="1" ht="16.5" customHeight="1">
      <c r="Q2" s="7" t="s">
        <v>950</v>
      </c>
    </row>
    <row r="3" s="6" customFormat="1" ht="16.5" customHeight="1"/>
    <row r="4" spans="1:17" s="3" customFormat="1" ht="16.5" customHeight="1">
      <c r="A4" s="8"/>
      <c r="B4" s="8"/>
      <c r="C4" s="9"/>
      <c r="D4" s="9"/>
      <c r="E4" s="9"/>
      <c r="F4" s="9"/>
      <c r="L4" s="10"/>
      <c r="Q4" s="10"/>
    </row>
    <row r="5" spans="1:17" s="4" customFormat="1" ht="16.5" customHeight="1">
      <c r="A5" s="202" t="s">
        <v>1</v>
      </c>
      <c r="B5" s="202" t="s">
        <v>943</v>
      </c>
      <c r="C5" s="219" t="s">
        <v>945</v>
      </c>
      <c r="D5" s="219" t="s">
        <v>951</v>
      </c>
      <c r="E5" s="11" t="s">
        <v>952</v>
      </c>
      <c r="F5" s="219" t="s">
        <v>953</v>
      </c>
      <c r="G5" s="219" t="s">
        <v>954</v>
      </c>
      <c r="H5" s="219" t="s">
        <v>944</v>
      </c>
      <c r="I5" s="204" t="s">
        <v>235</v>
      </c>
      <c r="J5" s="205"/>
      <c r="K5" s="93" t="s">
        <v>955</v>
      </c>
      <c r="L5" s="93"/>
      <c r="M5" s="204" t="s">
        <v>236</v>
      </c>
      <c r="N5" s="205"/>
      <c r="O5" s="205"/>
      <c r="P5" s="219" t="s">
        <v>238</v>
      </c>
      <c r="Q5" s="219" t="s">
        <v>376</v>
      </c>
    </row>
    <row r="6" spans="1:22" s="4" customFormat="1" ht="16.5" customHeight="1">
      <c r="A6" s="210"/>
      <c r="B6" s="210"/>
      <c r="C6" s="223"/>
      <c r="D6" s="223"/>
      <c r="E6" s="41" t="s">
        <v>956</v>
      </c>
      <c r="F6" s="223"/>
      <c r="G6" s="223"/>
      <c r="H6" s="223"/>
      <c r="I6" s="13" t="s">
        <v>534</v>
      </c>
      <c r="J6" s="13" t="s">
        <v>535</v>
      </c>
      <c r="K6" s="13" t="s">
        <v>534</v>
      </c>
      <c r="L6" s="13" t="s">
        <v>535</v>
      </c>
      <c r="M6" s="13" t="s">
        <v>534</v>
      </c>
      <c r="N6" s="13" t="s">
        <v>491</v>
      </c>
      <c r="O6" s="13" t="s">
        <v>535</v>
      </c>
      <c r="P6" s="223"/>
      <c r="Q6" s="223"/>
      <c r="R6" s="23"/>
      <c r="S6" s="23"/>
      <c r="T6" s="23"/>
      <c r="U6" s="23"/>
      <c r="V6" s="23"/>
    </row>
    <row r="7" spans="1:17" s="3" customFormat="1" ht="16.5" customHeight="1">
      <c r="A7" s="28"/>
      <c r="B7" s="15"/>
      <c r="C7" s="15"/>
      <c r="D7" s="15"/>
      <c r="E7" s="15"/>
      <c r="F7" s="15"/>
      <c r="G7" s="15"/>
      <c r="H7" s="15"/>
      <c r="I7" s="24"/>
      <c r="J7" s="24"/>
      <c r="K7" s="24"/>
      <c r="L7" s="24"/>
      <c r="M7" s="24"/>
      <c r="N7" s="24"/>
      <c r="O7" s="24"/>
      <c r="P7" s="16" t="e">
        <f>(O7-L7)/L7*100</f>
        <v>#DIV/0!</v>
      </c>
      <c r="Q7" s="15"/>
    </row>
    <row r="8" spans="1:17" s="3" customFormat="1" ht="16.5" customHeight="1">
      <c r="A8" s="28"/>
      <c r="B8" s="15"/>
      <c r="C8" s="15"/>
      <c r="D8" s="15"/>
      <c r="E8" s="15"/>
      <c r="F8" s="15"/>
      <c r="G8" s="15"/>
      <c r="H8" s="15"/>
      <c r="I8" s="24"/>
      <c r="J8" s="24"/>
      <c r="K8" s="24"/>
      <c r="L8" s="24"/>
      <c r="M8" s="24"/>
      <c r="N8" s="24"/>
      <c r="O8" s="24"/>
      <c r="P8" s="16"/>
      <c r="Q8" s="15"/>
    </row>
    <row r="9" spans="1:17" s="3" customFormat="1" ht="16.5" customHeight="1">
      <c r="A9" s="28"/>
      <c r="B9" s="15"/>
      <c r="C9" s="15"/>
      <c r="D9" s="15"/>
      <c r="E9" s="15"/>
      <c r="F9" s="15"/>
      <c r="G9" s="15"/>
      <c r="H9" s="15"/>
      <c r="I9" s="24"/>
      <c r="J9" s="24"/>
      <c r="K9" s="24"/>
      <c r="L9" s="24"/>
      <c r="M9" s="24"/>
      <c r="N9" s="24"/>
      <c r="O9" s="24"/>
      <c r="P9" s="16"/>
      <c r="Q9" s="15"/>
    </row>
    <row r="10" spans="1:17" s="3" customFormat="1" ht="16.5" customHeight="1">
      <c r="A10" s="28"/>
      <c r="B10" s="15"/>
      <c r="C10" s="15"/>
      <c r="D10" s="15"/>
      <c r="E10" s="15"/>
      <c r="F10" s="15"/>
      <c r="G10" s="15"/>
      <c r="H10" s="15"/>
      <c r="I10" s="24"/>
      <c r="J10" s="24"/>
      <c r="K10" s="24"/>
      <c r="L10" s="24"/>
      <c r="M10" s="24"/>
      <c r="N10" s="24"/>
      <c r="O10" s="24"/>
      <c r="P10" s="16"/>
      <c r="Q10" s="15"/>
    </row>
    <row r="11" spans="1:17" s="3" customFormat="1" ht="16.5" customHeight="1">
      <c r="A11" s="28"/>
      <c r="B11" s="15"/>
      <c r="C11" s="15"/>
      <c r="D11" s="15"/>
      <c r="E11" s="15"/>
      <c r="F11" s="15"/>
      <c r="G11" s="15"/>
      <c r="H11" s="15"/>
      <c r="I11" s="24"/>
      <c r="J11" s="24"/>
      <c r="K11" s="24"/>
      <c r="L11" s="24"/>
      <c r="M11" s="24"/>
      <c r="N11" s="24"/>
      <c r="O11" s="24"/>
      <c r="P11" s="16"/>
      <c r="Q11" s="15"/>
    </row>
    <row r="12" spans="1:17" s="3" customFormat="1" ht="16.5" customHeight="1">
      <c r="A12" s="28"/>
      <c r="B12" s="15"/>
      <c r="C12" s="15"/>
      <c r="D12" s="15"/>
      <c r="E12" s="15"/>
      <c r="F12" s="15"/>
      <c r="G12" s="15"/>
      <c r="H12" s="15"/>
      <c r="I12" s="24"/>
      <c r="J12" s="24"/>
      <c r="K12" s="24"/>
      <c r="L12" s="24"/>
      <c r="M12" s="24"/>
      <c r="N12" s="24"/>
      <c r="O12" s="24"/>
      <c r="P12" s="16"/>
      <c r="Q12" s="15"/>
    </row>
    <row r="13" spans="1:17" s="3" customFormat="1" ht="16.5" customHeight="1">
      <c r="A13" s="28"/>
      <c r="B13" s="15"/>
      <c r="C13" s="15"/>
      <c r="D13" s="15"/>
      <c r="E13" s="15"/>
      <c r="F13" s="15"/>
      <c r="G13" s="15"/>
      <c r="H13" s="15"/>
      <c r="I13" s="24"/>
      <c r="J13" s="24"/>
      <c r="K13" s="24"/>
      <c r="L13" s="24"/>
      <c r="M13" s="24"/>
      <c r="N13" s="24"/>
      <c r="O13" s="24"/>
      <c r="P13" s="16"/>
      <c r="Q13" s="15"/>
    </row>
    <row r="14" spans="1:17" s="3" customFormat="1" ht="16.5" customHeight="1">
      <c r="A14" s="28"/>
      <c r="B14" s="15"/>
      <c r="C14" s="15"/>
      <c r="D14" s="15"/>
      <c r="E14" s="15"/>
      <c r="F14" s="15"/>
      <c r="G14" s="15"/>
      <c r="H14" s="15"/>
      <c r="I14" s="24"/>
      <c r="J14" s="24"/>
      <c r="K14" s="24"/>
      <c r="L14" s="24"/>
      <c r="M14" s="24"/>
      <c r="N14" s="24"/>
      <c r="O14" s="24"/>
      <c r="P14" s="16"/>
      <c r="Q14" s="15"/>
    </row>
    <row r="15" spans="1:17" s="3" customFormat="1" ht="16.5" customHeight="1">
      <c r="A15" s="28"/>
      <c r="B15" s="15"/>
      <c r="C15" s="15"/>
      <c r="D15" s="15"/>
      <c r="E15" s="15"/>
      <c r="F15" s="15"/>
      <c r="G15" s="15"/>
      <c r="H15" s="15"/>
      <c r="I15" s="24"/>
      <c r="J15" s="24"/>
      <c r="K15" s="24"/>
      <c r="L15" s="24"/>
      <c r="M15" s="24"/>
      <c r="N15" s="24"/>
      <c r="O15" s="24"/>
      <c r="P15" s="16"/>
      <c r="Q15" s="15"/>
    </row>
    <row r="16" spans="1:17" s="3" customFormat="1" ht="16.5" customHeight="1">
      <c r="A16" s="28"/>
      <c r="B16" s="15"/>
      <c r="C16" s="15"/>
      <c r="D16" s="15"/>
      <c r="E16" s="15"/>
      <c r="F16" s="15"/>
      <c r="G16" s="15"/>
      <c r="H16" s="15"/>
      <c r="I16" s="24"/>
      <c r="J16" s="24"/>
      <c r="K16" s="24"/>
      <c r="L16" s="24"/>
      <c r="M16" s="24"/>
      <c r="N16" s="24"/>
      <c r="O16" s="24"/>
      <c r="P16" s="16"/>
      <c r="Q16" s="15"/>
    </row>
    <row r="17" spans="1:17" s="3" customFormat="1" ht="16.5" customHeight="1">
      <c r="A17" s="28"/>
      <c r="B17" s="15"/>
      <c r="C17" s="15"/>
      <c r="D17" s="15"/>
      <c r="E17" s="15"/>
      <c r="F17" s="15"/>
      <c r="G17" s="15"/>
      <c r="H17" s="15"/>
      <c r="I17" s="24"/>
      <c r="J17" s="24"/>
      <c r="K17" s="24"/>
      <c r="L17" s="24"/>
      <c r="M17" s="24"/>
      <c r="N17" s="24"/>
      <c r="O17" s="24"/>
      <c r="P17" s="16"/>
      <c r="Q17" s="15"/>
    </row>
    <row r="18" spans="1:17" s="3" customFormat="1" ht="16.5" customHeight="1">
      <c r="A18" s="28"/>
      <c r="B18" s="15"/>
      <c r="C18" s="15"/>
      <c r="D18" s="15"/>
      <c r="E18" s="15"/>
      <c r="F18" s="15"/>
      <c r="G18" s="15"/>
      <c r="H18" s="15"/>
      <c r="I18" s="24"/>
      <c r="J18" s="24"/>
      <c r="K18" s="24"/>
      <c r="L18" s="24"/>
      <c r="M18" s="24"/>
      <c r="N18" s="24"/>
      <c r="O18" s="24"/>
      <c r="P18" s="16"/>
      <c r="Q18" s="15"/>
    </row>
    <row r="19" spans="1:17" s="3" customFormat="1" ht="16.5" customHeight="1">
      <c r="A19" s="28"/>
      <c r="B19" s="15"/>
      <c r="C19" s="15"/>
      <c r="D19" s="15"/>
      <c r="E19" s="15"/>
      <c r="F19" s="15"/>
      <c r="G19" s="15"/>
      <c r="H19" s="15"/>
      <c r="I19" s="24"/>
      <c r="J19" s="24"/>
      <c r="K19" s="24"/>
      <c r="L19" s="24"/>
      <c r="M19" s="24"/>
      <c r="N19" s="24"/>
      <c r="O19" s="24"/>
      <c r="P19" s="16"/>
      <c r="Q19" s="15"/>
    </row>
    <row r="20" spans="1:17" s="3" customFormat="1" ht="16.5" customHeight="1">
      <c r="A20" s="28"/>
      <c r="B20" s="15"/>
      <c r="C20" s="15"/>
      <c r="D20" s="15"/>
      <c r="E20" s="15"/>
      <c r="F20" s="15"/>
      <c r="G20" s="15"/>
      <c r="H20" s="15"/>
      <c r="I20" s="24"/>
      <c r="J20" s="24"/>
      <c r="K20" s="24"/>
      <c r="L20" s="24"/>
      <c r="M20" s="24"/>
      <c r="N20" s="24"/>
      <c r="O20" s="24"/>
      <c r="P20" s="16"/>
      <c r="Q20" s="15"/>
    </row>
    <row r="21" spans="1:17" s="3" customFormat="1" ht="16.5" customHeight="1">
      <c r="A21" s="28"/>
      <c r="B21" s="15"/>
      <c r="C21" s="15"/>
      <c r="D21" s="15"/>
      <c r="E21" s="15"/>
      <c r="F21" s="15"/>
      <c r="G21" s="15"/>
      <c r="H21" s="15"/>
      <c r="I21" s="24"/>
      <c r="J21" s="24"/>
      <c r="K21" s="24"/>
      <c r="L21" s="24"/>
      <c r="M21" s="24"/>
      <c r="N21" s="24"/>
      <c r="O21" s="24"/>
      <c r="P21" s="16"/>
      <c r="Q21" s="15"/>
    </row>
    <row r="22" spans="1:17" s="3" customFormat="1" ht="16.5" customHeight="1">
      <c r="A22" s="28"/>
      <c r="B22" s="15"/>
      <c r="C22" s="15"/>
      <c r="D22" s="15"/>
      <c r="E22" s="15"/>
      <c r="F22" s="15"/>
      <c r="G22" s="15"/>
      <c r="H22" s="15"/>
      <c r="I22" s="24"/>
      <c r="J22" s="24"/>
      <c r="K22" s="24"/>
      <c r="L22" s="24"/>
      <c r="M22" s="24"/>
      <c r="N22" s="24"/>
      <c r="O22" s="24"/>
      <c r="P22" s="16"/>
      <c r="Q22" s="15"/>
    </row>
    <row r="23" spans="1:17" s="3" customFormat="1" ht="16.5" customHeight="1">
      <c r="A23" s="28"/>
      <c r="B23" s="15"/>
      <c r="C23" s="15"/>
      <c r="D23" s="15"/>
      <c r="E23" s="15"/>
      <c r="F23" s="15"/>
      <c r="G23" s="15"/>
      <c r="H23" s="15"/>
      <c r="I23" s="24"/>
      <c r="J23" s="24"/>
      <c r="K23" s="24"/>
      <c r="L23" s="24"/>
      <c r="M23" s="24"/>
      <c r="N23" s="24"/>
      <c r="O23" s="24"/>
      <c r="P23" s="16"/>
      <c r="Q23" s="15"/>
    </row>
    <row r="24" spans="1:17" s="3" customFormat="1" ht="16.5" customHeight="1">
      <c r="A24" s="28"/>
      <c r="B24" s="15"/>
      <c r="C24" s="15"/>
      <c r="D24" s="15"/>
      <c r="E24" s="15"/>
      <c r="F24" s="15"/>
      <c r="G24" s="15"/>
      <c r="H24" s="15"/>
      <c r="I24" s="24"/>
      <c r="J24" s="24"/>
      <c r="K24" s="24"/>
      <c r="L24" s="24"/>
      <c r="M24" s="24"/>
      <c r="N24" s="24"/>
      <c r="O24" s="24"/>
      <c r="P24" s="16"/>
      <c r="Q24" s="15"/>
    </row>
    <row r="25" spans="1:17" s="3" customFormat="1" ht="16.5" customHeight="1">
      <c r="A25" s="17"/>
      <c r="B25" s="19"/>
      <c r="C25" s="19"/>
      <c r="D25" s="19"/>
      <c r="E25" s="19"/>
      <c r="F25" s="19"/>
      <c r="G25" s="19"/>
      <c r="H25" s="19"/>
      <c r="I25" s="24"/>
      <c r="J25" s="24"/>
      <c r="K25" s="24"/>
      <c r="L25" s="24"/>
      <c r="M25" s="24"/>
      <c r="N25" s="24"/>
      <c r="O25" s="24"/>
      <c r="P25" s="16"/>
      <c r="Q25" s="15"/>
    </row>
    <row r="26" spans="1:17" s="3" customFormat="1" ht="16.5" customHeight="1">
      <c r="A26" s="17"/>
      <c r="B26" s="18"/>
      <c r="C26" s="19"/>
      <c r="D26" s="19"/>
      <c r="E26" s="19"/>
      <c r="F26" s="19"/>
      <c r="G26" s="19"/>
      <c r="H26" s="19"/>
      <c r="I26" s="24"/>
      <c r="J26" s="24"/>
      <c r="K26" s="24"/>
      <c r="L26" s="24"/>
      <c r="M26" s="24"/>
      <c r="N26" s="24"/>
      <c r="O26" s="24"/>
      <c r="P26" s="16"/>
      <c r="Q26" s="15"/>
    </row>
    <row r="27" spans="1:17" s="3" customFormat="1" ht="16.5" customHeight="1">
      <c r="A27" s="206" t="s">
        <v>377</v>
      </c>
      <c r="B27" s="212"/>
      <c r="C27" s="212"/>
      <c r="D27" s="212"/>
      <c r="E27" s="212"/>
      <c r="F27" s="212"/>
      <c r="G27" s="212"/>
      <c r="H27" s="213"/>
      <c r="I27" s="16">
        <f>SUM(I7:I26)</f>
        <v>0</v>
      </c>
      <c r="J27" s="24">
        <f>SUM(J7:J26)</f>
        <v>0</v>
      </c>
      <c r="K27" s="24">
        <f>SUM(K7:K26)</f>
        <v>0</v>
      </c>
      <c r="L27" s="24">
        <f>SUM(L7:L26)</f>
        <v>0</v>
      </c>
      <c r="M27" s="24">
        <f>SUM(M7:M26)</f>
        <v>0</v>
      </c>
      <c r="N27" s="24"/>
      <c r="O27" s="24">
        <f>SUM(O7:O26)</f>
        <v>0</v>
      </c>
      <c r="P27" s="16" t="e">
        <f>(O27-L27)/L27*100</f>
        <v>#DIV/0!</v>
      </c>
      <c r="Q27" s="15"/>
    </row>
    <row r="28" spans="1:17" s="3" customFormat="1" ht="16.5" customHeight="1">
      <c r="A28" s="206" t="s">
        <v>371</v>
      </c>
      <c r="B28" s="212"/>
      <c r="C28" s="212"/>
      <c r="D28" s="212"/>
      <c r="E28" s="212"/>
      <c r="F28" s="212"/>
      <c r="G28" s="212"/>
      <c r="H28" s="213"/>
      <c r="I28" s="16">
        <f>I27</f>
        <v>0</v>
      </c>
      <c r="J28" s="24">
        <f>J27</f>
        <v>0</v>
      </c>
      <c r="K28" s="24">
        <f>K27</f>
        <v>0</v>
      </c>
      <c r="L28" s="24">
        <f>L27</f>
        <v>0</v>
      </c>
      <c r="M28" s="24">
        <f>M27</f>
        <v>0</v>
      </c>
      <c r="N28" s="24"/>
      <c r="O28" s="24">
        <f>O27</f>
        <v>0</v>
      </c>
      <c r="P28" s="16" t="e">
        <f>(O28-L28)/L28*100</f>
        <v>#DIV/0!</v>
      </c>
      <c r="Q28" s="15"/>
    </row>
  </sheetData>
  <sheetProtection/>
  <mergeCells count="14">
    <mergeCell ref="A27:H27"/>
    <mergeCell ref="A28:H28"/>
    <mergeCell ref="A5:A6"/>
    <mergeCell ref="B5:B6"/>
    <mergeCell ref="C5:C6"/>
    <mergeCell ref="D5:D6"/>
    <mergeCell ref="F5:F6"/>
    <mergeCell ref="G5:G6"/>
    <mergeCell ref="H5:H6"/>
    <mergeCell ref="P5:P6"/>
    <mergeCell ref="Q5:Q6"/>
    <mergeCell ref="A1:Q1"/>
    <mergeCell ref="I5:J5"/>
    <mergeCell ref="M5:O5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U28"/>
  <sheetViews>
    <sheetView showGridLines="0" zoomScalePageLayoutView="0" workbookViewId="0" topLeftCell="A1">
      <selection activeCell="K24" sqref="K24"/>
    </sheetView>
  </sheetViews>
  <sheetFormatPr defaultColWidth="9.00390625" defaultRowHeight="16.5" customHeight="1"/>
  <cols>
    <col min="1" max="1" width="3.50390625" style="5" customWidth="1"/>
    <col min="2" max="2" width="4.125" style="5" customWidth="1"/>
    <col min="3" max="3" width="17.875" style="5" customWidth="1"/>
    <col min="4" max="4" width="11.625" style="5" customWidth="1"/>
    <col min="5" max="5" width="16.375" style="5" customWidth="1"/>
    <col min="6" max="7" width="4.125" style="5" customWidth="1"/>
    <col min="8" max="8" width="4.375" style="5" customWidth="1"/>
    <col min="9" max="9" width="8.50390625" style="5" customWidth="1"/>
    <col min="10" max="10" width="6.00390625" style="5" customWidth="1"/>
    <col min="11" max="11" width="6.375" style="5" customWidth="1"/>
    <col min="12" max="12" width="11.125" style="57" customWidth="1"/>
    <col min="13" max="13" width="7.00390625" style="5" customWidth="1"/>
    <col min="14" max="14" width="9.75390625" style="5" customWidth="1"/>
    <col min="15" max="15" width="5.00390625" style="5" customWidth="1"/>
    <col min="16" max="16" width="8.50390625" style="5" customWidth="1"/>
    <col min="17" max="254" width="9.00390625" style="5" customWidth="1"/>
  </cols>
  <sheetData>
    <row r="1" spans="1:16" s="1" customFormat="1" ht="22.5" customHeight="1">
      <c r="A1" s="211" t="s">
        <v>957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3:16" s="6" customFormat="1" ht="16.5" customHeight="1">
      <c r="C2" s="85"/>
      <c r="P2" s="85" t="s">
        <v>958</v>
      </c>
    </row>
    <row r="3" s="6" customFormat="1" ht="16.5" customHeight="1"/>
    <row r="4" spans="1:16" s="3" customFormat="1" ht="16.5" customHeight="1">
      <c r="A4" s="8"/>
      <c r="B4" s="8"/>
      <c r="C4" s="9"/>
      <c r="D4" s="9"/>
      <c r="E4" s="9"/>
      <c r="F4" s="9"/>
      <c r="G4" s="9"/>
      <c r="L4" s="6"/>
      <c r="P4" s="10"/>
    </row>
    <row r="5" spans="1:16" s="4" customFormat="1" ht="16.5" customHeight="1">
      <c r="A5" s="204" t="s">
        <v>1</v>
      </c>
      <c r="B5" s="221" t="s">
        <v>959</v>
      </c>
      <c r="C5" s="204" t="s">
        <v>960</v>
      </c>
      <c r="D5" s="221" t="s">
        <v>961</v>
      </c>
      <c r="E5" s="221" t="s">
        <v>962</v>
      </c>
      <c r="F5" s="221" t="s">
        <v>455</v>
      </c>
      <c r="G5" s="221" t="s">
        <v>457</v>
      </c>
      <c r="H5" s="221" t="s">
        <v>963</v>
      </c>
      <c r="I5" s="221" t="s">
        <v>964</v>
      </c>
      <c r="J5" s="204" t="s">
        <v>235</v>
      </c>
      <c r="K5" s="205"/>
      <c r="L5" s="204" t="s">
        <v>236</v>
      </c>
      <c r="M5" s="205"/>
      <c r="N5" s="205"/>
      <c r="O5" s="219" t="s">
        <v>238</v>
      </c>
      <c r="P5" s="219" t="s">
        <v>376</v>
      </c>
    </row>
    <row r="6" spans="1:21" s="4" customFormat="1" ht="16.5" customHeight="1">
      <c r="A6" s="226"/>
      <c r="B6" s="222"/>
      <c r="C6" s="205"/>
      <c r="D6" s="222"/>
      <c r="E6" s="222"/>
      <c r="F6" s="222"/>
      <c r="G6" s="225"/>
      <c r="H6" s="222"/>
      <c r="I6" s="222"/>
      <c r="J6" s="13" t="s">
        <v>534</v>
      </c>
      <c r="K6" s="13" t="s">
        <v>535</v>
      </c>
      <c r="L6" s="13" t="s">
        <v>534</v>
      </c>
      <c r="M6" s="12" t="s">
        <v>491</v>
      </c>
      <c r="N6" s="13" t="s">
        <v>535</v>
      </c>
      <c r="O6" s="220"/>
      <c r="P6" s="220"/>
      <c r="Q6" s="23"/>
      <c r="R6" s="23"/>
      <c r="S6" s="23"/>
      <c r="T6" s="23"/>
      <c r="U6" s="23"/>
    </row>
    <row r="7" spans="1:16" s="3" customFormat="1" ht="16.5" customHeight="1">
      <c r="A7" s="86"/>
      <c r="B7" s="87"/>
      <c r="C7" s="37"/>
      <c r="D7" s="15"/>
      <c r="E7" s="37"/>
      <c r="F7" s="37"/>
      <c r="G7" s="37"/>
      <c r="H7" s="15"/>
      <c r="I7" s="90"/>
      <c r="J7" s="30"/>
      <c r="K7" s="30"/>
      <c r="L7" s="78"/>
      <c r="M7" s="91"/>
      <c r="N7" s="30"/>
      <c r="O7" s="53"/>
      <c r="P7" s="92"/>
    </row>
    <row r="8" spans="1:16" s="3" customFormat="1" ht="16.5" customHeight="1">
      <c r="A8" s="86"/>
      <c r="B8" s="87"/>
      <c r="C8" s="37"/>
      <c r="D8" s="15"/>
      <c r="E8" s="37"/>
      <c r="F8" s="37"/>
      <c r="G8" s="37"/>
      <c r="H8" s="15"/>
      <c r="I8" s="90"/>
      <c r="J8" s="30"/>
      <c r="K8" s="30"/>
      <c r="L8" s="78"/>
      <c r="M8" s="91"/>
      <c r="N8" s="30"/>
      <c r="O8" s="53"/>
      <c r="P8" s="92"/>
    </row>
    <row r="9" spans="1:16" s="3" customFormat="1" ht="16.5" customHeight="1">
      <c r="A9" s="86"/>
      <c r="B9" s="87"/>
      <c r="C9" s="37"/>
      <c r="D9" s="15"/>
      <c r="E9" s="37"/>
      <c r="F9" s="37"/>
      <c r="G9" s="37"/>
      <c r="H9" s="15"/>
      <c r="I9" s="90"/>
      <c r="J9" s="30"/>
      <c r="K9" s="30"/>
      <c r="L9" s="78"/>
      <c r="M9" s="91"/>
      <c r="N9" s="30"/>
      <c r="O9" s="53"/>
      <c r="P9" s="92"/>
    </row>
    <row r="10" spans="1:16" s="3" customFormat="1" ht="16.5" customHeight="1">
      <c r="A10" s="86"/>
      <c r="B10" s="87"/>
      <c r="C10" s="37"/>
      <c r="D10" s="15"/>
      <c r="E10" s="37"/>
      <c r="F10" s="37"/>
      <c r="G10" s="37"/>
      <c r="H10" s="15"/>
      <c r="I10" s="15"/>
      <c r="J10" s="30"/>
      <c r="K10" s="30"/>
      <c r="L10" s="78"/>
      <c r="M10" s="91"/>
      <c r="N10" s="30"/>
      <c r="O10" s="53"/>
      <c r="P10" s="92"/>
    </row>
    <row r="11" spans="1:16" s="3" customFormat="1" ht="16.5" customHeight="1">
      <c r="A11" s="86"/>
      <c r="B11" s="87"/>
      <c r="C11" s="37"/>
      <c r="D11" s="15"/>
      <c r="E11" s="37"/>
      <c r="F11" s="37"/>
      <c r="G11" s="37"/>
      <c r="H11" s="15"/>
      <c r="I11" s="90"/>
      <c r="J11" s="30"/>
      <c r="K11" s="30"/>
      <c r="L11" s="78"/>
      <c r="M11" s="91"/>
      <c r="N11" s="30"/>
      <c r="O11" s="53"/>
      <c r="P11" s="92"/>
    </row>
    <row r="12" spans="1:16" s="3" customFormat="1" ht="16.5" customHeight="1">
      <c r="A12" s="86"/>
      <c r="B12" s="87"/>
      <c r="C12" s="37"/>
      <c r="D12" s="15"/>
      <c r="E12" s="15"/>
      <c r="F12" s="37"/>
      <c r="G12" s="37"/>
      <c r="H12" s="15"/>
      <c r="I12" s="15"/>
      <c r="J12" s="30"/>
      <c r="K12" s="30"/>
      <c r="L12" s="78"/>
      <c r="M12" s="91"/>
      <c r="N12" s="30"/>
      <c r="O12" s="53"/>
      <c r="P12" s="92"/>
    </row>
    <row r="13" spans="1:16" s="3" customFormat="1" ht="16.5" customHeight="1">
      <c r="A13" s="86"/>
      <c r="B13" s="87"/>
      <c r="C13" s="37"/>
      <c r="D13" s="15"/>
      <c r="E13" s="15"/>
      <c r="F13" s="37"/>
      <c r="G13" s="37"/>
      <c r="H13" s="15"/>
      <c r="I13" s="15"/>
      <c r="J13" s="30"/>
      <c r="K13" s="30"/>
      <c r="L13" s="78"/>
      <c r="M13" s="91"/>
      <c r="N13" s="30"/>
      <c r="O13" s="53"/>
      <c r="P13" s="92"/>
    </row>
    <row r="14" spans="1:16" s="3" customFormat="1" ht="16.5" customHeight="1">
      <c r="A14" s="86"/>
      <c r="B14" s="87"/>
      <c r="C14" s="37"/>
      <c r="D14" s="15"/>
      <c r="E14" s="15"/>
      <c r="F14" s="37"/>
      <c r="G14" s="37"/>
      <c r="H14" s="15"/>
      <c r="I14" s="15"/>
      <c r="J14" s="30"/>
      <c r="K14" s="30"/>
      <c r="L14" s="78"/>
      <c r="M14" s="91"/>
      <c r="N14" s="30"/>
      <c r="O14" s="53"/>
      <c r="P14" s="92"/>
    </row>
    <row r="15" spans="1:16" s="3" customFormat="1" ht="16.5" customHeight="1">
      <c r="A15" s="86"/>
      <c r="B15" s="87"/>
      <c r="C15" s="37"/>
      <c r="D15" s="88"/>
      <c r="E15" s="15"/>
      <c r="F15" s="37"/>
      <c r="G15" s="37"/>
      <c r="H15" s="15"/>
      <c r="I15" s="15"/>
      <c r="J15" s="30"/>
      <c r="K15" s="30"/>
      <c r="L15" s="78"/>
      <c r="M15" s="91"/>
      <c r="N15" s="30"/>
      <c r="O15" s="53"/>
      <c r="P15" s="92"/>
    </row>
    <row r="16" spans="1:16" s="3" customFormat="1" ht="16.5" customHeight="1">
      <c r="A16" s="86"/>
      <c r="B16" s="87"/>
      <c r="C16" s="37"/>
      <c r="D16" s="15"/>
      <c r="E16" s="37"/>
      <c r="F16" s="37"/>
      <c r="G16" s="37"/>
      <c r="H16" s="15"/>
      <c r="I16" s="15"/>
      <c r="J16" s="30"/>
      <c r="K16" s="30"/>
      <c r="L16" s="78"/>
      <c r="M16" s="91"/>
      <c r="N16" s="30"/>
      <c r="O16" s="53"/>
      <c r="P16" s="92"/>
    </row>
    <row r="17" spans="1:16" s="3" customFormat="1" ht="16.5" customHeight="1">
      <c r="A17" s="86"/>
      <c r="B17" s="87"/>
      <c r="C17" s="37"/>
      <c r="D17" s="15"/>
      <c r="E17" s="15"/>
      <c r="F17" s="37"/>
      <c r="G17" s="37"/>
      <c r="H17" s="15"/>
      <c r="I17" s="15"/>
      <c r="J17" s="30"/>
      <c r="K17" s="30"/>
      <c r="L17" s="78"/>
      <c r="M17" s="91"/>
      <c r="N17" s="30"/>
      <c r="O17" s="53"/>
      <c r="P17" s="30"/>
    </row>
    <row r="18" spans="1:16" s="3" customFormat="1" ht="16.5" customHeight="1">
      <c r="A18" s="86"/>
      <c r="B18" s="87"/>
      <c r="C18" s="37"/>
      <c r="D18" s="15"/>
      <c r="E18" s="15"/>
      <c r="F18" s="37"/>
      <c r="G18" s="37"/>
      <c r="H18" s="15"/>
      <c r="I18" s="15"/>
      <c r="J18" s="30"/>
      <c r="K18" s="30"/>
      <c r="L18" s="78"/>
      <c r="M18" s="91"/>
      <c r="N18" s="30"/>
      <c r="O18" s="53"/>
      <c r="P18" s="30"/>
    </row>
    <row r="19" spans="1:16" s="3" customFormat="1" ht="16.5" customHeight="1">
      <c r="A19" s="86"/>
      <c r="B19" s="87"/>
      <c r="C19" s="37"/>
      <c r="D19" s="15"/>
      <c r="E19" s="15"/>
      <c r="F19" s="15"/>
      <c r="G19" s="15"/>
      <c r="H19" s="15"/>
      <c r="I19" s="15"/>
      <c r="J19" s="30"/>
      <c r="K19" s="30"/>
      <c r="L19" s="78"/>
      <c r="M19" s="91"/>
      <c r="N19" s="30"/>
      <c r="O19" s="53"/>
      <c r="P19" s="30"/>
    </row>
    <row r="20" spans="1:16" s="3" customFormat="1" ht="16.5" customHeight="1">
      <c r="A20" s="86"/>
      <c r="B20" s="87"/>
      <c r="C20" s="37"/>
      <c r="D20" s="15"/>
      <c r="E20" s="15"/>
      <c r="F20" s="15"/>
      <c r="G20" s="15"/>
      <c r="H20" s="15"/>
      <c r="I20" s="15"/>
      <c r="J20" s="30"/>
      <c r="K20" s="30"/>
      <c r="L20" s="78"/>
      <c r="M20" s="91"/>
      <c r="N20" s="30"/>
      <c r="O20" s="53"/>
      <c r="P20" s="30"/>
    </row>
    <row r="21" spans="1:16" s="3" customFormat="1" ht="16.5" customHeight="1">
      <c r="A21" s="86"/>
      <c r="B21" s="87"/>
      <c r="C21" s="37"/>
      <c r="D21" s="15"/>
      <c r="E21" s="15"/>
      <c r="F21" s="15"/>
      <c r="G21" s="15"/>
      <c r="H21" s="15"/>
      <c r="I21" s="15"/>
      <c r="J21" s="30"/>
      <c r="K21" s="30"/>
      <c r="L21" s="78"/>
      <c r="M21" s="91"/>
      <c r="N21" s="30"/>
      <c r="O21" s="53"/>
      <c r="P21" s="30"/>
    </row>
    <row r="22" spans="1:16" s="3" customFormat="1" ht="16.5" customHeight="1">
      <c r="A22" s="86"/>
      <c r="B22" s="87"/>
      <c r="C22" s="37"/>
      <c r="D22" s="15"/>
      <c r="E22" s="37"/>
      <c r="F22" s="15"/>
      <c r="G22" s="15"/>
      <c r="H22" s="15"/>
      <c r="I22" s="90"/>
      <c r="J22" s="30"/>
      <c r="K22" s="30"/>
      <c r="L22" s="78"/>
      <c r="M22" s="91"/>
      <c r="N22" s="30"/>
      <c r="O22" s="53"/>
      <c r="P22" s="92"/>
    </row>
    <row r="23" spans="1:16" s="3" customFormat="1" ht="16.5" customHeight="1">
      <c r="A23" s="86"/>
      <c r="B23" s="87"/>
      <c r="C23" s="37"/>
      <c r="D23" s="15"/>
      <c r="E23" s="37"/>
      <c r="F23" s="15"/>
      <c r="G23" s="15"/>
      <c r="H23" s="15"/>
      <c r="I23" s="15"/>
      <c r="J23" s="30"/>
      <c r="K23" s="30"/>
      <c r="L23" s="78"/>
      <c r="M23" s="91"/>
      <c r="N23" s="30"/>
      <c r="O23" s="53"/>
      <c r="P23" s="92"/>
    </row>
    <row r="24" spans="1:16" s="3" customFormat="1" ht="16.5" customHeight="1">
      <c r="A24" s="86"/>
      <c r="B24" s="87"/>
      <c r="C24" s="37"/>
      <c r="D24" s="15"/>
      <c r="E24" s="15"/>
      <c r="F24" s="15"/>
      <c r="G24" s="15"/>
      <c r="H24" s="15"/>
      <c r="I24" s="15"/>
      <c r="J24" s="30"/>
      <c r="K24" s="30"/>
      <c r="L24" s="78"/>
      <c r="M24" s="91"/>
      <c r="N24" s="30"/>
      <c r="O24" s="53"/>
      <c r="P24" s="92"/>
    </row>
    <row r="25" spans="1:16" s="3" customFormat="1" ht="16.5" customHeight="1">
      <c r="A25" s="15"/>
      <c r="B25" s="89"/>
      <c r="C25" s="37"/>
      <c r="D25" s="15"/>
      <c r="E25" s="15"/>
      <c r="F25" s="15"/>
      <c r="G25" s="15"/>
      <c r="H25" s="15"/>
      <c r="I25" s="15"/>
      <c r="J25" s="30"/>
      <c r="K25" s="30"/>
      <c r="L25" s="78"/>
      <c r="M25" s="91"/>
      <c r="N25" s="30"/>
      <c r="O25" s="53"/>
      <c r="P25" s="30"/>
    </row>
    <row r="26" spans="1:16" s="3" customFormat="1" ht="16.5" customHeight="1">
      <c r="A26" s="60"/>
      <c r="B26" s="89"/>
      <c r="C26" s="37"/>
      <c r="D26" s="15"/>
      <c r="E26" s="15"/>
      <c r="F26" s="15"/>
      <c r="G26" s="15"/>
      <c r="H26" s="15"/>
      <c r="I26" s="15"/>
      <c r="J26" s="30"/>
      <c r="K26" s="30"/>
      <c r="L26" s="78"/>
      <c r="M26" s="91"/>
      <c r="N26" s="30"/>
      <c r="O26" s="53"/>
      <c r="P26" s="30"/>
    </row>
    <row r="27" spans="1:16" s="3" customFormat="1" ht="16.5" customHeight="1">
      <c r="A27" s="214" t="s">
        <v>377</v>
      </c>
      <c r="B27" s="214"/>
      <c r="C27" s="214"/>
      <c r="D27" s="214"/>
      <c r="E27" s="214"/>
      <c r="F27" s="214"/>
      <c r="G27" s="214"/>
      <c r="H27" s="214"/>
      <c r="I27" s="214"/>
      <c r="J27" s="30">
        <f>SUM(J7:J26)</f>
        <v>0</v>
      </c>
      <c r="K27" s="30">
        <f>SUM(K7:K26)</f>
        <v>0</v>
      </c>
      <c r="L27" s="78">
        <f>SUM(L7:L26)</f>
        <v>0</v>
      </c>
      <c r="M27" s="30"/>
      <c r="N27" s="78">
        <f>SUM(N7:N26)</f>
        <v>0</v>
      </c>
      <c r="O27" s="53"/>
      <c r="P27" s="30"/>
    </row>
    <row r="28" spans="1:16" s="3" customFormat="1" ht="16.5" customHeight="1">
      <c r="A28" s="214" t="s">
        <v>371</v>
      </c>
      <c r="B28" s="214"/>
      <c r="C28" s="214"/>
      <c r="D28" s="214"/>
      <c r="E28" s="214"/>
      <c r="F28" s="214"/>
      <c r="G28" s="214"/>
      <c r="H28" s="214"/>
      <c r="I28" s="214"/>
      <c r="J28" s="53">
        <f>J27</f>
        <v>0</v>
      </c>
      <c r="K28" s="30">
        <f>K27</f>
        <v>0</v>
      </c>
      <c r="L28" s="78">
        <f>L27</f>
        <v>0</v>
      </c>
      <c r="M28" s="30"/>
      <c r="N28" s="78">
        <f>N27</f>
        <v>0</v>
      </c>
      <c r="O28" s="53"/>
      <c r="P28" s="30"/>
    </row>
  </sheetData>
  <sheetProtection/>
  <mergeCells count="16">
    <mergeCell ref="A1:P1"/>
    <mergeCell ref="J5:K5"/>
    <mergeCell ref="L5:N5"/>
    <mergeCell ref="A27:I27"/>
    <mergeCell ref="A28:I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O5:O6"/>
    <mergeCell ref="P5:P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Roman"&amp;9
资产占有单位名称：刘军&amp;C&amp;"Times New Roman"&amp;9
评估基准日：2018年 1月18 日&amp;R&amp;"Times New Roman"&amp;9
共&amp;N页，第&amp;P页
金额单位：人民币元
</oddHeader>
    <oddFooter>&amp;L&amp;"宋体"&amp;9资产占有单位填表人：
填表日期：      年  月  日&amp;C&amp;"宋体"&amp;9评估人员：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T28"/>
  <sheetViews>
    <sheetView showGridLines="0" zoomScalePageLayoutView="0" workbookViewId="0" topLeftCell="A1">
      <selection activeCell="K28" sqref="K28"/>
    </sheetView>
  </sheetViews>
  <sheetFormatPr defaultColWidth="9.00390625" defaultRowHeight="16.5" customHeight="1"/>
  <cols>
    <col min="1" max="1" width="3.50390625" style="57" customWidth="1"/>
    <col min="2" max="2" width="10.25390625" style="5" customWidth="1"/>
    <col min="3" max="3" width="24.75390625" style="5" customWidth="1"/>
    <col min="4" max="4" width="7.00390625" style="5" customWidth="1"/>
    <col min="5" max="5" width="4.25390625" style="5" customWidth="1"/>
    <col min="6" max="6" width="9.375" style="5" bestFit="1" customWidth="1"/>
    <col min="7" max="7" width="6.00390625" style="5" customWidth="1"/>
    <col min="8" max="8" width="8.75390625" style="5" customWidth="1"/>
    <col min="9" max="9" width="7.25390625" style="5" customWidth="1"/>
    <col min="10" max="10" width="6.375" style="5" customWidth="1"/>
    <col min="11" max="11" width="10.50390625" style="5" customWidth="1"/>
    <col min="12" max="12" width="7.875" style="5" customWidth="1"/>
    <col min="13" max="13" width="9.50390625" style="5" customWidth="1"/>
    <col min="14" max="14" width="5.125" style="5" customWidth="1"/>
    <col min="15" max="15" width="7.50390625" style="5" customWidth="1"/>
    <col min="16" max="254" width="9.00390625" style="5" customWidth="1"/>
  </cols>
  <sheetData>
    <row r="1" spans="1:15" s="1" customFormat="1" ht="22.5" customHeight="1">
      <c r="A1" s="35" t="s">
        <v>965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="6" customFormat="1" ht="16.5" customHeight="1">
      <c r="O2" s="7" t="s">
        <v>966</v>
      </c>
    </row>
    <row r="3" s="6" customFormat="1" ht="16.5" customHeight="1"/>
    <row r="4" spans="1:15" s="3" customFormat="1" ht="16.5" customHeight="1">
      <c r="A4" s="8"/>
      <c r="B4" s="8"/>
      <c r="C4" s="9"/>
      <c r="D4" s="9"/>
      <c r="E4" s="9"/>
      <c r="F4" s="9"/>
      <c r="O4" s="10"/>
    </row>
    <row r="5" spans="1:15" s="4" customFormat="1" ht="16.5" customHeight="1">
      <c r="A5" s="219" t="s">
        <v>1</v>
      </c>
      <c r="B5" s="219" t="s">
        <v>967</v>
      </c>
      <c r="C5" s="219" t="s">
        <v>968</v>
      </c>
      <c r="D5" s="202" t="s">
        <v>962</v>
      </c>
      <c r="E5" s="219" t="s">
        <v>455</v>
      </c>
      <c r="F5" s="219" t="s">
        <v>969</v>
      </c>
      <c r="G5" s="219" t="s">
        <v>970</v>
      </c>
      <c r="H5" s="219" t="s">
        <v>971</v>
      </c>
      <c r="I5" s="68" t="s">
        <v>235</v>
      </c>
      <c r="J5" s="69"/>
      <c r="K5" s="70" t="s">
        <v>236</v>
      </c>
      <c r="L5" s="69"/>
      <c r="M5" s="71"/>
      <c r="N5" s="219" t="s">
        <v>238</v>
      </c>
      <c r="O5" s="219" t="s">
        <v>376</v>
      </c>
    </row>
    <row r="6" spans="1:20" s="4" customFormat="1" ht="16.5" customHeight="1">
      <c r="A6" s="220"/>
      <c r="B6" s="220"/>
      <c r="C6" s="220"/>
      <c r="D6" s="203"/>
      <c r="E6" s="220"/>
      <c r="F6" s="220"/>
      <c r="G6" s="220"/>
      <c r="H6" s="220"/>
      <c r="I6" s="72" t="s">
        <v>534</v>
      </c>
      <c r="J6" s="13" t="s">
        <v>535</v>
      </c>
      <c r="K6" s="13" t="s">
        <v>534</v>
      </c>
      <c r="L6" s="12" t="s">
        <v>491</v>
      </c>
      <c r="M6" s="73" t="s">
        <v>535</v>
      </c>
      <c r="N6" s="220"/>
      <c r="O6" s="220"/>
      <c r="P6" s="23"/>
      <c r="Q6" s="23"/>
      <c r="R6" s="23"/>
      <c r="S6" s="23"/>
      <c r="T6" s="23"/>
    </row>
    <row r="7" spans="1:254" s="64" customFormat="1" ht="16.5" customHeight="1">
      <c r="A7" s="28"/>
      <c r="B7" s="33"/>
      <c r="C7" s="33"/>
      <c r="D7" s="65"/>
      <c r="E7" s="33"/>
      <c r="F7" s="66"/>
      <c r="G7" s="28"/>
      <c r="H7" s="28"/>
      <c r="I7" s="74"/>
      <c r="J7" s="75"/>
      <c r="K7" s="29"/>
      <c r="L7" s="76"/>
      <c r="M7" s="77"/>
      <c r="N7" s="78"/>
      <c r="O7" s="33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15" ht="16.5" customHeight="1">
      <c r="A8" s="28"/>
      <c r="B8" s="37"/>
      <c r="C8" s="67"/>
      <c r="D8" s="33"/>
      <c r="E8" s="33"/>
      <c r="F8" s="28"/>
      <c r="G8" s="28"/>
      <c r="H8" s="28"/>
      <c r="I8" s="79"/>
      <c r="J8" s="38"/>
      <c r="K8" s="16"/>
      <c r="L8" s="76"/>
      <c r="M8" s="80"/>
      <c r="N8" s="53"/>
      <c r="O8" s="37"/>
    </row>
    <row r="9" spans="1:15" ht="16.5" customHeight="1">
      <c r="A9" s="28"/>
      <c r="B9" s="37"/>
      <c r="C9" s="67"/>
      <c r="D9" s="33"/>
      <c r="E9" s="33"/>
      <c r="F9" s="28"/>
      <c r="G9" s="28"/>
      <c r="H9" s="28"/>
      <c r="I9" s="81"/>
      <c r="J9" s="16"/>
      <c r="K9" s="16"/>
      <c r="L9" s="76"/>
      <c r="M9" s="80"/>
      <c r="N9" s="53"/>
      <c r="O9" s="37"/>
    </row>
    <row r="10" spans="1:15" ht="16.5" customHeight="1">
      <c r="A10" s="28"/>
      <c r="B10" s="37"/>
      <c r="C10" s="67"/>
      <c r="D10" s="33"/>
      <c r="E10" s="33"/>
      <c r="F10" s="28"/>
      <c r="G10" s="28"/>
      <c r="H10" s="15"/>
      <c r="I10" s="81"/>
      <c r="J10" s="16"/>
      <c r="K10" s="16"/>
      <c r="L10" s="76"/>
      <c r="M10" s="80"/>
      <c r="N10" s="53"/>
      <c r="O10" s="37"/>
    </row>
    <row r="11" spans="1:15" s="3" customFormat="1" ht="16.5" customHeight="1">
      <c r="A11" s="28"/>
      <c r="B11" s="37"/>
      <c r="C11" s="67"/>
      <c r="D11" s="15"/>
      <c r="E11" s="33"/>
      <c r="F11" s="28"/>
      <c r="G11" s="15"/>
      <c r="H11" s="15"/>
      <c r="I11" s="82"/>
      <c r="J11" s="24"/>
      <c r="K11" s="24"/>
      <c r="L11" s="30"/>
      <c r="M11" s="52"/>
      <c r="N11" s="15"/>
      <c r="O11" s="37"/>
    </row>
    <row r="12" spans="1:15" s="3" customFormat="1" ht="16.5" customHeight="1">
      <c r="A12" s="28"/>
      <c r="B12" s="15"/>
      <c r="C12" s="15"/>
      <c r="D12" s="15"/>
      <c r="E12" s="15"/>
      <c r="F12" s="15"/>
      <c r="G12" s="15"/>
      <c r="H12" s="15"/>
      <c r="I12" s="82"/>
      <c r="J12" s="24"/>
      <c r="K12" s="24"/>
      <c r="L12" s="30"/>
      <c r="M12" s="52"/>
      <c r="N12" s="15"/>
      <c r="O12" s="15"/>
    </row>
    <row r="13" spans="1:15" s="3" customFormat="1" ht="16.5" customHeight="1">
      <c r="A13" s="28"/>
      <c r="B13" s="15"/>
      <c r="C13" s="15"/>
      <c r="D13" s="15"/>
      <c r="E13" s="15"/>
      <c r="F13" s="15"/>
      <c r="G13" s="15"/>
      <c r="H13" s="15"/>
      <c r="I13" s="82"/>
      <c r="J13" s="24"/>
      <c r="K13" s="24"/>
      <c r="L13" s="30"/>
      <c r="M13" s="52"/>
      <c r="N13" s="15"/>
      <c r="O13" s="15"/>
    </row>
    <row r="14" spans="1:15" s="3" customFormat="1" ht="16.5" customHeight="1">
      <c r="A14" s="28"/>
      <c r="B14" s="15"/>
      <c r="C14" s="15"/>
      <c r="D14" s="15"/>
      <c r="E14" s="15"/>
      <c r="F14" s="15"/>
      <c r="G14" s="15"/>
      <c r="H14" s="15"/>
      <c r="I14" s="82"/>
      <c r="J14" s="24"/>
      <c r="K14" s="24"/>
      <c r="L14" s="30"/>
      <c r="M14" s="52"/>
      <c r="N14" s="15"/>
      <c r="O14" s="15"/>
    </row>
    <row r="15" spans="1:15" s="3" customFormat="1" ht="16.5" customHeight="1">
      <c r="A15" s="28"/>
      <c r="B15" s="15"/>
      <c r="C15" s="15"/>
      <c r="D15" s="15"/>
      <c r="E15" s="15"/>
      <c r="F15" s="15"/>
      <c r="G15" s="15"/>
      <c r="H15" s="15"/>
      <c r="I15" s="82"/>
      <c r="J15" s="24"/>
      <c r="K15" s="24"/>
      <c r="L15" s="30"/>
      <c r="M15" s="52"/>
      <c r="N15" s="15"/>
      <c r="O15" s="15"/>
    </row>
    <row r="16" spans="1:15" s="3" customFormat="1" ht="16.5" customHeight="1">
      <c r="A16" s="28"/>
      <c r="B16" s="15"/>
      <c r="C16" s="15"/>
      <c r="D16" s="15"/>
      <c r="E16" s="15"/>
      <c r="F16" s="15"/>
      <c r="G16" s="15"/>
      <c r="H16" s="15"/>
      <c r="I16" s="82"/>
      <c r="J16" s="24"/>
      <c r="K16" s="24"/>
      <c r="L16" s="30"/>
      <c r="M16" s="52"/>
      <c r="N16" s="15"/>
      <c r="O16" s="15"/>
    </row>
    <row r="17" spans="1:15" s="3" customFormat="1" ht="16.5" customHeight="1">
      <c r="A17" s="28"/>
      <c r="B17" s="15"/>
      <c r="C17" s="15"/>
      <c r="D17" s="15"/>
      <c r="E17" s="15"/>
      <c r="F17" s="15"/>
      <c r="G17" s="15"/>
      <c r="H17" s="15"/>
      <c r="I17" s="82"/>
      <c r="J17" s="24"/>
      <c r="K17" s="24"/>
      <c r="L17" s="30"/>
      <c r="M17" s="52"/>
      <c r="N17" s="15"/>
      <c r="O17" s="15"/>
    </row>
    <row r="18" spans="1:15" s="3" customFormat="1" ht="16.5" customHeight="1">
      <c r="A18" s="28"/>
      <c r="B18" s="15"/>
      <c r="C18" s="15"/>
      <c r="D18" s="15"/>
      <c r="E18" s="15"/>
      <c r="F18" s="15"/>
      <c r="G18" s="15"/>
      <c r="H18" s="15"/>
      <c r="I18" s="82"/>
      <c r="J18" s="24"/>
      <c r="K18" s="24"/>
      <c r="L18" s="30"/>
      <c r="M18" s="52"/>
      <c r="N18" s="15"/>
      <c r="O18" s="15"/>
    </row>
    <row r="19" spans="1:15" s="3" customFormat="1" ht="16.5" customHeight="1">
      <c r="A19" s="28"/>
      <c r="B19" s="15"/>
      <c r="C19" s="15"/>
      <c r="D19" s="15"/>
      <c r="E19" s="15"/>
      <c r="F19" s="15"/>
      <c r="G19" s="15"/>
      <c r="H19" s="15"/>
      <c r="I19" s="82"/>
      <c r="J19" s="24"/>
      <c r="K19" s="24"/>
      <c r="L19" s="30"/>
      <c r="M19" s="52"/>
      <c r="N19" s="15"/>
      <c r="O19" s="15"/>
    </row>
    <row r="20" spans="1:15" s="3" customFormat="1" ht="16.5" customHeight="1">
      <c r="A20" s="28"/>
      <c r="B20" s="15"/>
      <c r="C20" s="15"/>
      <c r="D20" s="15"/>
      <c r="E20" s="15"/>
      <c r="F20" s="15"/>
      <c r="G20" s="15"/>
      <c r="H20" s="15"/>
      <c r="I20" s="82"/>
      <c r="J20" s="24"/>
      <c r="K20" s="24"/>
      <c r="L20" s="30"/>
      <c r="M20" s="52"/>
      <c r="N20" s="15"/>
      <c r="O20" s="15"/>
    </row>
    <row r="21" spans="1:15" s="3" customFormat="1" ht="16.5" customHeight="1">
      <c r="A21" s="28"/>
      <c r="B21" s="15"/>
      <c r="C21" s="15"/>
      <c r="D21" s="15"/>
      <c r="E21" s="15"/>
      <c r="F21" s="15"/>
      <c r="G21" s="15"/>
      <c r="H21" s="15"/>
      <c r="I21" s="82"/>
      <c r="J21" s="24"/>
      <c r="K21" s="24"/>
      <c r="L21" s="30"/>
      <c r="M21" s="52"/>
      <c r="N21" s="15"/>
      <c r="O21" s="15"/>
    </row>
    <row r="22" spans="1:15" s="3" customFormat="1" ht="16.5" customHeight="1">
      <c r="A22" s="28"/>
      <c r="B22" s="15"/>
      <c r="C22" s="15"/>
      <c r="D22" s="15"/>
      <c r="E22" s="15"/>
      <c r="F22" s="15"/>
      <c r="G22" s="15"/>
      <c r="H22" s="15"/>
      <c r="I22" s="82"/>
      <c r="J22" s="24"/>
      <c r="K22" s="24"/>
      <c r="L22" s="30"/>
      <c r="M22" s="52"/>
      <c r="N22" s="15"/>
      <c r="O22" s="15"/>
    </row>
    <row r="23" spans="1:15" s="3" customFormat="1" ht="16.5" customHeight="1">
      <c r="A23" s="28"/>
      <c r="B23" s="15"/>
      <c r="C23" s="15"/>
      <c r="D23" s="15"/>
      <c r="E23" s="15"/>
      <c r="F23" s="15"/>
      <c r="G23" s="15"/>
      <c r="H23" s="15"/>
      <c r="I23" s="82"/>
      <c r="J23" s="24"/>
      <c r="K23" s="24"/>
      <c r="L23" s="30"/>
      <c r="M23" s="52"/>
      <c r="N23" s="15"/>
      <c r="O23" s="15"/>
    </row>
    <row r="24" spans="1:15" s="3" customFormat="1" ht="16.5" customHeight="1">
      <c r="A24" s="28"/>
      <c r="B24" s="15"/>
      <c r="C24" s="15"/>
      <c r="D24" s="15"/>
      <c r="E24" s="15"/>
      <c r="F24" s="15"/>
      <c r="G24" s="15"/>
      <c r="H24" s="15"/>
      <c r="I24" s="82"/>
      <c r="J24" s="24"/>
      <c r="K24" s="24"/>
      <c r="L24" s="30"/>
      <c r="M24" s="52"/>
      <c r="N24" s="15"/>
      <c r="O24" s="15"/>
    </row>
    <row r="25" spans="1:15" s="3" customFormat="1" ht="16.5" customHeight="1">
      <c r="A25" s="28"/>
      <c r="B25" s="15"/>
      <c r="C25" s="15"/>
      <c r="D25" s="15"/>
      <c r="E25" s="15"/>
      <c r="F25" s="15"/>
      <c r="G25" s="15"/>
      <c r="H25" s="15"/>
      <c r="I25" s="82"/>
      <c r="J25" s="24"/>
      <c r="K25" s="24"/>
      <c r="L25" s="30"/>
      <c r="M25" s="52"/>
      <c r="N25" s="15"/>
      <c r="O25" s="15"/>
    </row>
    <row r="26" spans="1:15" s="3" customFormat="1" ht="16.5" customHeight="1">
      <c r="A26" s="28"/>
      <c r="B26" s="18"/>
      <c r="C26" s="19"/>
      <c r="D26" s="19"/>
      <c r="E26" s="19"/>
      <c r="F26" s="19"/>
      <c r="G26" s="19"/>
      <c r="H26" s="19"/>
      <c r="I26" s="83"/>
      <c r="J26" s="24"/>
      <c r="K26" s="24"/>
      <c r="L26" s="30"/>
      <c r="M26" s="52"/>
      <c r="N26" s="15"/>
      <c r="O26" s="15"/>
    </row>
    <row r="27" spans="1:15" s="3" customFormat="1" ht="16.5" customHeight="1">
      <c r="A27" s="206" t="s">
        <v>370</v>
      </c>
      <c r="B27" s="212"/>
      <c r="C27" s="212"/>
      <c r="D27" s="212"/>
      <c r="E27" s="212"/>
      <c r="F27" s="212"/>
      <c r="G27" s="212"/>
      <c r="H27" s="213"/>
      <c r="I27" s="84">
        <f>SUM(I7:I26)</f>
        <v>0</v>
      </c>
      <c r="J27" s="24">
        <f>SUM(J7:J26)</f>
        <v>0</v>
      </c>
      <c r="K27" s="24">
        <f>SUM(K7:K26)</f>
        <v>0</v>
      </c>
      <c r="L27" s="30"/>
      <c r="M27" s="52">
        <f>SUM(M7:M26)</f>
        <v>0</v>
      </c>
      <c r="N27" s="30"/>
      <c r="O27" s="42"/>
    </row>
    <row r="28" spans="1:15" s="3" customFormat="1" ht="16.5" customHeight="1">
      <c r="A28" s="206" t="s">
        <v>371</v>
      </c>
      <c r="B28" s="212"/>
      <c r="C28" s="212"/>
      <c r="D28" s="212"/>
      <c r="E28" s="212"/>
      <c r="F28" s="212"/>
      <c r="G28" s="212"/>
      <c r="H28" s="213"/>
      <c r="I28" s="82">
        <f>I27</f>
        <v>0</v>
      </c>
      <c r="J28" s="24">
        <f>J27</f>
        <v>0</v>
      </c>
      <c r="K28" s="24">
        <f>K27</f>
        <v>0</v>
      </c>
      <c r="L28" s="24"/>
      <c r="M28" s="52">
        <f>M27</f>
        <v>0</v>
      </c>
      <c r="N28" s="53"/>
      <c r="O28" s="15"/>
    </row>
  </sheetData>
  <sheetProtection/>
  <mergeCells count="12">
    <mergeCell ref="G5:G6"/>
    <mergeCell ref="H5:H6"/>
    <mergeCell ref="N5:N6"/>
    <mergeCell ref="O5:O6"/>
    <mergeCell ref="A27:H27"/>
    <mergeCell ref="A28:H28"/>
    <mergeCell ref="A5:A6"/>
    <mergeCell ref="B5:B6"/>
    <mergeCell ref="C5:C6"/>
    <mergeCell ref="D5:D6"/>
    <mergeCell ref="E5:E6"/>
    <mergeCell ref="F5:F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Roman"&amp;9
资产占有单位名称：杨立志&amp;C&amp;"Times New Roman"&amp;9
评估基准日：   2013年4月15日&amp;R&amp;"Times New Roman"&amp;9
共&amp;N页，第&amp;P页
金额单位：人民币元
</oddHeader>
    <oddFooter>&amp;L&amp;"宋体"&amp;9资产占有单位填表人：
填表日期：    年  月  日&amp;C&amp;"宋体"&amp;9评估人员：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D10" sqref="D10"/>
    </sheetView>
  </sheetViews>
  <sheetFormatPr defaultColWidth="9.00390625" defaultRowHeight="16.5" customHeight="1"/>
  <cols>
    <col min="1" max="1" width="3.50390625" style="5" customWidth="1"/>
    <col min="2" max="2" width="4.375" style="5" customWidth="1"/>
    <col min="3" max="3" width="8.75390625" style="5" customWidth="1"/>
    <col min="4" max="4" width="15.625" style="5" customWidth="1"/>
    <col min="5" max="5" width="10.00390625" style="5" customWidth="1"/>
    <col min="6" max="6" width="4.125" style="5" customWidth="1"/>
    <col min="7" max="7" width="5.00390625" style="5" customWidth="1"/>
    <col min="8" max="8" width="5.75390625" style="5" customWidth="1"/>
    <col min="9" max="15" width="7.625" style="5" customWidth="1"/>
    <col min="16" max="16" width="5.00390625" style="5" customWidth="1"/>
    <col min="17" max="17" width="7.125" style="5" customWidth="1"/>
    <col min="18" max="16384" width="9.00390625" style="5" customWidth="1"/>
  </cols>
  <sheetData>
    <row r="1" spans="1:17" s="1" customFormat="1" ht="24.75" customHeight="1">
      <c r="A1" s="35" t="s">
        <v>972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="6" customFormat="1" ht="16.5" customHeight="1">
      <c r="Q2" s="7" t="s">
        <v>973</v>
      </c>
    </row>
    <row r="3" s="6" customFormat="1" ht="16.5" customHeight="1"/>
    <row r="4" spans="1:17" s="3" customFormat="1" ht="16.5" customHeight="1">
      <c r="A4" s="8"/>
      <c r="B4" s="8"/>
      <c r="C4" s="9"/>
      <c r="D4" s="9"/>
      <c r="E4" s="9"/>
      <c r="F4" s="9"/>
      <c r="L4" s="10"/>
      <c r="Q4" s="10"/>
    </row>
    <row r="5" spans="1:17" s="59" customFormat="1" ht="16.5" customHeight="1">
      <c r="A5" s="202" t="s">
        <v>1</v>
      </c>
      <c r="B5" s="219" t="s">
        <v>959</v>
      </c>
      <c r="C5" s="202" t="s">
        <v>960</v>
      </c>
      <c r="D5" s="219" t="s">
        <v>961</v>
      </c>
      <c r="E5" s="219" t="s">
        <v>962</v>
      </c>
      <c r="F5" s="219" t="s">
        <v>455</v>
      </c>
      <c r="G5" s="219" t="s">
        <v>963</v>
      </c>
      <c r="H5" s="219" t="s">
        <v>964</v>
      </c>
      <c r="I5" s="204" t="s">
        <v>235</v>
      </c>
      <c r="J5" s="205"/>
      <c r="K5" s="204" t="s">
        <v>258</v>
      </c>
      <c r="L5" s="205"/>
      <c r="M5" s="204" t="s">
        <v>236</v>
      </c>
      <c r="N5" s="205"/>
      <c r="O5" s="205"/>
      <c r="P5" s="219" t="s">
        <v>238</v>
      </c>
      <c r="Q5" s="219" t="s">
        <v>376</v>
      </c>
    </row>
    <row r="6" spans="1:17" s="59" customFormat="1" ht="16.5" customHeight="1">
      <c r="A6" s="203"/>
      <c r="B6" s="220"/>
      <c r="C6" s="203"/>
      <c r="D6" s="220"/>
      <c r="E6" s="220"/>
      <c r="F6" s="220"/>
      <c r="G6" s="220"/>
      <c r="H6" s="220"/>
      <c r="I6" s="13" t="s">
        <v>534</v>
      </c>
      <c r="J6" s="13" t="s">
        <v>535</v>
      </c>
      <c r="K6" s="13" t="s">
        <v>534</v>
      </c>
      <c r="L6" s="13" t="s">
        <v>535</v>
      </c>
      <c r="M6" s="13" t="s">
        <v>534</v>
      </c>
      <c r="N6" s="12" t="s">
        <v>491</v>
      </c>
      <c r="O6" s="13" t="s">
        <v>535</v>
      </c>
      <c r="P6" s="220"/>
      <c r="Q6" s="220"/>
    </row>
    <row r="7" spans="1:17" ht="16.5" customHeight="1">
      <c r="A7" s="28"/>
      <c r="B7" s="15"/>
      <c r="C7" s="37"/>
      <c r="D7" s="33"/>
      <c r="E7" s="33"/>
      <c r="F7" s="33"/>
      <c r="G7" s="28"/>
      <c r="H7" s="28"/>
      <c r="I7" s="43"/>
      <c r="J7" s="43"/>
      <c r="K7" s="24"/>
      <c r="L7" s="24"/>
      <c r="M7" s="24"/>
      <c r="N7" s="28"/>
      <c r="O7" s="24"/>
      <c r="P7" s="62" t="e">
        <f>(O7-L7)/L7*100</f>
        <v>#DIV/0!</v>
      </c>
      <c r="Q7" s="15"/>
    </row>
    <row r="8" spans="1:17" ht="16.5" customHeight="1">
      <c r="A8" s="28"/>
      <c r="B8" s="15"/>
      <c r="C8" s="37"/>
      <c r="D8" s="33"/>
      <c r="E8" s="33"/>
      <c r="F8" s="33"/>
      <c r="G8" s="28"/>
      <c r="H8" s="28"/>
      <c r="I8" s="43"/>
      <c r="J8" s="43"/>
      <c r="K8" s="24"/>
      <c r="L8" s="24"/>
      <c r="M8" s="24"/>
      <c r="N8" s="28"/>
      <c r="O8" s="24"/>
      <c r="P8" s="62"/>
      <c r="Q8" s="15"/>
    </row>
    <row r="9" spans="1:17" ht="16.5" customHeight="1">
      <c r="A9" s="28"/>
      <c r="B9" s="15"/>
      <c r="C9" s="37"/>
      <c r="D9" s="33"/>
      <c r="E9" s="33"/>
      <c r="F9" s="33"/>
      <c r="G9" s="28"/>
      <c r="H9" s="28"/>
      <c r="I9" s="43"/>
      <c r="J9" s="43"/>
      <c r="K9" s="24"/>
      <c r="L9" s="24"/>
      <c r="M9" s="24"/>
      <c r="N9" s="28"/>
      <c r="O9" s="24"/>
      <c r="P9" s="62"/>
      <c r="Q9" s="15"/>
    </row>
    <row r="10" spans="1:17" ht="16.5" customHeight="1">
      <c r="A10" s="28"/>
      <c r="B10" s="15"/>
      <c r="C10" s="37"/>
      <c r="D10" s="33"/>
      <c r="E10" s="33"/>
      <c r="F10" s="33"/>
      <c r="G10" s="28"/>
      <c r="H10" s="28"/>
      <c r="I10" s="43"/>
      <c r="J10" s="43"/>
      <c r="K10" s="24"/>
      <c r="L10" s="24"/>
      <c r="M10" s="24"/>
      <c r="N10" s="28"/>
      <c r="O10" s="24"/>
      <c r="P10" s="62"/>
      <c r="Q10" s="15"/>
    </row>
    <row r="11" spans="1:17" s="3" customFormat="1" ht="16.5" customHeight="1">
      <c r="A11" s="28"/>
      <c r="B11" s="15"/>
      <c r="C11" s="37"/>
      <c r="D11" s="33"/>
      <c r="E11" s="33"/>
      <c r="F11" s="33"/>
      <c r="G11" s="28"/>
      <c r="H11" s="28"/>
      <c r="I11" s="38"/>
      <c r="J11" s="38"/>
      <c r="K11" s="24"/>
      <c r="L11" s="24"/>
      <c r="M11" s="24"/>
      <c r="N11" s="28"/>
      <c r="O11" s="24"/>
      <c r="P11" s="62"/>
      <c r="Q11" s="37"/>
    </row>
    <row r="12" spans="1:17" s="3" customFormat="1" ht="16.5" customHeight="1">
      <c r="A12" s="28"/>
      <c r="B12" s="15"/>
      <c r="C12" s="37"/>
      <c r="D12" s="33"/>
      <c r="E12" s="33"/>
      <c r="F12" s="33"/>
      <c r="G12" s="28"/>
      <c r="H12" s="28"/>
      <c r="I12" s="38"/>
      <c r="J12" s="38"/>
      <c r="K12" s="24"/>
      <c r="L12" s="24"/>
      <c r="M12" s="24"/>
      <c r="N12" s="28"/>
      <c r="O12" s="24"/>
      <c r="P12" s="62"/>
      <c r="Q12" s="37"/>
    </row>
    <row r="13" spans="1:17" s="3" customFormat="1" ht="16.5" customHeight="1">
      <c r="A13" s="15"/>
      <c r="B13" s="15"/>
      <c r="C13" s="15"/>
      <c r="D13" s="15"/>
      <c r="E13" s="15"/>
      <c r="F13" s="15"/>
      <c r="G13" s="15"/>
      <c r="H13" s="15"/>
      <c r="I13" s="43"/>
      <c r="J13" s="43"/>
      <c r="K13" s="24"/>
      <c r="L13" s="24"/>
      <c r="M13" s="24"/>
      <c r="N13" s="15"/>
      <c r="O13" s="24"/>
      <c r="P13" s="15"/>
      <c r="Q13" s="15"/>
    </row>
    <row r="14" spans="1:17" s="3" customFormat="1" ht="16.5" customHeight="1">
      <c r="A14" s="15"/>
      <c r="B14" s="15"/>
      <c r="C14" s="15"/>
      <c r="D14" s="15"/>
      <c r="E14" s="15"/>
      <c r="F14" s="15"/>
      <c r="G14" s="15"/>
      <c r="H14" s="15"/>
      <c r="I14" s="43"/>
      <c r="J14" s="43"/>
      <c r="K14" s="24"/>
      <c r="L14" s="24"/>
      <c r="M14" s="24"/>
      <c r="N14" s="15"/>
      <c r="O14" s="24"/>
      <c r="P14" s="15"/>
      <c r="Q14" s="15"/>
    </row>
    <row r="15" spans="1:17" s="3" customFormat="1" ht="16.5" customHeight="1">
      <c r="A15" s="15"/>
      <c r="B15" s="15"/>
      <c r="C15" s="15"/>
      <c r="D15" s="15"/>
      <c r="E15" s="15"/>
      <c r="F15" s="15"/>
      <c r="G15" s="15"/>
      <c r="H15" s="15"/>
      <c r="I15" s="43"/>
      <c r="J15" s="43"/>
      <c r="K15" s="24"/>
      <c r="L15" s="24"/>
      <c r="M15" s="24"/>
      <c r="N15" s="15"/>
      <c r="O15" s="24"/>
      <c r="P15" s="15"/>
      <c r="Q15" s="15"/>
    </row>
    <row r="16" spans="1:17" s="3" customFormat="1" ht="16.5" customHeight="1">
      <c r="A16" s="15"/>
      <c r="B16" s="15"/>
      <c r="C16" s="15"/>
      <c r="D16" s="15"/>
      <c r="E16" s="15"/>
      <c r="F16" s="15"/>
      <c r="G16" s="15"/>
      <c r="H16" s="15"/>
      <c r="I16" s="43"/>
      <c r="J16" s="43"/>
      <c r="K16" s="24"/>
      <c r="L16" s="24"/>
      <c r="M16" s="24"/>
      <c r="N16" s="15"/>
      <c r="O16" s="24"/>
      <c r="P16" s="15"/>
      <c r="Q16" s="15"/>
    </row>
    <row r="17" spans="1:17" s="3" customFormat="1" ht="16.5" customHeight="1">
      <c r="A17" s="15"/>
      <c r="B17" s="15"/>
      <c r="C17" s="15"/>
      <c r="D17" s="15"/>
      <c r="E17" s="15"/>
      <c r="F17" s="15"/>
      <c r="G17" s="15"/>
      <c r="H17" s="15"/>
      <c r="I17" s="43"/>
      <c r="J17" s="43"/>
      <c r="K17" s="24"/>
      <c r="L17" s="24"/>
      <c r="M17" s="24"/>
      <c r="N17" s="15"/>
      <c r="O17" s="24"/>
      <c r="P17" s="15"/>
      <c r="Q17" s="15"/>
    </row>
    <row r="18" spans="1:17" s="3" customFormat="1" ht="16.5" customHeight="1">
      <c r="A18" s="15"/>
      <c r="B18" s="15"/>
      <c r="C18" s="15"/>
      <c r="D18" s="15"/>
      <c r="E18" s="15"/>
      <c r="F18" s="15"/>
      <c r="G18" s="15"/>
      <c r="H18" s="15"/>
      <c r="I18" s="43"/>
      <c r="J18" s="43"/>
      <c r="K18" s="24"/>
      <c r="L18" s="24"/>
      <c r="M18" s="24"/>
      <c r="N18" s="15"/>
      <c r="O18" s="24"/>
      <c r="P18" s="15"/>
      <c r="Q18" s="15"/>
    </row>
    <row r="19" spans="1:17" s="3" customFormat="1" ht="16.5" customHeight="1">
      <c r="A19" s="15"/>
      <c r="B19" s="15"/>
      <c r="C19" s="15"/>
      <c r="D19" s="15"/>
      <c r="E19" s="15"/>
      <c r="F19" s="15"/>
      <c r="G19" s="15"/>
      <c r="H19" s="15"/>
      <c r="I19" s="43"/>
      <c r="J19" s="43"/>
      <c r="K19" s="24"/>
      <c r="L19" s="24"/>
      <c r="M19" s="24"/>
      <c r="N19" s="15"/>
      <c r="O19" s="24"/>
      <c r="P19" s="15"/>
      <c r="Q19" s="15"/>
    </row>
    <row r="20" spans="1:17" s="3" customFormat="1" ht="16.5" customHeight="1">
      <c r="A20" s="15"/>
      <c r="B20" s="15"/>
      <c r="C20" s="15"/>
      <c r="D20" s="15"/>
      <c r="E20" s="15"/>
      <c r="F20" s="15"/>
      <c r="G20" s="15"/>
      <c r="H20" s="15"/>
      <c r="I20" s="43"/>
      <c r="J20" s="43"/>
      <c r="K20" s="24"/>
      <c r="L20" s="24"/>
      <c r="M20" s="24"/>
      <c r="N20" s="15"/>
      <c r="O20" s="24"/>
      <c r="P20" s="15"/>
      <c r="Q20" s="15"/>
    </row>
    <row r="21" spans="1:17" s="3" customFormat="1" ht="16.5" customHeight="1">
      <c r="A21" s="15"/>
      <c r="B21" s="15"/>
      <c r="C21" s="15"/>
      <c r="D21" s="15"/>
      <c r="E21" s="15"/>
      <c r="F21" s="15"/>
      <c r="G21" s="15"/>
      <c r="H21" s="15"/>
      <c r="I21" s="43"/>
      <c r="J21" s="43"/>
      <c r="K21" s="24"/>
      <c r="L21" s="24"/>
      <c r="M21" s="24"/>
      <c r="N21" s="15"/>
      <c r="O21" s="24"/>
      <c r="P21" s="15"/>
      <c r="Q21" s="15"/>
    </row>
    <row r="22" spans="1:17" s="3" customFormat="1" ht="16.5" customHeight="1">
      <c r="A22" s="15"/>
      <c r="B22" s="15"/>
      <c r="C22" s="15"/>
      <c r="D22" s="15"/>
      <c r="E22" s="15"/>
      <c r="F22" s="15"/>
      <c r="G22" s="15"/>
      <c r="H22" s="15"/>
      <c r="I22" s="43"/>
      <c r="J22" s="43"/>
      <c r="K22" s="24"/>
      <c r="L22" s="24"/>
      <c r="M22" s="24"/>
      <c r="N22" s="15"/>
      <c r="O22" s="24"/>
      <c r="P22" s="15"/>
      <c r="Q22" s="15"/>
    </row>
    <row r="23" spans="1:17" s="3" customFormat="1" ht="16.5" customHeight="1">
      <c r="A23" s="15"/>
      <c r="B23" s="15"/>
      <c r="C23" s="15"/>
      <c r="D23" s="15"/>
      <c r="E23" s="15"/>
      <c r="F23" s="15"/>
      <c r="G23" s="15"/>
      <c r="H23" s="15"/>
      <c r="I23" s="43"/>
      <c r="J23" s="43"/>
      <c r="K23" s="24"/>
      <c r="L23" s="24"/>
      <c r="M23" s="24"/>
      <c r="N23" s="15"/>
      <c r="O23" s="24"/>
      <c r="P23" s="15"/>
      <c r="Q23" s="15"/>
    </row>
    <row r="24" spans="1:17" s="3" customFormat="1" ht="16.5" customHeight="1">
      <c r="A24" s="15"/>
      <c r="B24" s="15"/>
      <c r="C24" s="15"/>
      <c r="D24" s="15"/>
      <c r="E24" s="15"/>
      <c r="F24" s="15"/>
      <c r="G24" s="15"/>
      <c r="H24" s="15"/>
      <c r="I24" s="43"/>
      <c r="J24" s="43"/>
      <c r="K24" s="24"/>
      <c r="L24" s="24"/>
      <c r="M24" s="24"/>
      <c r="N24" s="15"/>
      <c r="O24" s="24"/>
      <c r="P24" s="15"/>
      <c r="Q24" s="15"/>
    </row>
    <row r="25" spans="1:17" s="3" customFormat="1" ht="16.5" customHeight="1">
      <c r="A25" s="17"/>
      <c r="B25" s="19"/>
      <c r="C25" s="19"/>
      <c r="D25" s="19"/>
      <c r="E25" s="19"/>
      <c r="F25" s="19"/>
      <c r="G25" s="19"/>
      <c r="H25" s="19"/>
      <c r="I25" s="43"/>
      <c r="J25" s="43"/>
      <c r="K25" s="24"/>
      <c r="L25" s="24"/>
      <c r="M25" s="24"/>
      <c r="N25" s="15"/>
      <c r="O25" s="24"/>
      <c r="P25" s="15"/>
      <c r="Q25" s="15"/>
    </row>
    <row r="26" spans="1:17" s="3" customFormat="1" ht="16.5" customHeight="1">
      <c r="A26" s="17"/>
      <c r="B26" s="18"/>
      <c r="C26" s="19"/>
      <c r="D26" s="19"/>
      <c r="E26" s="19"/>
      <c r="F26" s="19"/>
      <c r="G26" s="19"/>
      <c r="H26" s="19"/>
      <c r="I26" s="43"/>
      <c r="J26" s="43"/>
      <c r="K26" s="24"/>
      <c r="L26" s="24"/>
      <c r="M26" s="24"/>
      <c r="N26" s="15"/>
      <c r="O26" s="24"/>
      <c r="P26" s="15"/>
      <c r="Q26" s="15"/>
    </row>
    <row r="27" spans="1:17" s="3" customFormat="1" ht="16.5" customHeight="1">
      <c r="A27" s="60"/>
      <c r="B27" s="61"/>
      <c r="C27" s="20"/>
      <c r="D27" s="20" t="s">
        <v>974</v>
      </c>
      <c r="E27" s="20"/>
      <c r="F27" s="20"/>
      <c r="G27" s="20"/>
      <c r="H27" s="21"/>
      <c r="I27" s="43">
        <f>SUM(I7:I26)</f>
        <v>0</v>
      </c>
      <c r="J27" s="43">
        <f>SUM(J7:J26)</f>
        <v>0</v>
      </c>
      <c r="K27" s="24">
        <f>SUM(K7:K26)</f>
        <v>0</v>
      </c>
      <c r="L27" s="24">
        <f>SUM(L7:L26)</f>
        <v>0</v>
      </c>
      <c r="M27" s="24">
        <f>SUM(M7:M26)</f>
        <v>0</v>
      </c>
      <c r="N27" s="15"/>
      <c r="O27" s="24">
        <f>SUM(O7:O26)</f>
        <v>0</v>
      </c>
      <c r="P27" s="63" t="e">
        <f>(O27-L27)/L27*100</f>
        <v>#DIV/0!</v>
      </c>
      <c r="Q27" s="15"/>
    </row>
    <row r="28" spans="1:17" s="3" customFormat="1" ht="16.5" customHeight="1">
      <c r="A28" s="60"/>
      <c r="B28" s="61"/>
      <c r="C28" s="20"/>
      <c r="D28" s="20" t="s">
        <v>975</v>
      </c>
      <c r="E28" s="20"/>
      <c r="F28" s="20"/>
      <c r="G28" s="20"/>
      <c r="H28" s="21"/>
      <c r="I28" s="24">
        <f>SUM(I27)</f>
        <v>0</v>
      </c>
      <c r="J28" s="24">
        <f>SUM(J27)</f>
        <v>0</v>
      </c>
      <c r="K28" s="24">
        <f>SUM(K27)</f>
        <v>0</v>
      </c>
      <c r="L28" s="24">
        <f>SUM(L27)</f>
        <v>0</v>
      </c>
      <c r="M28" s="24">
        <f>SUM(M27)</f>
        <v>0</v>
      </c>
      <c r="N28" s="15"/>
      <c r="O28" s="24">
        <f>SUM(O27)</f>
        <v>0</v>
      </c>
      <c r="P28" s="63" t="e">
        <f>(O28-L28)/L28*100</f>
        <v>#DIV/0!</v>
      </c>
      <c r="Q28" s="15"/>
    </row>
  </sheetData>
  <sheetProtection/>
  <mergeCells count="13">
    <mergeCell ref="G5:G6"/>
    <mergeCell ref="A5:A6"/>
    <mergeCell ref="B5:B6"/>
    <mergeCell ref="C5:C6"/>
    <mergeCell ref="D5:D6"/>
    <mergeCell ref="E5:E6"/>
    <mergeCell ref="F5:F6"/>
    <mergeCell ref="H5:H6"/>
    <mergeCell ref="P5:P6"/>
    <mergeCell ref="Q5:Q6"/>
    <mergeCell ref="I5:J5"/>
    <mergeCell ref="K5:L5"/>
    <mergeCell ref="M5:O5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D1">
      <selection activeCell="E5" sqref="A5:L28"/>
    </sheetView>
  </sheetViews>
  <sheetFormatPr defaultColWidth="9.00390625" defaultRowHeight="16.5" customHeight="1"/>
  <cols>
    <col min="1" max="1" width="4.875" style="5" customWidth="1"/>
    <col min="2" max="2" width="17.25390625" style="5" customWidth="1"/>
    <col min="3" max="3" width="14.25390625" style="5" customWidth="1"/>
    <col min="4" max="4" width="4.75390625" style="5" customWidth="1"/>
    <col min="5" max="5" width="8.00390625" style="5" customWidth="1"/>
    <col min="6" max="6" width="9.00390625" style="5" customWidth="1"/>
    <col min="7" max="7" width="9.125" style="5" customWidth="1"/>
    <col min="8" max="8" width="8.25390625" style="5" customWidth="1"/>
    <col min="9" max="9" width="9.00390625" style="5" customWidth="1"/>
    <col min="10" max="10" width="9.625" style="5" customWidth="1"/>
    <col min="11" max="11" width="10.375" style="5" customWidth="1"/>
    <col min="12" max="16384" width="9.00390625" style="5" customWidth="1"/>
  </cols>
  <sheetData>
    <row r="1" spans="1:13" s="1" customFormat="1" ht="22.5" customHeight="1">
      <c r="A1" s="211" t="s">
        <v>133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976</v>
      </c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5" s="3" customFormat="1" ht="16.5" customHeight="1">
      <c r="A4" s="8"/>
      <c r="B4" s="8"/>
      <c r="C4" s="9"/>
      <c r="D4" s="9"/>
      <c r="E4" s="9"/>
      <c r="F4" s="9"/>
      <c r="M4" s="10"/>
      <c r="O4" s="10"/>
    </row>
    <row r="5" spans="1:13" s="4" customFormat="1" ht="16.5" customHeight="1">
      <c r="A5" s="204" t="s">
        <v>1</v>
      </c>
      <c r="B5" s="204" t="s">
        <v>943</v>
      </c>
      <c r="C5" s="204" t="s">
        <v>977</v>
      </c>
      <c r="D5" s="221" t="s">
        <v>455</v>
      </c>
      <c r="E5" s="204" t="s">
        <v>235</v>
      </c>
      <c r="F5" s="205"/>
      <c r="G5" s="205"/>
      <c r="H5" s="221" t="s">
        <v>258</v>
      </c>
      <c r="I5" s="204" t="s">
        <v>456</v>
      </c>
      <c r="J5" s="204" t="s">
        <v>236</v>
      </c>
      <c r="K5" s="205"/>
      <c r="L5" s="204" t="s">
        <v>238</v>
      </c>
      <c r="M5" s="202" t="s">
        <v>376</v>
      </c>
    </row>
    <row r="6" spans="1:22" s="4" customFormat="1" ht="16.5" customHeight="1">
      <c r="A6" s="209"/>
      <c r="B6" s="209"/>
      <c r="C6" s="209"/>
      <c r="D6" s="227"/>
      <c r="E6" s="13" t="s">
        <v>457</v>
      </c>
      <c r="F6" s="13" t="s">
        <v>458</v>
      </c>
      <c r="G6" s="13" t="s">
        <v>459</v>
      </c>
      <c r="H6" s="227"/>
      <c r="I6" s="209"/>
      <c r="J6" s="13" t="s">
        <v>458</v>
      </c>
      <c r="K6" s="13" t="s">
        <v>459</v>
      </c>
      <c r="L6" s="209"/>
      <c r="M6" s="210"/>
      <c r="N6" s="23"/>
      <c r="O6" s="23"/>
      <c r="P6" s="23"/>
      <c r="Q6" s="23"/>
      <c r="R6" s="23"/>
      <c r="S6" s="23"/>
      <c r="T6" s="23"/>
      <c r="U6" s="23"/>
      <c r="V6" s="23"/>
    </row>
    <row r="7" spans="1:13" s="3" customFormat="1" ht="16.5" customHeight="1">
      <c r="A7" s="15"/>
      <c r="B7" s="15"/>
      <c r="C7" s="15"/>
      <c r="D7" s="15"/>
      <c r="E7" s="15"/>
      <c r="F7" s="15"/>
      <c r="G7" s="24"/>
      <c r="H7" s="24"/>
      <c r="I7" s="24"/>
      <c r="J7" s="24"/>
      <c r="K7" s="24"/>
      <c r="L7" s="16" t="e">
        <f>(K7-H7)/H7*100</f>
        <v>#DIV/0!</v>
      </c>
      <c r="M7" s="15"/>
    </row>
    <row r="8" spans="1:13" s="3" customFormat="1" ht="16.5" customHeight="1">
      <c r="A8" s="15"/>
      <c r="B8" s="15"/>
      <c r="C8" s="15"/>
      <c r="D8" s="15"/>
      <c r="E8" s="15"/>
      <c r="F8" s="15"/>
      <c r="G8" s="24"/>
      <c r="H8" s="24"/>
      <c r="I8" s="24"/>
      <c r="J8" s="24"/>
      <c r="K8" s="24"/>
      <c r="L8" s="16"/>
      <c r="M8" s="15"/>
    </row>
    <row r="9" spans="1:13" s="3" customFormat="1" ht="16.5" customHeight="1">
      <c r="A9" s="15"/>
      <c r="B9" s="15"/>
      <c r="C9" s="15"/>
      <c r="D9" s="15"/>
      <c r="E9" s="15"/>
      <c r="F9" s="15"/>
      <c r="G9" s="24"/>
      <c r="H9" s="24"/>
      <c r="I9" s="24"/>
      <c r="J9" s="24"/>
      <c r="K9" s="24"/>
      <c r="L9" s="16"/>
      <c r="M9" s="15"/>
    </row>
    <row r="10" spans="1:13" s="3" customFormat="1" ht="16.5" customHeight="1">
      <c r="A10" s="15"/>
      <c r="B10" s="15"/>
      <c r="C10" s="15"/>
      <c r="D10" s="15"/>
      <c r="E10" s="15"/>
      <c r="F10" s="15"/>
      <c r="G10" s="24"/>
      <c r="H10" s="24"/>
      <c r="I10" s="24"/>
      <c r="J10" s="24"/>
      <c r="K10" s="24"/>
      <c r="L10" s="16"/>
      <c r="M10" s="15"/>
    </row>
    <row r="11" spans="1:13" s="3" customFormat="1" ht="16.5" customHeight="1">
      <c r="A11" s="15"/>
      <c r="B11" s="15"/>
      <c r="C11" s="15"/>
      <c r="D11" s="15"/>
      <c r="E11" s="15"/>
      <c r="F11" s="15"/>
      <c r="G11" s="24"/>
      <c r="H11" s="24"/>
      <c r="I11" s="24"/>
      <c r="J11" s="24"/>
      <c r="K11" s="24"/>
      <c r="L11" s="16"/>
      <c r="M11" s="15"/>
    </row>
    <row r="12" spans="1:13" s="3" customFormat="1" ht="16.5" customHeight="1">
      <c r="A12" s="15"/>
      <c r="B12" s="15"/>
      <c r="C12" s="15"/>
      <c r="D12" s="15"/>
      <c r="E12" s="15"/>
      <c r="F12" s="15"/>
      <c r="G12" s="24"/>
      <c r="H12" s="24"/>
      <c r="I12" s="24"/>
      <c r="J12" s="24"/>
      <c r="K12" s="24"/>
      <c r="L12" s="16"/>
      <c r="M12" s="15"/>
    </row>
    <row r="13" spans="1:13" s="3" customFormat="1" ht="16.5" customHeight="1">
      <c r="A13" s="15"/>
      <c r="B13" s="15"/>
      <c r="C13" s="15"/>
      <c r="D13" s="15"/>
      <c r="E13" s="15"/>
      <c r="F13" s="15"/>
      <c r="G13" s="24"/>
      <c r="H13" s="24"/>
      <c r="I13" s="24"/>
      <c r="J13" s="24"/>
      <c r="K13" s="24"/>
      <c r="L13" s="16"/>
      <c r="M13" s="15"/>
    </row>
    <row r="14" spans="1:13" s="3" customFormat="1" ht="16.5" customHeight="1">
      <c r="A14" s="15"/>
      <c r="B14" s="15"/>
      <c r="C14" s="15"/>
      <c r="D14" s="15"/>
      <c r="E14" s="15"/>
      <c r="F14" s="15"/>
      <c r="G14" s="24"/>
      <c r="H14" s="24"/>
      <c r="I14" s="24"/>
      <c r="J14" s="24"/>
      <c r="K14" s="24"/>
      <c r="L14" s="16"/>
      <c r="M14" s="15"/>
    </row>
    <row r="15" spans="1:13" s="3" customFormat="1" ht="16.5" customHeight="1">
      <c r="A15" s="15"/>
      <c r="B15" s="15"/>
      <c r="C15" s="15"/>
      <c r="D15" s="15"/>
      <c r="E15" s="15"/>
      <c r="F15" s="15"/>
      <c r="G15" s="24"/>
      <c r="H15" s="24"/>
      <c r="I15" s="24"/>
      <c r="J15" s="24"/>
      <c r="K15" s="24"/>
      <c r="L15" s="16"/>
      <c r="M15" s="15"/>
    </row>
    <row r="16" spans="1:13" s="3" customFormat="1" ht="16.5" customHeight="1">
      <c r="A16" s="15"/>
      <c r="B16" s="15"/>
      <c r="C16" s="15"/>
      <c r="D16" s="15"/>
      <c r="E16" s="15"/>
      <c r="F16" s="15"/>
      <c r="G16" s="24"/>
      <c r="H16" s="24"/>
      <c r="I16" s="24"/>
      <c r="J16" s="24"/>
      <c r="K16" s="24"/>
      <c r="L16" s="16"/>
      <c r="M16" s="15"/>
    </row>
    <row r="17" spans="1:13" s="3" customFormat="1" ht="16.5" customHeight="1">
      <c r="A17" s="15"/>
      <c r="B17" s="15"/>
      <c r="C17" s="15"/>
      <c r="D17" s="15"/>
      <c r="E17" s="15"/>
      <c r="F17" s="15"/>
      <c r="G17" s="24"/>
      <c r="H17" s="24"/>
      <c r="I17" s="24"/>
      <c r="J17" s="24"/>
      <c r="K17" s="24"/>
      <c r="L17" s="16"/>
      <c r="M17" s="15"/>
    </row>
    <row r="18" spans="1:13" s="3" customFormat="1" ht="16.5" customHeight="1">
      <c r="A18" s="15"/>
      <c r="B18" s="15"/>
      <c r="C18" s="15"/>
      <c r="D18" s="15"/>
      <c r="E18" s="15"/>
      <c r="F18" s="15"/>
      <c r="G18" s="24"/>
      <c r="H18" s="24"/>
      <c r="I18" s="24"/>
      <c r="J18" s="24"/>
      <c r="K18" s="24"/>
      <c r="L18" s="16"/>
      <c r="M18" s="15"/>
    </row>
    <row r="19" spans="1:13" s="3" customFormat="1" ht="16.5" customHeight="1">
      <c r="A19" s="15"/>
      <c r="B19" s="15"/>
      <c r="C19" s="15"/>
      <c r="D19" s="15"/>
      <c r="E19" s="15"/>
      <c r="F19" s="15"/>
      <c r="G19" s="24"/>
      <c r="H19" s="24"/>
      <c r="I19" s="24"/>
      <c r="J19" s="24"/>
      <c r="K19" s="24"/>
      <c r="L19" s="16"/>
      <c r="M19" s="15"/>
    </row>
    <row r="20" spans="1:13" s="3" customFormat="1" ht="16.5" customHeight="1">
      <c r="A20" s="15"/>
      <c r="B20" s="15"/>
      <c r="C20" s="15"/>
      <c r="D20" s="15"/>
      <c r="E20" s="15"/>
      <c r="F20" s="15"/>
      <c r="G20" s="24"/>
      <c r="H20" s="24"/>
      <c r="I20" s="24"/>
      <c r="J20" s="24"/>
      <c r="K20" s="24"/>
      <c r="L20" s="16"/>
      <c r="M20" s="15"/>
    </row>
    <row r="21" spans="1:13" s="3" customFormat="1" ht="16.5" customHeight="1">
      <c r="A21" s="15"/>
      <c r="B21" s="15"/>
      <c r="C21" s="15"/>
      <c r="D21" s="15"/>
      <c r="E21" s="15"/>
      <c r="F21" s="15"/>
      <c r="G21" s="24"/>
      <c r="H21" s="24"/>
      <c r="I21" s="24"/>
      <c r="J21" s="24"/>
      <c r="K21" s="24"/>
      <c r="L21" s="16"/>
      <c r="M21" s="15"/>
    </row>
    <row r="22" spans="1:13" s="3" customFormat="1" ht="16.5" customHeight="1">
      <c r="A22" s="15"/>
      <c r="B22" s="15"/>
      <c r="C22" s="15"/>
      <c r="D22" s="15"/>
      <c r="E22" s="15"/>
      <c r="F22" s="15"/>
      <c r="G22" s="24"/>
      <c r="H22" s="24"/>
      <c r="I22" s="24"/>
      <c r="J22" s="24"/>
      <c r="K22" s="24"/>
      <c r="L22" s="16"/>
      <c r="M22" s="15"/>
    </row>
    <row r="23" spans="1:13" s="3" customFormat="1" ht="16.5" customHeight="1">
      <c r="A23" s="15"/>
      <c r="B23" s="15"/>
      <c r="C23" s="15"/>
      <c r="D23" s="15"/>
      <c r="E23" s="15"/>
      <c r="F23" s="15"/>
      <c r="G23" s="24"/>
      <c r="H23" s="24"/>
      <c r="I23" s="24"/>
      <c r="J23" s="24"/>
      <c r="K23" s="24"/>
      <c r="L23" s="16"/>
      <c r="M23" s="15"/>
    </row>
    <row r="24" spans="1:13" s="3" customFormat="1" ht="16.5" customHeight="1">
      <c r="A24" s="15"/>
      <c r="B24" s="15"/>
      <c r="C24" s="15"/>
      <c r="D24" s="15"/>
      <c r="E24" s="15"/>
      <c r="F24" s="15"/>
      <c r="G24" s="24"/>
      <c r="H24" s="24"/>
      <c r="I24" s="24"/>
      <c r="J24" s="24"/>
      <c r="K24" s="24"/>
      <c r="L24" s="16"/>
      <c r="M24" s="15"/>
    </row>
    <row r="25" spans="1:13" s="3" customFormat="1" ht="16.5" customHeight="1">
      <c r="A25" s="28"/>
      <c r="B25" s="15"/>
      <c r="C25" s="15"/>
      <c r="D25" s="15"/>
      <c r="E25" s="15"/>
      <c r="F25" s="15"/>
      <c r="G25" s="24"/>
      <c r="H25" s="24"/>
      <c r="I25" s="24"/>
      <c r="J25" s="24"/>
      <c r="K25" s="24"/>
      <c r="L25" s="16"/>
      <c r="M25" s="15"/>
    </row>
    <row r="26" spans="1:13" s="3" customFormat="1" ht="16.5" customHeight="1">
      <c r="A26" s="28"/>
      <c r="B26" s="15"/>
      <c r="C26" s="15"/>
      <c r="D26" s="15"/>
      <c r="E26" s="15"/>
      <c r="F26" s="15"/>
      <c r="G26" s="24"/>
      <c r="H26" s="24"/>
      <c r="I26" s="24"/>
      <c r="J26" s="24"/>
      <c r="K26" s="24"/>
      <c r="L26" s="16"/>
      <c r="M26" s="15"/>
    </row>
    <row r="27" spans="1:13" s="3" customFormat="1" ht="16.5" customHeight="1">
      <c r="A27" s="214" t="s">
        <v>377</v>
      </c>
      <c r="B27" s="215"/>
      <c r="C27" s="215"/>
      <c r="D27" s="215"/>
      <c r="E27" s="215"/>
      <c r="F27" s="215"/>
      <c r="G27" s="24">
        <f>SUM(G7:G26)</f>
        <v>0</v>
      </c>
      <c r="H27" s="24">
        <f>SUM(H7:H26)</f>
        <v>0</v>
      </c>
      <c r="I27" s="24"/>
      <c r="J27" s="24"/>
      <c r="K27" s="24">
        <f>SUM(K7:K26)</f>
        <v>0</v>
      </c>
      <c r="L27" s="16" t="e">
        <f>(K27-H27)/H27*100</f>
        <v>#DIV/0!</v>
      </c>
      <c r="M27" s="15"/>
    </row>
    <row r="28" spans="1:13" s="3" customFormat="1" ht="16.5" customHeight="1">
      <c r="A28" s="214" t="s">
        <v>371</v>
      </c>
      <c r="B28" s="215"/>
      <c r="C28" s="215"/>
      <c r="D28" s="215"/>
      <c r="E28" s="215"/>
      <c r="F28" s="215"/>
      <c r="G28" s="24">
        <f>G27</f>
        <v>0</v>
      </c>
      <c r="H28" s="24">
        <f>H27</f>
        <v>0</v>
      </c>
      <c r="I28" s="24"/>
      <c r="J28" s="24"/>
      <c r="K28" s="24">
        <f>K27</f>
        <v>0</v>
      </c>
      <c r="L28" s="16" t="e">
        <f>(K28-H28)/H28*100</f>
        <v>#DIV/0!</v>
      </c>
      <c r="M28" s="15"/>
    </row>
  </sheetData>
  <sheetProtection/>
  <mergeCells count="13">
    <mergeCell ref="A27:F27"/>
    <mergeCell ref="A28:F28"/>
    <mergeCell ref="A5:A6"/>
    <mergeCell ref="B5:B6"/>
    <mergeCell ref="C5:C6"/>
    <mergeCell ref="D5:D6"/>
    <mergeCell ref="I5:I6"/>
    <mergeCell ref="L5:L6"/>
    <mergeCell ref="M5:M6"/>
    <mergeCell ref="A1:M1"/>
    <mergeCell ref="E5:G5"/>
    <mergeCell ref="J5:K5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D4">
      <selection activeCell="G5" sqref="G5:J28"/>
    </sheetView>
  </sheetViews>
  <sheetFormatPr defaultColWidth="9.00390625" defaultRowHeight="16.5" customHeight="1"/>
  <cols>
    <col min="1" max="1" width="5.625" style="5" customWidth="1"/>
    <col min="2" max="2" width="23.50390625" style="5" customWidth="1"/>
    <col min="3" max="3" width="11.125" style="5" customWidth="1"/>
    <col min="4" max="4" width="6.375" style="5" customWidth="1"/>
    <col min="5" max="7" width="10.25390625" style="5" customWidth="1"/>
    <col min="8" max="8" width="14.125" style="5" customWidth="1"/>
    <col min="9" max="9" width="13.875" style="5" customWidth="1"/>
    <col min="10" max="10" width="8.75390625" style="5" customWidth="1"/>
    <col min="11" max="11" width="11.125" style="5" customWidth="1"/>
    <col min="12" max="16384" width="9.00390625" style="5" customWidth="1"/>
  </cols>
  <sheetData>
    <row r="1" spans="1:11" s="1" customFormat="1" ht="22.5" customHeight="1">
      <c r="A1" s="211" t="s">
        <v>978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979</v>
      </c>
      <c r="L2" s="6"/>
      <c r="M2" s="3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/>
      <c r="N3" s="3"/>
    </row>
    <row r="4" spans="1:15" s="3" customFormat="1" ht="16.5" customHeight="1">
      <c r="A4" s="8"/>
      <c r="B4" s="8"/>
      <c r="C4" s="9"/>
      <c r="D4" s="9"/>
      <c r="E4" s="9"/>
      <c r="F4" s="9"/>
      <c r="K4" s="10"/>
      <c r="O4" s="10"/>
    </row>
    <row r="5" spans="1:11" s="4" customFormat="1" ht="16.5" customHeight="1">
      <c r="A5" s="202" t="s">
        <v>1</v>
      </c>
      <c r="B5" s="202" t="s">
        <v>980</v>
      </c>
      <c r="C5" s="202" t="s">
        <v>981</v>
      </c>
      <c r="D5" s="219" t="s">
        <v>982</v>
      </c>
      <c r="E5" s="219" t="s">
        <v>983</v>
      </c>
      <c r="F5" s="219" t="s">
        <v>984</v>
      </c>
      <c r="G5" s="221" t="s">
        <v>235</v>
      </c>
      <c r="H5" s="204" t="s">
        <v>258</v>
      </c>
      <c r="I5" s="204" t="s">
        <v>236</v>
      </c>
      <c r="J5" s="204" t="s">
        <v>238</v>
      </c>
      <c r="K5" s="202" t="s">
        <v>376</v>
      </c>
    </row>
    <row r="6" spans="1:22" s="4" customFormat="1" ht="16.5" customHeight="1">
      <c r="A6" s="210"/>
      <c r="B6" s="210"/>
      <c r="C6" s="210"/>
      <c r="D6" s="223"/>
      <c r="E6" s="223"/>
      <c r="F6" s="223"/>
      <c r="G6" s="227"/>
      <c r="H6" s="209"/>
      <c r="I6" s="209"/>
      <c r="J6" s="209"/>
      <c r="K6" s="210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1" s="3" customFormat="1" ht="16.5" customHeight="1">
      <c r="A7" s="15"/>
      <c r="B7" s="15"/>
      <c r="C7" s="15"/>
      <c r="D7" s="15"/>
      <c r="E7" s="15"/>
      <c r="F7" s="15"/>
      <c r="G7" s="24"/>
      <c r="H7" s="24"/>
      <c r="I7" s="24"/>
      <c r="J7" s="16" t="e">
        <f>(I7-H7)/H7*100</f>
        <v>#DIV/0!</v>
      </c>
      <c r="K7" s="15"/>
    </row>
    <row r="8" spans="1:11" s="3" customFormat="1" ht="16.5" customHeight="1">
      <c r="A8" s="15"/>
      <c r="B8" s="15"/>
      <c r="C8" s="15"/>
      <c r="D8" s="15"/>
      <c r="E8" s="15"/>
      <c r="F8" s="15"/>
      <c r="G8" s="24"/>
      <c r="H8" s="24"/>
      <c r="I8" s="24"/>
      <c r="J8" s="24"/>
      <c r="K8" s="15"/>
    </row>
    <row r="9" spans="1:11" s="3" customFormat="1" ht="16.5" customHeight="1">
      <c r="A9" s="15"/>
      <c r="B9" s="15"/>
      <c r="C9" s="15"/>
      <c r="D9" s="15"/>
      <c r="E9" s="15"/>
      <c r="F9" s="15"/>
      <c r="G9" s="24"/>
      <c r="H9" s="24"/>
      <c r="I9" s="24"/>
      <c r="J9" s="24"/>
      <c r="K9" s="15"/>
    </row>
    <row r="10" spans="1:11" s="3" customFormat="1" ht="16.5" customHeight="1">
      <c r="A10" s="15"/>
      <c r="B10" s="15"/>
      <c r="C10" s="15"/>
      <c r="D10" s="15"/>
      <c r="E10" s="15"/>
      <c r="F10" s="15"/>
      <c r="G10" s="24"/>
      <c r="H10" s="24"/>
      <c r="I10" s="24"/>
      <c r="J10" s="24"/>
      <c r="K10" s="15"/>
    </row>
    <row r="11" spans="1:11" s="3" customFormat="1" ht="16.5" customHeight="1">
      <c r="A11" s="15"/>
      <c r="B11" s="15"/>
      <c r="C11" s="15"/>
      <c r="D11" s="15"/>
      <c r="E11" s="15"/>
      <c r="F11" s="15"/>
      <c r="G11" s="24"/>
      <c r="H11" s="24"/>
      <c r="I11" s="24"/>
      <c r="J11" s="24"/>
      <c r="K11" s="15"/>
    </row>
    <row r="12" spans="1:11" s="3" customFormat="1" ht="16.5" customHeight="1">
      <c r="A12" s="15"/>
      <c r="B12" s="15"/>
      <c r="C12" s="15"/>
      <c r="D12" s="15"/>
      <c r="E12" s="15"/>
      <c r="F12" s="15"/>
      <c r="G12" s="24"/>
      <c r="H12" s="24"/>
      <c r="I12" s="24"/>
      <c r="J12" s="24"/>
      <c r="K12" s="15"/>
    </row>
    <row r="13" spans="1:11" s="3" customFormat="1" ht="16.5" customHeight="1">
      <c r="A13" s="15"/>
      <c r="B13" s="15"/>
      <c r="C13" s="15"/>
      <c r="D13" s="15"/>
      <c r="E13" s="15"/>
      <c r="F13" s="15"/>
      <c r="G13" s="24"/>
      <c r="H13" s="24"/>
      <c r="I13" s="24"/>
      <c r="J13" s="24"/>
      <c r="K13" s="15"/>
    </row>
    <row r="14" spans="1:11" s="3" customFormat="1" ht="16.5" customHeight="1">
      <c r="A14" s="15"/>
      <c r="B14" s="15"/>
      <c r="C14" s="15"/>
      <c r="D14" s="15"/>
      <c r="E14" s="15"/>
      <c r="F14" s="15"/>
      <c r="G14" s="24"/>
      <c r="H14" s="24"/>
      <c r="I14" s="24"/>
      <c r="J14" s="24"/>
      <c r="K14" s="15"/>
    </row>
    <row r="15" spans="1:11" s="3" customFormat="1" ht="16.5" customHeight="1">
      <c r="A15" s="15"/>
      <c r="B15" s="15"/>
      <c r="C15" s="15"/>
      <c r="D15" s="15"/>
      <c r="E15" s="15"/>
      <c r="F15" s="15"/>
      <c r="G15" s="24"/>
      <c r="H15" s="24"/>
      <c r="I15" s="24"/>
      <c r="J15" s="24"/>
      <c r="K15" s="15"/>
    </row>
    <row r="16" spans="1:11" s="3" customFormat="1" ht="16.5" customHeight="1">
      <c r="A16" s="15"/>
      <c r="B16" s="15"/>
      <c r="C16" s="15"/>
      <c r="D16" s="15"/>
      <c r="E16" s="15"/>
      <c r="F16" s="15"/>
      <c r="G16" s="24"/>
      <c r="H16" s="24"/>
      <c r="I16" s="24"/>
      <c r="J16" s="24"/>
      <c r="K16" s="15"/>
    </row>
    <row r="17" spans="1:11" s="3" customFormat="1" ht="16.5" customHeight="1">
      <c r="A17" s="15"/>
      <c r="B17" s="15"/>
      <c r="C17" s="15"/>
      <c r="D17" s="15"/>
      <c r="E17" s="15"/>
      <c r="F17" s="15"/>
      <c r="G17" s="24"/>
      <c r="H17" s="24"/>
      <c r="I17" s="24"/>
      <c r="J17" s="24"/>
      <c r="K17" s="15"/>
    </row>
    <row r="18" spans="1:11" s="3" customFormat="1" ht="16.5" customHeight="1">
      <c r="A18" s="15"/>
      <c r="B18" s="15"/>
      <c r="C18" s="15"/>
      <c r="D18" s="15"/>
      <c r="E18" s="15"/>
      <c r="F18" s="15"/>
      <c r="G18" s="24"/>
      <c r="H18" s="24"/>
      <c r="I18" s="24"/>
      <c r="J18" s="24"/>
      <c r="K18" s="15"/>
    </row>
    <row r="19" spans="1:11" s="3" customFormat="1" ht="16.5" customHeight="1">
      <c r="A19" s="15"/>
      <c r="B19" s="15"/>
      <c r="C19" s="15"/>
      <c r="D19" s="15"/>
      <c r="E19" s="15"/>
      <c r="F19" s="15"/>
      <c r="G19" s="24"/>
      <c r="H19" s="24"/>
      <c r="I19" s="24"/>
      <c r="J19" s="24"/>
      <c r="K19" s="15"/>
    </row>
    <row r="20" spans="1:11" s="3" customFormat="1" ht="16.5" customHeight="1">
      <c r="A20" s="15"/>
      <c r="B20" s="15"/>
      <c r="C20" s="15"/>
      <c r="D20" s="15"/>
      <c r="E20" s="15"/>
      <c r="F20" s="15"/>
      <c r="G20" s="24"/>
      <c r="H20" s="24"/>
      <c r="I20" s="24"/>
      <c r="J20" s="24"/>
      <c r="K20" s="15"/>
    </row>
    <row r="21" spans="1:11" s="3" customFormat="1" ht="16.5" customHeight="1">
      <c r="A21" s="15"/>
      <c r="B21" s="15"/>
      <c r="C21" s="15"/>
      <c r="D21" s="15"/>
      <c r="E21" s="15"/>
      <c r="F21" s="15"/>
      <c r="G21" s="24"/>
      <c r="H21" s="24"/>
      <c r="I21" s="24"/>
      <c r="J21" s="24"/>
      <c r="K21" s="15"/>
    </row>
    <row r="22" spans="1:11" s="3" customFormat="1" ht="16.5" customHeight="1">
      <c r="A22" s="15"/>
      <c r="B22" s="15"/>
      <c r="C22" s="15"/>
      <c r="D22" s="15"/>
      <c r="E22" s="15"/>
      <c r="F22" s="15"/>
      <c r="G22" s="24"/>
      <c r="H22" s="24"/>
      <c r="I22" s="24"/>
      <c r="J22" s="24"/>
      <c r="K22" s="15"/>
    </row>
    <row r="23" spans="1:11" s="3" customFormat="1" ht="16.5" customHeight="1">
      <c r="A23" s="15"/>
      <c r="B23" s="15"/>
      <c r="C23" s="15"/>
      <c r="D23" s="15"/>
      <c r="E23" s="15"/>
      <c r="F23" s="15"/>
      <c r="G23" s="24"/>
      <c r="H23" s="24"/>
      <c r="I23" s="24"/>
      <c r="J23" s="24"/>
      <c r="K23" s="15"/>
    </row>
    <row r="24" spans="1:11" s="3" customFormat="1" ht="16.5" customHeight="1">
      <c r="A24" s="15"/>
      <c r="B24" s="15"/>
      <c r="C24" s="15"/>
      <c r="D24" s="15"/>
      <c r="E24" s="15"/>
      <c r="F24" s="15"/>
      <c r="G24" s="24"/>
      <c r="H24" s="24"/>
      <c r="I24" s="24"/>
      <c r="J24" s="24"/>
      <c r="K24" s="15"/>
    </row>
    <row r="25" spans="1:11" s="3" customFormat="1" ht="16.5" customHeight="1">
      <c r="A25" s="17"/>
      <c r="B25" s="15"/>
      <c r="C25" s="15"/>
      <c r="D25" s="15"/>
      <c r="E25" s="15"/>
      <c r="F25" s="15"/>
      <c r="G25" s="24"/>
      <c r="H25" s="24"/>
      <c r="I25" s="24"/>
      <c r="J25" s="24"/>
      <c r="K25" s="15"/>
    </row>
    <row r="26" spans="1:11" s="3" customFormat="1" ht="16.5" customHeight="1">
      <c r="A26" s="17"/>
      <c r="B26" s="18"/>
      <c r="C26" s="19"/>
      <c r="D26" s="19"/>
      <c r="E26" s="19"/>
      <c r="F26" s="19"/>
      <c r="G26" s="24"/>
      <c r="H26" s="24"/>
      <c r="I26" s="24"/>
      <c r="J26" s="24"/>
      <c r="K26" s="15"/>
    </row>
    <row r="27" spans="1:11" s="3" customFormat="1" ht="16.5" customHeight="1">
      <c r="A27" s="206" t="s">
        <v>377</v>
      </c>
      <c r="B27" s="212"/>
      <c r="C27" s="212"/>
      <c r="D27" s="212"/>
      <c r="E27" s="212"/>
      <c r="F27" s="213"/>
      <c r="G27" s="16">
        <f>SUM(G7:G26)</f>
        <v>0</v>
      </c>
      <c r="H27" s="24">
        <f>SUM(H7:H26)</f>
        <v>0</v>
      </c>
      <c r="I27" s="24">
        <f>SUM(I7:I26)</f>
        <v>0</v>
      </c>
      <c r="J27" s="16" t="e">
        <f>(I27-H27)/H27*100</f>
        <v>#DIV/0!</v>
      </c>
      <c r="K27" s="15"/>
    </row>
    <row r="28" spans="1:11" s="3" customFormat="1" ht="16.5" customHeight="1">
      <c r="A28" s="206" t="s">
        <v>371</v>
      </c>
      <c r="B28" s="212"/>
      <c r="C28" s="212"/>
      <c r="D28" s="212"/>
      <c r="E28" s="212"/>
      <c r="F28" s="213"/>
      <c r="G28" s="16">
        <f>G27</f>
        <v>0</v>
      </c>
      <c r="H28" s="24">
        <f>H27</f>
        <v>0</v>
      </c>
      <c r="I28" s="24">
        <f>I27</f>
        <v>0</v>
      </c>
      <c r="J28" s="16" t="e">
        <f>(I28-H28)/H28*100</f>
        <v>#DIV/0!</v>
      </c>
      <c r="K28" s="15"/>
    </row>
  </sheetData>
  <sheetProtection/>
  <mergeCells count="14">
    <mergeCell ref="A28:F28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A1:K1"/>
    <mergeCell ref="A27:F27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5">
      <selection activeCell="E5" sqref="A5:M28"/>
    </sheetView>
  </sheetViews>
  <sheetFormatPr defaultColWidth="9.00390625" defaultRowHeight="16.5" customHeight="1"/>
  <cols>
    <col min="1" max="1" width="3.375" style="5" customWidth="1"/>
    <col min="2" max="2" width="12.125" style="5" customWidth="1"/>
    <col min="3" max="3" width="4.50390625" style="5" customWidth="1"/>
    <col min="4" max="4" width="6.375" style="5" customWidth="1"/>
    <col min="5" max="5" width="8.375" style="5" customWidth="1"/>
    <col min="6" max="6" width="7.625" style="5" customWidth="1"/>
    <col min="7" max="7" width="10.25390625" style="5" customWidth="1"/>
    <col min="8" max="8" width="7.625" style="5" customWidth="1"/>
    <col min="9" max="9" width="9.625" style="5" customWidth="1"/>
    <col min="10" max="11" width="9.50390625" style="5" customWidth="1"/>
    <col min="12" max="12" width="10.875" style="5" customWidth="1"/>
    <col min="13" max="13" width="8.00390625" style="5" customWidth="1"/>
    <col min="14" max="14" width="6.875" style="5" customWidth="1"/>
    <col min="15" max="15" width="7.75390625" style="5" customWidth="1"/>
    <col min="16" max="16384" width="9.00390625" style="5" customWidth="1"/>
  </cols>
  <sheetData>
    <row r="1" spans="1:15" s="1" customFormat="1" ht="22.5" customHeight="1">
      <c r="A1" s="211" t="s">
        <v>985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5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 t="s">
        <v>986</v>
      </c>
    </row>
    <row r="3" spans="1:15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6.5" customHeight="1">
      <c r="A4" s="8"/>
      <c r="B4" s="8"/>
      <c r="C4" s="9"/>
      <c r="D4" s="9"/>
      <c r="E4" s="9"/>
      <c r="F4" s="9"/>
      <c r="O4" s="10"/>
    </row>
    <row r="5" spans="1:15" s="4" customFormat="1" ht="16.5" customHeight="1">
      <c r="A5" s="204" t="s">
        <v>1</v>
      </c>
      <c r="B5" s="204" t="s">
        <v>980</v>
      </c>
      <c r="C5" s="221" t="s">
        <v>981</v>
      </c>
      <c r="D5" s="221" t="s">
        <v>982</v>
      </c>
      <c r="E5" s="204" t="s">
        <v>983</v>
      </c>
      <c r="F5" s="205"/>
      <c r="G5" s="205"/>
      <c r="H5" s="205"/>
      <c r="I5" s="204" t="s">
        <v>258</v>
      </c>
      <c r="J5" s="204" t="s">
        <v>236</v>
      </c>
      <c r="K5" s="205"/>
      <c r="L5" s="205"/>
      <c r="M5" s="205"/>
      <c r="N5" s="202" t="s">
        <v>238</v>
      </c>
      <c r="O5" s="202" t="s">
        <v>376</v>
      </c>
    </row>
    <row r="6" spans="1:22" s="4" customFormat="1" ht="16.5" customHeight="1">
      <c r="A6" s="209"/>
      <c r="B6" s="209"/>
      <c r="C6" s="227"/>
      <c r="D6" s="227"/>
      <c r="E6" s="13" t="s">
        <v>987</v>
      </c>
      <c r="F6" s="13" t="s">
        <v>988</v>
      </c>
      <c r="G6" s="13" t="s">
        <v>989</v>
      </c>
      <c r="H6" s="12" t="s">
        <v>940</v>
      </c>
      <c r="I6" s="209"/>
      <c r="J6" s="13" t="s">
        <v>987</v>
      </c>
      <c r="K6" s="13" t="s">
        <v>988</v>
      </c>
      <c r="L6" s="13" t="s">
        <v>989</v>
      </c>
      <c r="M6" s="13" t="s">
        <v>940</v>
      </c>
      <c r="N6" s="210"/>
      <c r="O6" s="210"/>
      <c r="P6" s="23"/>
      <c r="Q6" s="23"/>
      <c r="R6" s="23"/>
      <c r="S6" s="23"/>
      <c r="T6" s="23"/>
      <c r="U6" s="23"/>
      <c r="V6" s="23"/>
    </row>
    <row r="7" spans="1:15" s="3" customFormat="1" ht="16.5" customHeight="1">
      <c r="A7" s="15"/>
      <c r="B7" s="15"/>
      <c r="C7" s="15"/>
      <c r="D7" s="15"/>
      <c r="E7" s="24"/>
      <c r="F7" s="24"/>
      <c r="G7" s="24"/>
      <c r="H7" s="24"/>
      <c r="I7" s="24"/>
      <c r="J7" s="24"/>
      <c r="K7" s="24"/>
      <c r="L7" s="24"/>
      <c r="M7" s="24"/>
      <c r="N7" s="16" t="e">
        <f>(M7-I7)/I7*100</f>
        <v>#DIV/0!</v>
      </c>
      <c r="O7" s="15"/>
    </row>
    <row r="8" spans="1:15" s="3" customFormat="1" ht="16.5" customHeight="1">
      <c r="A8" s="15"/>
      <c r="B8" s="15"/>
      <c r="C8" s="15"/>
      <c r="D8" s="15"/>
      <c r="E8" s="24"/>
      <c r="F8" s="24"/>
      <c r="G8" s="24"/>
      <c r="H8" s="24"/>
      <c r="I8" s="24"/>
      <c r="J8" s="24"/>
      <c r="K8" s="24"/>
      <c r="L8" s="24"/>
      <c r="M8" s="24"/>
      <c r="N8" s="16"/>
      <c r="O8" s="15"/>
    </row>
    <row r="9" spans="1:15" s="3" customFormat="1" ht="16.5" customHeight="1">
      <c r="A9" s="15"/>
      <c r="B9" s="15"/>
      <c r="C9" s="15"/>
      <c r="D9" s="15"/>
      <c r="E9" s="24"/>
      <c r="F9" s="24"/>
      <c r="G9" s="24"/>
      <c r="H9" s="24"/>
      <c r="I9" s="24"/>
      <c r="J9" s="24"/>
      <c r="K9" s="24"/>
      <c r="L9" s="24"/>
      <c r="M9" s="24"/>
      <c r="N9" s="16"/>
      <c r="O9" s="15"/>
    </row>
    <row r="10" spans="1:15" s="3" customFormat="1" ht="16.5" customHeight="1">
      <c r="A10" s="15"/>
      <c r="B10" s="15"/>
      <c r="C10" s="15"/>
      <c r="D10" s="15"/>
      <c r="E10" s="24"/>
      <c r="F10" s="24"/>
      <c r="G10" s="24"/>
      <c r="H10" s="24"/>
      <c r="I10" s="24"/>
      <c r="J10" s="24"/>
      <c r="K10" s="24"/>
      <c r="L10" s="24"/>
      <c r="M10" s="24"/>
      <c r="N10" s="16"/>
      <c r="O10" s="15"/>
    </row>
    <row r="11" spans="1:15" s="3" customFormat="1" ht="16.5" customHeight="1">
      <c r="A11" s="15"/>
      <c r="B11" s="15"/>
      <c r="C11" s="15"/>
      <c r="D11" s="15"/>
      <c r="E11" s="24"/>
      <c r="F11" s="24"/>
      <c r="G11" s="24"/>
      <c r="H11" s="24"/>
      <c r="I11" s="24"/>
      <c r="J11" s="24"/>
      <c r="K11" s="24"/>
      <c r="L11" s="24"/>
      <c r="M11" s="24"/>
      <c r="N11" s="16"/>
      <c r="O11" s="15"/>
    </row>
    <row r="12" spans="1:15" s="3" customFormat="1" ht="16.5" customHeight="1">
      <c r="A12" s="15"/>
      <c r="B12" s="15"/>
      <c r="C12" s="15"/>
      <c r="D12" s="15"/>
      <c r="E12" s="24"/>
      <c r="F12" s="24"/>
      <c r="G12" s="24"/>
      <c r="H12" s="24"/>
      <c r="I12" s="24"/>
      <c r="J12" s="24"/>
      <c r="K12" s="24"/>
      <c r="L12" s="24"/>
      <c r="M12" s="24"/>
      <c r="N12" s="16"/>
      <c r="O12" s="15"/>
    </row>
    <row r="13" spans="1:15" s="3" customFormat="1" ht="16.5" customHeight="1">
      <c r="A13" s="15"/>
      <c r="B13" s="15"/>
      <c r="C13" s="15"/>
      <c r="D13" s="15"/>
      <c r="E13" s="24"/>
      <c r="F13" s="24"/>
      <c r="G13" s="24"/>
      <c r="H13" s="24"/>
      <c r="I13" s="24"/>
      <c r="J13" s="24"/>
      <c r="K13" s="24"/>
      <c r="L13" s="24"/>
      <c r="M13" s="24"/>
      <c r="N13" s="16"/>
      <c r="O13" s="15"/>
    </row>
    <row r="14" spans="1:15" s="3" customFormat="1" ht="16.5" customHeight="1">
      <c r="A14" s="15"/>
      <c r="B14" s="15"/>
      <c r="C14" s="15"/>
      <c r="D14" s="15"/>
      <c r="E14" s="24"/>
      <c r="F14" s="24"/>
      <c r="G14" s="24"/>
      <c r="H14" s="24"/>
      <c r="I14" s="24"/>
      <c r="J14" s="24"/>
      <c r="K14" s="24"/>
      <c r="L14" s="24"/>
      <c r="M14" s="24"/>
      <c r="N14" s="16"/>
      <c r="O14" s="15"/>
    </row>
    <row r="15" spans="1:15" s="3" customFormat="1" ht="16.5" customHeight="1">
      <c r="A15" s="15"/>
      <c r="B15" s="15"/>
      <c r="C15" s="15"/>
      <c r="D15" s="15"/>
      <c r="E15" s="24"/>
      <c r="F15" s="24"/>
      <c r="G15" s="24"/>
      <c r="H15" s="24"/>
      <c r="I15" s="24"/>
      <c r="J15" s="24"/>
      <c r="K15" s="24"/>
      <c r="L15" s="24"/>
      <c r="M15" s="24"/>
      <c r="N15" s="16"/>
      <c r="O15" s="15"/>
    </row>
    <row r="16" spans="1:15" s="3" customFormat="1" ht="16.5" customHeight="1">
      <c r="A16" s="15"/>
      <c r="B16" s="15"/>
      <c r="C16" s="15"/>
      <c r="D16" s="15"/>
      <c r="E16" s="24"/>
      <c r="F16" s="24"/>
      <c r="G16" s="24"/>
      <c r="H16" s="24"/>
      <c r="I16" s="24"/>
      <c r="J16" s="24"/>
      <c r="K16" s="24"/>
      <c r="L16" s="24"/>
      <c r="M16" s="24"/>
      <c r="N16" s="16"/>
      <c r="O16" s="15"/>
    </row>
    <row r="17" spans="1:15" s="3" customFormat="1" ht="16.5" customHeight="1">
      <c r="A17" s="15"/>
      <c r="B17" s="15"/>
      <c r="C17" s="15"/>
      <c r="D17" s="15"/>
      <c r="E17" s="24"/>
      <c r="F17" s="24"/>
      <c r="G17" s="24"/>
      <c r="H17" s="24"/>
      <c r="I17" s="24"/>
      <c r="J17" s="24"/>
      <c r="K17" s="24"/>
      <c r="L17" s="24"/>
      <c r="M17" s="24"/>
      <c r="N17" s="16"/>
      <c r="O17" s="15"/>
    </row>
    <row r="18" spans="1:15" s="3" customFormat="1" ht="16.5" customHeight="1">
      <c r="A18" s="15"/>
      <c r="B18" s="15"/>
      <c r="C18" s="15"/>
      <c r="D18" s="15"/>
      <c r="E18" s="24"/>
      <c r="F18" s="24"/>
      <c r="G18" s="24"/>
      <c r="H18" s="24"/>
      <c r="I18" s="24"/>
      <c r="J18" s="24"/>
      <c r="K18" s="24"/>
      <c r="L18" s="24"/>
      <c r="M18" s="24"/>
      <c r="N18" s="16"/>
      <c r="O18" s="15"/>
    </row>
    <row r="19" spans="1:15" s="3" customFormat="1" ht="16.5" customHeight="1">
      <c r="A19" s="15"/>
      <c r="B19" s="15"/>
      <c r="C19" s="15"/>
      <c r="D19" s="15"/>
      <c r="E19" s="24"/>
      <c r="F19" s="24"/>
      <c r="G19" s="24"/>
      <c r="H19" s="24"/>
      <c r="I19" s="24"/>
      <c r="J19" s="24"/>
      <c r="K19" s="24"/>
      <c r="L19" s="24"/>
      <c r="M19" s="24"/>
      <c r="N19" s="16"/>
      <c r="O19" s="15"/>
    </row>
    <row r="20" spans="1:15" s="3" customFormat="1" ht="16.5" customHeight="1">
      <c r="A20" s="15"/>
      <c r="B20" s="15"/>
      <c r="C20" s="15"/>
      <c r="D20" s="15"/>
      <c r="E20" s="24"/>
      <c r="F20" s="24"/>
      <c r="G20" s="24"/>
      <c r="H20" s="24"/>
      <c r="I20" s="24"/>
      <c r="J20" s="24"/>
      <c r="K20" s="24"/>
      <c r="L20" s="24"/>
      <c r="M20" s="24"/>
      <c r="N20" s="16"/>
      <c r="O20" s="15"/>
    </row>
    <row r="21" spans="1:15" s="3" customFormat="1" ht="16.5" customHeight="1">
      <c r="A21" s="15"/>
      <c r="B21" s="15"/>
      <c r="C21" s="15"/>
      <c r="D21" s="15"/>
      <c r="E21" s="24"/>
      <c r="F21" s="24"/>
      <c r="G21" s="24"/>
      <c r="H21" s="24"/>
      <c r="I21" s="24"/>
      <c r="J21" s="24"/>
      <c r="K21" s="24"/>
      <c r="L21" s="24"/>
      <c r="M21" s="24"/>
      <c r="N21" s="16"/>
      <c r="O21" s="15"/>
    </row>
    <row r="22" spans="1:15" s="3" customFormat="1" ht="16.5" customHeight="1">
      <c r="A22" s="15"/>
      <c r="B22" s="15"/>
      <c r="C22" s="15"/>
      <c r="D22" s="15"/>
      <c r="E22" s="24"/>
      <c r="F22" s="24"/>
      <c r="G22" s="24"/>
      <c r="H22" s="24"/>
      <c r="I22" s="24"/>
      <c r="J22" s="24"/>
      <c r="K22" s="24"/>
      <c r="L22" s="24"/>
      <c r="M22" s="24"/>
      <c r="N22" s="16"/>
      <c r="O22" s="15"/>
    </row>
    <row r="23" spans="1:15" s="3" customFormat="1" ht="16.5" customHeight="1">
      <c r="A23" s="15"/>
      <c r="B23" s="15"/>
      <c r="C23" s="15"/>
      <c r="D23" s="15"/>
      <c r="E23" s="24"/>
      <c r="F23" s="24"/>
      <c r="G23" s="24"/>
      <c r="H23" s="24"/>
      <c r="I23" s="24"/>
      <c r="J23" s="24"/>
      <c r="K23" s="24"/>
      <c r="L23" s="24"/>
      <c r="M23" s="24"/>
      <c r="N23" s="16"/>
      <c r="O23" s="15"/>
    </row>
    <row r="24" spans="1:15" s="3" customFormat="1" ht="16.5" customHeight="1">
      <c r="A24" s="15"/>
      <c r="B24" s="15"/>
      <c r="C24" s="15"/>
      <c r="D24" s="15"/>
      <c r="E24" s="24"/>
      <c r="F24" s="24"/>
      <c r="G24" s="24"/>
      <c r="H24" s="24"/>
      <c r="I24" s="24"/>
      <c r="J24" s="24"/>
      <c r="K24" s="24"/>
      <c r="L24" s="24"/>
      <c r="M24" s="24"/>
      <c r="N24" s="16"/>
      <c r="O24" s="15"/>
    </row>
    <row r="25" spans="1:15" s="3" customFormat="1" ht="16.5" customHeight="1">
      <c r="A25" s="15"/>
      <c r="B25" s="15"/>
      <c r="C25" s="15"/>
      <c r="D25" s="15"/>
      <c r="E25" s="24"/>
      <c r="F25" s="24"/>
      <c r="G25" s="24"/>
      <c r="H25" s="24"/>
      <c r="I25" s="24"/>
      <c r="J25" s="24"/>
      <c r="K25" s="24"/>
      <c r="L25" s="24"/>
      <c r="M25" s="24"/>
      <c r="N25" s="16"/>
      <c r="O25" s="15"/>
    </row>
    <row r="26" spans="1:15" s="3" customFormat="1" ht="16.5" customHeight="1">
      <c r="A26" s="15"/>
      <c r="B26" s="15"/>
      <c r="C26" s="15"/>
      <c r="D26" s="15"/>
      <c r="E26" s="24"/>
      <c r="F26" s="24"/>
      <c r="G26" s="24"/>
      <c r="H26" s="24"/>
      <c r="I26" s="24"/>
      <c r="J26" s="24"/>
      <c r="K26" s="24"/>
      <c r="L26" s="24"/>
      <c r="M26" s="24"/>
      <c r="N26" s="16"/>
      <c r="O26" s="15"/>
    </row>
    <row r="27" spans="1:18" s="3" customFormat="1" ht="16.5" customHeight="1">
      <c r="A27" s="214" t="s">
        <v>377</v>
      </c>
      <c r="B27" s="215"/>
      <c r="C27" s="215"/>
      <c r="D27" s="215"/>
      <c r="E27" s="215"/>
      <c r="F27" s="215"/>
      <c r="G27" s="215"/>
      <c r="H27" s="16">
        <f aca="true" t="shared" si="0" ref="H27:M27">SUM(H7:H26)</f>
        <v>0</v>
      </c>
      <c r="I27" s="24">
        <f t="shared" si="0"/>
        <v>0</v>
      </c>
      <c r="J27" s="24"/>
      <c r="K27" s="24"/>
      <c r="L27" s="24"/>
      <c r="M27" s="24">
        <f t="shared" si="0"/>
        <v>0</v>
      </c>
      <c r="N27" s="16" t="e">
        <f>(M27-I27)/I27*100</f>
        <v>#DIV/0!</v>
      </c>
      <c r="O27" s="24"/>
      <c r="P27" s="58"/>
      <c r="Q27" s="58"/>
      <c r="R27" s="58"/>
    </row>
    <row r="28" spans="1:18" s="3" customFormat="1" ht="16.5" customHeight="1">
      <c r="A28" s="214" t="s">
        <v>371</v>
      </c>
      <c r="B28" s="215"/>
      <c r="C28" s="215"/>
      <c r="D28" s="215"/>
      <c r="E28" s="215"/>
      <c r="F28" s="215"/>
      <c r="G28" s="215"/>
      <c r="H28" s="16">
        <f aca="true" t="shared" si="1" ref="H28:M28">H27</f>
        <v>0</v>
      </c>
      <c r="I28" s="24">
        <f t="shared" si="1"/>
        <v>0</v>
      </c>
      <c r="J28" s="24"/>
      <c r="K28" s="24"/>
      <c r="L28" s="24"/>
      <c r="M28" s="24">
        <f t="shared" si="1"/>
        <v>0</v>
      </c>
      <c r="N28" s="16" t="e">
        <f>(M28-I28)/I28*100</f>
        <v>#DIV/0!</v>
      </c>
      <c r="O28" s="24"/>
      <c r="P28" s="58"/>
      <c r="Q28" s="58"/>
      <c r="R28" s="58"/>
    </row>
  </sheetData>
  <sheetProtection/>
  <mergeCells count="12">
    <mergeCell ref="A28:G28"/>
    <mergeCell ref="A5:A6"/>
    <mergeCell ref="B5:B6"/>
    <mergeCell ref="C5:C6"/>
    <mergeCell ref="D5:D6"/>
    <mergeCell ref="I5:I6"/>
    <mergeCell ref="N5:N6"/>
    <mergeCell ref="O5:O6"/>
    <mergeCell ref="A1:O1"/>
    <mergeCell ref="E5:H5"/>
    <mergeCell ref="J5:M5"/>
    <mergeCell ref="A27:G27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C1">
      <selection activeCell="D5" sqref="D5:G28"/>
    </sheetView>
  </sheetViews>
  <sheetFormatPr defaultColWidth="9.00390625" defaultRowHeight="16.5" customHeight="1"/>
  <cols>
    <col min="1" max="1" width="6.50390625" style="57" customWidth="1"/>
    <col min="2" max="2" width="32.00390625" style="5" customWidth="1"/>
    <col min="3" max="3" width="11.625" style="5" customWidth="1"/>
    <col min="4" max="4" width="17.125" style="5" customWidth="1"/>
    <col min="5" max="5" width="17.00390625" style="5" customWidth="1"/>
    <col min="6" max="6" width="17.75390625" style="5" customWidth="1"/>
    <col min="7" max="7" width="20.50390625" style="5" customWidth="1"/>
    <col min="8" max="16384" width="9.00390625" style="5" customWidth="1"/>
  </cols>
  <sheetData>
    <row r="1" spans="1:7" s="1" customFormat="1" ht="22.5" customHeight="1">
      <c r="A1" s="211" t="s">
        <v>142</v>
      </c>
      <c r="B1" s="211"/>
      <c r="C1" s="211"/>
      <c r="D1" s="211"/>
      <c r="E1" s="211"/>
      <c r="F1" s="211"/>
      <c r="G1" s="211"/>
    </row>
    <row r="2" spans="1:14" s="2" customFormat="1" ht="16.5" customHeight="1">
      <c r="A2" s="6"/>
      <c r="B2" s="6"/>
      <c r="C2" s="6"/>
      <c r="D2" s="6"/>
      <c r="E2" s="6"/>
      <c r="F2" s="6"/>
      <c r="G2" s="7" t="s">
        <v>990</v>
      </c>
      <c r="H2" s="3"/>
      <c r="I2" s="6"/>
      <c r="J2" s="6"/>
      <c r="K2" s="6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6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202" t="s">
        <v>1</v>
      </c>
      <c r="B5" s="202" t="s">
        <v>991</v>
      </c>
      <c r="C5" s="202" t="s">
        <v>410</v>
      </c>
      <c r="D5" s="221" t="s">
        <v>235</v>
      </c>
      <c r="E5" s="204" t="s">
        <v>258</v>
      </c>
      <c r="F5" s="204" t="s">
        <v>236</v>
      </c>
      <c r="G5" s="204" t="s">
        <v>376</v>
      </c>
    </row>
    <row r="6" spans="1:22" s="4" customFormat="1" ht="16.5" customHeight="1">
      <c r="A6" s="210"/>
      <c r="B6" s="210"/>
      <c r="C6" s="210"/>
      <c r="D6" s="227"/>
      <c r="E6" s="209"/>
      <c r="F6" s="209"/>
      <c r="G6" s="20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7" s="3" customFormat="1" ht="16.5" customHeight="1">
      <c r="A7" s="28"/>
      <c r="B7" s="15"/>
      <c r="C7" s="15"/>
      <c r="D7" s="24"/>
      <c r="E7" s="24"/>
      <c r="F7" s="24"/>
      <c r="G7" s="15"/>
    </row>
    <row r="8" spans="1:7" s="3" customFormat="1" ht="16.5" customHeight="1">
      <c r="A8" s="28"/>
      <c r="B8" s="15"/>
      <c r="C8" s="15"/>
      <c r="D8" s="24"/>
      <c r="E8" s="24"/>
      <c r="F8" s="24"/>
      <c r="G8" s="15"/>
    </row>
    <row r="9" spans="1:7" s="3" customFormat="1" ht="16.5" customHeight="1">
      <c r="A9" s="28"/>
      <c r="B9" s="15"/>
      <c r="C9" s="15"/>
      <c r="D9" s="24"/>
      <c r="E9" s="24"/>
      <c r="F9" s="24"/>
      <c r="G9" s="15"/>
    </row>
    <row r="10" spans="1:7" s="3" customFormat="1" ht="16.5" customHeight="1">
      <c r="A10" s="28"/>
      <c r="B10" s="15"/>
      <c r="C10" s="15"/>
      <c r="D10" s="24"/>
      <c r="E10" s="24"/>
      <c r="F10" s="24"/>
      <c r="G10" s="15"/>
    </row>
    <row r="11" spans="1:7" s="3" customFormat="1" ht="16.5" customHeight="1">
      <c r="A11" s="28"/>
      <c r="B11" s="15"/>
      <c r="C11" s="15"/>
      <c r="D11" s="24"/>
      <c r="E11" s="24"/>
      <c r="F11" s="24"/>
      <c r="G11" s="15"/>
    </row>
    <row r="12" spans="1:7" s="3" customFormat="1" ht="16.5" customHeight="1">
      <c r="A12" s="28"/>
      <c r="B12" s="15"/>
      <c r="C12" s="15"/>
      <c r="D12" s="24"/>
      <c r="E12" s="24"/>
      <c r="F12" s="24"/>
      <c r="G12" s="15"/>
    </row>
    <row r="13" spans="1:7" s="3" customFormat="1" ht="16.5" customHeight="1">
      <c r="A13" s="28"/>
      <c r="B13" s="15"/>
      <c r="C13" s="15"/>
      <c r="D13" s="24"/>
      <c r="E13" s="24"/>
      <c r="F13" s="24"/>
      <c r="G13" s="15"/>
    </row>
    <row r="14" spans="1:7" s="3" customFormat="1" ht="16.5" customHeight="1">
      <c r="A14" s="28"/>
      <c r="B14" s="15"/>
      <c r="C14" s="15"/>
      <c r="D14" s="24"/>
      <c r="E14" s="24"/>
      <c r="F14" s="24"/>
      <c r="G14" s="15"/>
    </row>
    <row r="15" spans="1:7" s="3" customFormat="1" ht="16.5" customHeight="1">
      <c r="A15" s="28"/>
      <c r="B15" s="15"/>
      <c r="C15" s="15"/>
      <c r="D15" s="24"/>
      <c r="E15" s="24"/>
      <c r="F15" s="24"/>
      <c r="G15" s="15"/>
    </row>
    <row r="16" spans="1:7" s="3" customFormat="1" ht="16.5" customHeight="1">
      <c r="A16" s="28"/>
      <c r="B16" s="15"/>
      <c r="C16" s="15"/>
      <c r="D16" s="24"/>
      <c r="E16" s="24"/>
      <c r="F16" s="24"/>
      <c r="G16" s="15"/>
    </row>
    <row r="17" spans="1:7" s="3" customFormat="1" ht="16.5" customHeight="1">
      <c r="A17" s="28"/>
      <c r="B17" s="15"/>
      <c r="C17" s="15"/>
      <c r="D17" s="24"/>
      <c r="E17" s="24"/>
      <c r="F17" s="24"/>
      <c r="G17" s="15"/>
    </row>
    <row r="18" spans="1:7" s="3" customFormat="1" ht="16.5" customHeight="1">
      <c r="A18" s="28"/>
      <c r="B18" s="15"/>
      <c r="C18" s="15"/>
      <c r="D18" s="24"/>
      <c r="E18" s="24"/>
      <c r="F18" s="24"/>
      <c r="G18" s="15"/>
    </row>
    <row r="19" spans="1:7" s="3" customFormat="1" ht="16.5" customHeight="1">
      <c r="A19" s="28"/>
      <c r="B19" s="15"/>
      <c r="C19" s="15"/>
      <c r="D19" s="24"/>
      <c r="E19" s="24"/>
      <c r="F19" s="24"/>
      <c r="G19" s="15"/>
    </row>
    <row r="20" spans="1:7" s="3" customFormat="1" ht="16.5" customHeight="1">
      <c r="A20" s="28"/>
      <c r="B20" s="15"/>
      <c r="C20" s="15"/>
      <c r="D20" s="24"/>
      <c r="E20" s="24"/>
      <c r="F20" s="24"/>
      <c r="G20" s="15"/>
    </row>
    <row r="21" spans="1:7" s="3" customFormat="1" ht="16.5" customHeight="1">
      <c r="A21" s="28"/>
      <c r="B21" s="15"/>
      <c r="C21" s="15"/>
      <c r="D21" s="24"/>
      <c r="E21" s="24"/>
      <c r="F21" s="24"/>
      <c r="G21" s="15"/>
    </row>
    <row r="22" spans="1:7" s="3" customFormat="1" ht="16.5" customHeight="1">
      <c r="A22" s="28"/>
      <c r="B22" s="15"/>
      <c r="C22" s="15"/>
      <c r="D22" s="24"/>
      <c r="E22" s="24"/>
      <c r="F22" s="24"/>
      <c r="G22" s="15"/>
    </row>
    <row r="23" spans="1:7" s="3" customFormat="1" ht="16.5" customHeight="1">
      <c r="A23" s="28"/>
      <c r="B23" s="15"/>
      <c r="C23" s="15"/>
      <c r="D23" s="24"/>
      <c r="E23" s="24"/>
      <c r="F23" s="24"/>
      <c r="G23" s="15"/>
    </row>
    <row r="24" spans="1:7" s="3" customFormat="1" ht="16.5" customHeight="1">
      <c r="A24" s="28"/>
      <c r="B24" s="15"/>
      <c r="C24" s="15"/>
      <c r="D24" s="24"/>
      <c r="E24" s="24"/>
      <c r="F24" s="24"/>
      <c r="G24" s="15"/>
    </row>
    <row r="25" spans="1:7" s="3" customFormat="1" ht="16.5" customHeight="1">
      <c r="A25" s="28"/>
      <c r="B25" s="15"/>
      <c r="C25" s="15"/>
      <c r="D25" s="24"/>
      <c r="E25" s="24"/>
      <c r="F25" s="24"/>
      <c r="G25" s="15"/>
    </row>
    <row r="26" spans="1:7" s="3" customFormat="1" ht="16.5" customHeight="1">
      <c r="A26" s="17"/>
      <c r="B26" s="18"/>
      <c r="C26" s="19"/>
      <c r="D26" s="24"/>
      <c r="E26" s="24"/>
      <c r="F26" s="24"/>
      <c r="G26" s="15"/>
    </row>
    <row r="27" spans="1:7" s="3" customFormat="1" ht="16.5" customHeight="1">
      <c r="A27" s="206" t="s">
        <v>377</v>
      </c>
      <c r="B27" s="212"/>
      <c r="C27" s="213"/>
      <c r="D27" s="16">
        <f>SUM(D7:D26)</f>
        <v>0</v>
      </c>
      <c r="E27" s="16">
        <f>SUM(E7:E26)</f>
        <v>0</v>
      </c>
      <c r="F27" s="16">
        <f>SUM(F7:F26)</f>
        <v>0</v>
      </c>
      <c r="G27" s="15"/>
    </row>
    <row r="28" spans="1:7" s="3" customFormat="1" ht="16.5" customHeight="1">
      <c r="A28" s="206" t="s">
        <v>371</v>
      </c>
      <c r="B28" s="212"/>
      <c r="C28" s="213"/>
      <c r="D28" s="16">
        <f>D27</f>
        <v>0</v>
      </c>
      <c r="E28" s="16">
        <f>E27</f>
        <v>0</v>
      </c>
      <c r="F28" s="16">
        <f>F27</f>
        <v>0</v>
      </c>
      <c r="G28" s="15"/>
    </row>
    <row r="29" s="3" customFormat="1" ht="16.5" customHeight="1">
      <c r="A29" s="6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C5" sqref="C5:E28"/>
    </sheetView>
  </sheetViews>
  <sheetFormatPr defaultColWidth="9.00390625" defaultRowHeight="16.5" customHeight="1"/>
  <cols>
    <col min="1" max="1" width="5.625" style="5" customWidth="1"/>
    <col min="2" max="2" width="27.625" style="5" customWidth="1"/>
    <col min="3" max="6" width="18.625" style="5" customWidth="1"/>
    <col min="7" max="7" width="14.375" style="5" customWidth="1"/>
    <col min="8" max="16384" width="9.00390625" style="5" customWidth="1"/>
  </cols>
  <sheetData>
    <row r="1" spans="1:7" s="1" customFormat="1" ht="22.5" customHeight="1">
      <c r="A1" s="35" t="s">
        <v>329</v>
      </c>
      <c r="B1" s="35"/>
      <c r="C1" s="35"/>
      <c r="D1" s="35"/>
      <c r="E1" s="35"/>
      <c r="F1" s="35"/>
      <c r="G1" s="35"/>
    </row>
    <row r="2" spans="1:7" s="3" customFormat="1" ht="16.5" customHeight="1">
      <c r="A2" s="6"/>
      <c r="B2" s="6"/>
      <c r="C2" s="6"/>
      <c r="D2" s="6"/>
      <c r="E2" s="6"/>
      <c r="F2" s="6"/>
      <c r="G2" s="7" t="s">
        <v>330</v>
      </c>
    </row>
    <row r="3" spans="1:7" s="3" customFormat="1" ht="16.5" customHeight="1">
      <c r="A3" s="6"/>
      <c r="B3" s="6"/>
      <c r="C3" s="6"/>
      <c r="D3" s="6"/>
      <c r="E3" s="6"/>
      <c r="F3" s="6"/>
      <c r="G3" s="6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202" t="s">
        <v>331</v>
      </c>
      <c r="B5" s="202" t="s">
        <v>265</v>
      </c>
      <c r="C5" s="204" t="s">
        <v>235</v>
      </c>
      <c r="D5" s="204" t="s">
        <v>258</v>
      </c>
      <c r="E5" s="204" t="s">
        <v>236</v>
      </c>
      <c r="F5" s="202" t="s">
        <v>267</v>
      </c>
      <c r="G5" s="202" t="s">
        <v>238</v>
      </c>
    </row>
    <row r="6" spans="1:22" s="4" customFormat="1" ht="16.5" customHeight="1">
      <c r="A6" s="203"/>
      <c r="B6" s="203"/>
      <c r="C6" s="205"/>
      <c r="D6" s="205"/>
      <c r="E6" s="205"/>
      <c r="F6" s="203"/>
      <c r="G6" s="20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7" s="3" customFormat="1" ht="16.5" customHeight="1">
      <c r="A7" s="134" t="s">
        <v>332</v>
      </c>
      <c r="B7" s="67" t="s">
        <v>333</v>
      </c>
      <c r="C7" s="53">
        <f>'表3-1-1现金 '!F28+'表3-1-2银行存款 '!G28+'表3-1-3其他货币 '!G28</f>
        <v>0</v>
      </c>
      <c r="D7" s="53">
        <f>'表3-1-1现金 '!G28+'表3-1-2银行存款 '!H28+'表3-1-3其他货币 '!H28</f>
        <v>0</v>
      </c>
      <c r="E7" s="53">
        <f>'表3-1-1现金 '!H28+'表3-1-2银行存款 '!I28+'表3-1-3其他货币 '!I28</f>
        <v>0</v>
      </c>
      <c r="F7" s="54">
        <f aca="true" t="shared" si="0" ref="F7:F22">E7-D7</f>
        <v>0</v>
      </c>
      <c r="G7" s="53" t="e">
        <f aca="true" t="shared" si="1" ref="G7:G22">F7/D7*100</f>
        <v>#DIV/0!</v>
      </c>
    </row>
    <row r="8" spans="1:7" s="3" customFormat="1" ht="16.5" customHeight="1">
      <c r="A8" s="134" t="s">
        <v>334</v>
      </c>
      <c r="B8" s="67" t="s">
        <v>335</v>
      </c>
      <c r="C8" s="53">
        <f>'表3-2短投汇总 '!C28</f>
        <v>0</v>
      </c>
      <c r="D8" s="53">
        <f>'表3-2短投汇总 '!D28</f>
        <v>0</v>
      </c>
      <c r="E8" s="53">
        <f>'表3-2短投汇总 '!E28</f>
        <v>0</v>
      </c>
      <c r="F8" s="54">
        <f t="shared" si="0"/>
        <v>0</v>
      </c>
      <c r="G8" s="53" t="e">
        <f t="shared" si="1"/>
        <v>#DIV/0!</v>
      </c>
    </row>
    <row r="9" spans="1:7" s="3" customFormat="1" ht="16.5" customHeight="1">
      <c r="A9" s="134" t="s">
        <v>336</v>
      </c>
      <c r="B9" s="67" t="s">
        <v>337</v>
      </c>
      <c r="C9" s="53">
        <f>'表3-3应收票据 '!F28</f>
        <v>0</v>
      </c>
      <c r="D9" s="53">
        <f>'表3-3应收票据 '!G28</f>
        <v>0</v>
      </c>
      <c r="E9" s="53">
        <f>'表3-3应收票据 '!H28</f>
        <v>0</v>
      </c>
      <c r="F9" s="54">
        <f t="shared" si="0"/>
        <v>0</v>
      </c>
      <c r="G9" s="53" t="e">
        <f t="shared" si="1"/>
        <v>#DIV/0!</v>
      </c>
    </row>
    <row r="10" spans="1:7" s="3" customFormat="1" ht="16.5" customHeight="1">
      <c r="A10" s="134" t="s">
        <v>338</v>
      </c>
      <c r="B10" s="67" t="s">
        <v>339</v>
      </c>
      <c r="C10" s="53">
        <f>'表3-4应收帐款  '!F28</f>
        <v>0</v>
      </c>
      <c r="D10" s="53">
        <f>'表3-4应收帐款  '!G28</f>
        <v>0</v>
      </c>
      <c r="E10" s="53">
        <f>'表3-4应收帐款  '!H28</f>
        <v>0</v>
      </c>
      <c r="F10" s="54">
        <f t="shared" si="0"/>
        <v>0</v>
      </c>
      <c r="G10" s="53" t="e">
        <f t="shared" si="1"/>
        <v>#DIV/0!</v>
      </c>
    </row>
    <row r="11" spans="1:7" s="3" customFormat="1" ht="16.5" customHeight="1">
      <c r="A11" s="134" t="s">
        <v>338</v>
      </c>
      <c r="B11" s="67" t="s">
        <v>340</v>
      </c>
      <c r="C11" s="53"/>
      <c r="D11" s="53"/>
      <c r="E11" s="53"/>
      <c r="F11" s="54">
        <f t="shared" si="0"/>
        <v>0</v>
      </c>
      <c r="G11" s="53" t="e">
        <f t="shared" si="1"/>
        <v>#DIV/0!</v>
      </c>
    </row>
    <row r="12" spans="1:7" s="3" customFormat="1" ht="16.5" customHeight="1">
      <c r="A12" s="134" t="s">
        <v>338</v>
      </c>
      <c r="B12" s="67" t="s">
        <v>341</v>
      </c>
      <c r="C12" s="53">
        <f>C10-C11</f>
        <v>0</v>
      </c>
      <c r="D12" s="53">
        <f>D10-D11</f>
        <v>0</v>
      </c>
      <c r="E12" s="53">
        <f>E10-E11</f>
        <v>0</v>
      </c>
      <c r="F12" s="54">
        <f t="shared" si="0"/>
        <v>0</v>
      </c>
      <c r="G12" s="53" t="e">
        <f t="shared" si="1"/>
        <v>#DIV/0!</v>
      </c>
    </row>
    <row r="13" spans="1:7" s="3" customFormat="1" ht="16.5" customHeight="1">
      <c r="A13" s="134" t="s">
        <v>342</v>
      </c>
      <c r="B13" s="67" t="s">
        <v>343</v>
      </c>
      <c r="C13" s="53">
        <f>'表3-5应收股利 '!E28</f>
        <v>0</v>
      </c>
      <c r="D13" s="53">
        <f>'表3-5应收股利 '!F28</f>
        <v>0</v>
      </c>
      <c r="E13" s="53">
        <f>'表3-5应收股利 '!G28</f>
        <v>0</v>
      </c>
      <c r="F13" s="54">
        <f t="shared" si="0"/>
        <v>0</v>
      </c>
      <c r="G13" s="53" t="e">
        <f t="shared" si="1"/>
        <v>#DIV/0!</v>
      </c>
    </row>
    <row r="14" spans="1:7" s="3" customFormat="1" ht="16.5" customHeight="1">
      <c r="A14" s="134" t="s">
        <v>344</v>
      </c>
      <c r="B14" s="67" t="s">
        <v>345</v>
      </c>
      <c r="C14" s="53">
        <f>'表3-6应收利息 '!G28</f>
        <v>0</v>
      </c>
      <c r="D14" s="53">
        <f>'表3-6应收利息 '!H28</f>
        <v>0</v>
      </c>
      <c r="E14" s="53">
        <f>'表3-6应收利息 '!I28</f>
        <v>0</v>
      </c>
      <c r="F14" s="54">
        <f t="shared" si="0"/>
        <v>0</v>
      </c>
      <c r="G14" s="53" t="e">
        <f t="shared" si="1"/>
        <v>#DIV/0!</v>
      </c>
    </row>
    <row r="15" spans="1:7" s="3" customFormat="1" ht="16.5" customHeight="1">
      <c r="A15" s="134" t="s">
        <v>346</v>
      </c>
      <c r="B15" s="67" t="s">
        <v>347</v>
      </c>
      <c r="C15" s="53">
        <f>'表3-7预付帐款 '!F28</f>
        <v>0</v>
      </c>
      <c r="D15" s="53">
        <f>'表3-7预付帐款 '!G28</f>
        <v>0</v>
      </c>
      <c r="E15" s="53">
        <f>'表3-7预付帐款 '!H28</f>
        <v>0</v>
      </c>
      <c r="F15" s="54">
        <f t="shared" si="0"/>
        <v>0</v>
      </c>
      <c r="G15" s="53" t="e">
        <f t="shared" si="1"/>
        <v>#DIV/0!</v>
      </c>
    </row>
    <row r="16" spans="1:7" s="3" customFormat="1" ht="16.5" customHeight="1">
      <c r="A16" s="134" t="s">
        <v>348</v>
      </c>
      <c r="B16" s="67" t="s">
        <v>349</v>
      </c>
      <c r="C16" s="53">
        <f>'表3-8应收补贴 '!F28</f>
        <v>0</v>
      </c>
      <c r="D16" s="53">
        <f>'表3-8应收补贴 '!G28</f>
        <v>0</v>
      </c>
      <c r="E16" s="53">
        <f>'表3-8应收补贴 '!H28</f>
        <v>0</v>
      </c>
      <c r="F16" s="54">
        <f t="shared" si="0"/>
        <v>0</v>
      </c>
      <c r="G16" s="53" t="e">
        <f t="shared" si="1"/>
        <v>#DIV/0!</v>
      </c>
    </row>
    <row r="17" spans="1:7" s="3" customFormat="1" ht="16.5" customHeight="1">
      <c r="A17" s="134" t="s">
        <v>350</v>
      </c>
      <c r="B17" s="67" t="s">
        <v>351</v>
      </c>
      <c r="C17" s="53">
        <f>'表3-9其他应收 '!F28</f>
        <v>0</v>
      </c>
      <c r="D17" s="53">
        <f>'表3-9其他应收 '!G28</f>
        <v>0</v>
      </c>
      <c r="E17" s="53">
        <f>'表3-9其他应收 '!H28</f>
        <v>0</v>
      </c>
      <c r="F17" s="54">
        <f t="shared" si="0"/>
        <v>0</v>
      </c>
      <c r="G17" s="53" t="e">
        <f t="shared" si="1"/>
        <v>#DIV/0!</v>
      </c>
    </row>
    <row r="18" spans="1:7" s="3" customFormat="1" ht="16.5" customHeight="1">
      <c r="A18" s="134" t="s">
        <v>352</v>
      </c>
      <c r="B18" s="67" t="s">
        <v>353</v>
      </c>
      <c r="C18" s="53">
        <f>'表3-10存货汇总 '!C28</f>
        <v>0</v>
      </c>
      <c r="D18" s="53">
        <f>'表3-10存货汇总 '!D28</f>
        <v>0</v>
      </c>
      <c r="E18" s="53">
        <f>'表3-10存货汇总 '!E28</f>
        <v>0</v>
      </c>
      <c r="F18" s="54">
        <f t="shared" si="0"/>
        <v>0</v>
      </c>
      <c r="G18" s="53" t="e">
        <f t="shared" si="1"/>
        <v>#DIV/0!</v>
      </c>
    </row>
    <row r="19" spans="1:7" s="3" customFormat="1" ht="16.5" customHeight="1">
      <c r="A19" s="134" t="s">
        <v>354</v>
      </c>
      <c r="B19" s="67" t="s">
        <v>355</v>
      </c>
      <c r="C19" s="53">
        <f>'表3-11待摊 '!F28</f>
        <v>0</v>
      </c>
      <c r="D19" s="53">
        <f>'表3-11待摊 '!G28</f>
        <v>0</v>
      </c>
      <c r="E19" s="53">
        <f>'表3-11待摊 '!$I$28</f>
        <v>0</v>
      </c>
      <c r="F19" s="54">
        <f t="shared" si="0"/>
        <v>0</v>
      </c>
      <c r="G19" s="53" t="e">
        <f t="shared" si="1"/>
        <v>#DIV/0!</v>
      </c>
    </row>
    <row r="20" spans="1:7" s="3" customFormat="1" ht="16.5" customHeight="1">
      <c r="A20" s="134" t="s">
        <v>356</v>
      </c>
      <c r="B20" s="67" t="s">
        <v>357</v>
      </c>
      <c r="C20" s="53">
        <f>'表3-12待处理 '!D28</f>
        <v>0</v>
      </c>
      <c r="D20" s="53">
        <f>'表3-12待处理 '!E28</f>
        <v>0</v>
      </c>
      <c r="E20" s="53">
        <f>'表3-12待处理 '!F28</f>
        <v>0</v>
      </c>
      <c r="F20" s="54">
        <f t="shared" si="0"/>
        <v>0</v>
      </c>
      <c r="G20" s="53" t="e">
        <f t="shared" si="1"/>
        <v>#DIV/0!</v>
      </c>
    </row>
    <row r="21" spans="1:7" s="3" customFormat="1" ht="16.5" customHeight="1">
      <c r="A21" s="134" t="s">
        <v>358</v>
      </c>
      <c r="B21" s="67" t="s">
        <v>359</v>
      </c>
      <c r="C21" s="53">
        <f>'表3-13一年内债券 '!F28</f>
        <v>0</v>
      </c>
      <c r="D21" s="53">
        <f>'表3-13一年内债券 '!G28</f>
        <v>0</v>
      </c>
      <c r="E21" s="53">
        <f>'表3-13一年内债券 '!H28</f>
        <v>0</v>
      </c>
      <c r="F21" s="54">
        <f t="shared" si="0"/>
        <v>0</v>
      </c>
      <c r="G21" s="53" t="e">
        <f t="shared" si="1"/>
        <v>#DIV/0!</v>
      </c>
    </row>
    <row r="22" spans="1:7" s="3" customFormat="1" ht="16.5" customHeight="1">
      <c r="A22" s="134" t="s">
        <v>360</v>
      </c>
      <c r="B22" s="67" t="s">
        <v>361</v>
      </c>
      <c r="C22" s="53">
        <f>'表3-14其他流动 '!C28</f>
        <v>0</v>
      </c>
      <c r="D22" s="53">
        <f>'表3-14其他流动 '!D28</f>
        <v>0</v>
      </c>
      <c r="E22" s="53">
        <f>'表3-14其他流动 '!E28</f>
        <v>0</v>
      </c>
      <c r="F22" s="54">
        <f t="shared" si="0"/>
        <v>0</v>
      </c>
      <c r="G22" s="53" t="e">
        <f t="shared" si="1"/>
        <v>#DIV/0!</v>
      </c>
    </row>
    <row r="23" spans="1:7" s="3" customFormat="1" ht="16.5" customHeight="1">
      <c r="A23" s="135"/>
      <c r="B23" s="15"/>
      <c r="C23" s="53"/>
      <c r="D23" s="53"/>
      <c r="E23" s="53"/>
      <c r="F23" s="54"/>
      <c r="G23" s="53"/>
    </row>
    <row r="24" spans="1:7" s="3" customFormat="1" ht="16.5" customHeight="1">
      <c r="A24" s="135"/>
      <c r="B24" s="15"/>
      <c r="C24" s="53"/>
      <c r="D24" s="53"/>
      <c r="E24" s="53"/>
      <c r="F24" s="54"/>
      <c r="G24" s="53"/>
    </row>
    <row r="25" spans="1:7" s="3" customFormat="1" ht="16.5" customHeight="1">
      <c r="A25" s="135"/>
      <c r="B25" s="15"/>
      <c r="C25" s="53"/>
      <c r="D25" s="53"/>
      <c r="E25" s="53"/>
      <c r="F25" s="54"/>
      <c r="G25" s="53"/>
    </row>
    <row r="26" spans="1:7" s="3" customFormat="1" ht="16.5" customHeight="1">
      <c r="A26" s="135"/>
      <c r="B26" s="15"/>
      <c r="C26" s="53"/>
      <c r="D26" s="53"/>
      <c r="E26" s="53"/>
      <c r="F26" s="54"/>
      <c r="G26" s="53"/>
    </row>
    <row r="27" spans="1:7" s="3" customFormat="1" ht="16.5" customHeight="1">
      <c r="A27" s="135"/>
      <c r="B27" s="15"/>
      <c r="C27" s="53"/>
      <c r="D27" s="53"/>
      <c r="E27" s="53"/>
      <c r="F27" s="54"/>
      <c r="G27" s="53"/>
    </row>
    <row r="28" spans="1:7" s="3" customFormat="1" ht="16.5" customHeight="1">
      <c r="A28" s="28">
        <v>3</v>
      </c>
      <c r="B28" s="33" t="s">
        <v>362</v>
      </c>
      <c r="C28" s="53">
        <f>SUM(C7:C9,C12:C22)</f>
        <v>0</v>
      </c>
      <c r="D28" s="53">
        <f>SUM(D7:D9,D12:D22)</f>
        <v>0</v>
      </c>
      <c r="E28" s="53">
        <f>SUM(E7:E9,E12:E22)</f>
        <v>0</v>
      </c>
      <c r="F28" s="54">
        <f>E28-D28</f>
        <v>0</v>
      </c>
      <c r="G28" s="53" t="e">
        <f>F28/D28*100</f>
        <v>#DIV/0!</v>
      </c>
    </row>
  </sheetData>
  <sheetProtection/>
  <mergeCells count="7">
    <mergeCell ref="G5:G6"/>
    <mergeCell ref="A5:A6"/>
    <mergeCell ref="B5:B6"/>
    <mergeCell ref="C5:C6"/>
    <mergeCell ref="D5:D6"/>
    <mergeCell ref="E5:E6"/>
    <mergeCell ref="F5:F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C1">
      <selection activeCell="D5" sqref="D5:G28"/>
    </sheetView>
  </sheetViews>
  <sheetFormatPr defaultColWidth="9.00390625" defaultRowHeight="16.5" customHeight="1"/>
  <cols>
    <col min="1" max="1" width="6.50390625" style="5" customWidth="1"/>
    <col min="2" max="2" width="23.625" style="5" customWidth="1"/>
    <col min="3" max="3" width="11.125" style="5" customWidth="1"/>
    <col min="4" max="4" width="18.375" style="5" customWidth="1"/>
    <col min="5" max="5" width="18.75390625" style="5" customWidth="1"/>
    <col min="6" max="6" width="19.50390625" style="5" customWidth="1"/>
    <col min="7" max="7" width="24.25390625" style="5" customWidth="1"/>
    <col min="8" max="16384" width="9.00390625" style="5" customWidth="1"/>
  </cols>
  <sheetData>
    <row r="1" spans="1:7" s="1" customFormat="1" ht="22.5" customHeight="1">
      <c r="A1" s="211" t="s">
        <v>145</v>
      </c>
      <c r="B1" s="211"/>
      <c r="C1" s="211"/>
      <c r="D1" s="211"/>
      <c r="E1" s="211"/>
      <c r="F1" s="211"/>
      <c r="G1" s="211"/>
    </row>
    <row r="2" spans="1:14" s="2" customFormat="1" ht="16.5" customHeight="1">
      <c r="A2" s="6"/>
      <c r="B2" s="6"/>
      <c r="C2" s="6"/>
      <c r="D2" s="6"/>
      <c r="E2" s="6"/>
      <c r="F2" s="6"/>
      <c r="G2" s="7" t="s">
        <v>992</v>
      </c>
      <c r="H2" s="3"/>
      <c r="I2" s="6"/>
      <c r="J2" s="6"/>
      <c r="K2" s="6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6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202" t="s">
        <v>1</v>
      </c>
      <c r="B5" s="202" t="s">
        <v>993</v>
      </c>
      <c r="C5" s="202" t="s">
        <v>410</v>
      </c>
      <c r="D5" s="221" t="s">
        <v>235</v>
      </c>
      <c r="E5" s="204" t="s">
        <v>258</v>
      </c>
      <c r="F5" s="204" t="s">
        <v>236</v>
      </c>
      <c r="G5" s="204" t="s">
        <v>376</v>
      </c>
    </row>
    <row r="6" spans="1:22" s="4" customFormat="1" ht="16.5" customHeight="1">
      <c r="A6" s="210"/>
      <c r="B6" s="210"/>
      <c r="C6" s="210"/>
      <c r="D6" s="227"/>
      <c r="E6" s="209"/>
      <c r="F6" s="209"/>
      <c r="G6" s="20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7" s="3" customFormat="1" ht="16.5" customHeight="1">
      <c r="A7" s="15"/>
      <c r="B7" s="15"/>
      <c r="C7" s="15"/>
      <c r="D7" s="24"/>
      <c r="E7" s="24"/>
      <c r="F7" s="24"/>
      <c r="G7" s="15"/>
    </row>
    <row r="8" spans="1:7" s="3" customFormat="1" ht="16.5" customHeight="1">
      <c r="A8" s="15"/>
      <c r="B8" s="15"/>
      <c r="C8" s="15"/>
      <c r="D8" s="24"/>
      <c r="E8" s="24"/>
      <c r="F8" s="24"/>
      <c r="G8" s="15"/>
    </row>
    <row r="9" spans="1:7" s="3" customFormat="1" ht="16.5" customHeight="1">
      <c r="A9" s="15"/>
      <c r="B9" s="15"/>
      <c r="C9" s="15"/>
      <c r="D9" s="24"/>
      <c r="E9" s="24"/>
      <c r="F9" s="24"/>
      <c r="G9" s="15"/>
    </row>
    <row r="10" spans="1:7" s="3" customFormat="1" ht="16.5" customHeight="1">
      <c r="A10" s="15"/>
      <c r="B10" s="15"/>
      <c r="C10" s="15"/>
      <c r="D10" s="24"/>
      <c r="E10" s="24"/>
      <c r="F10" s="24"/>
      <c r="G10" s="15"/>
    </row>
    <row r="11" spans="1:7" s="3" customFormat="1" ht="16.5" customHeight="1">
      <c r="A11" s="15"/>
      <c r="B11" s="15"/>
      <c r="C11" s="15"/>
      <c r="D11" s="24"/>
      <c r="E11" s="24"/>
      <c r="F11" s="24"/>
      <c r="G11" s="15"/>
    </row>
    <row r="12" spans="1:7" s="3" customFormat="1" ht="16.5" customHeight="1">
      <c r="A12" s="15"/>
      <c r="B12" s="15"/>
      <c r="C12" s="15"/>
      <c r="D12" s="24"/>
      <c r="E12" s="24"/>
      <c r="F12" s="24"/>
      <c r="G12" s="15"/>
    </row>
    <row r="13" spans="1:7" s="3" customFormat="1" ht="16.5" customHeight="1">
      <c r="A13" s="15"/>
      <c r="B13" s="15"/>
      <c r="C13" s="15"/>
      <c r="D13" s="24"/>
      <c r="E13" s="24"/>
      <c r="F13" s="24"/>
      <c r="G13" s="15"/>
    </row>
    <row r="14" spans="1:7" s="3" customFormat="1" ht="16.5" customHeight="1">
      <c r="A14" s="15"/>
      <c r="B14" s="15"/>
      <c r="C14" s="15"/>
      <c r="D14" s="24"/>
      <c r="E14" s="24"/>
      <c r="F14" s="24"/>
      <c r="G14" s="15"/>
    </row>
    <row r="15" spans="1:7" s="3" customFormat="1" ht="16.5" customHeight="1">
      <c r="A15" s="15"/>
      <c r="B15" s="15"/>
      <c r="C15" s="15"/>
      <c r="D15" s="24"/>
      <c r="E15" s="24"/>
      <c r="F15" s="24"/>
      <c r="G15" s="15"/>
    </row>
    <row r="16" spans="1:7" s="3" customFormat="1" ht="16.5" customHeight="1">
      <c r="A16" s="15"/>
      <c r="B16" s="15"/>
      <c r="C16" s="15"/>
      <c r="D16" s="24"/>
      <c r="E16" s="24"/>
      <c r="F16" s="24"/>
      <c r="G16" s="15"/>
    </row>
    <row r="17" spans="1:7" s="3" customFormat="1" ht="16.5" customHeight="1">
      <c r="A17" s="15"/>
      <c r="B17" s="15"/>
      <c r="C17" s="15"/>
      <c r="D17" s="24"/>
      <c r="E17" s="24"/>
      <c r="F17" s="24"/>
      <c r="G17" s="15"/>
    </row>
    <row r="18" spans="1:7" s="3" customFormat="1" ht="16.5" customHeight="1">
      <c r="A18" s="15"/>
      <c r="B18" s="15"/>
      <c r="C18" s="15"/>
      <c r="D18" s="24"/>
      <c r="E18" s="24"/>
      <c r="F18" s="24"/>
      <c r="G18" s="15"/>
    </row>
    <row r="19" spans="1:7" s="3" customFormat="1" ht="16.5" customHeight="1">
      <c r="A19" s="15"/>
      <c r="B19" s="15"/>
      <c r="C19" s="15"/>
      <c r="D19" s="24"/>
      <c r="E19" s="24"/>
      <c r="F19" s="24"/>
      <c r="G19" s="15"/>
    </row>
    <row r="20" spans="1:7" s="3" customFormat="1" ht="16.5" customHeight="1">
      <c r="A20" s="15"/>
      <c r="B20" s="15"/>
      <c r="C20" s="15"/>
      <c r="D20" s="24"/>
      <c r="E20" s="24"/>
      <c r="F20" s="24"/>
      <c r="G20" s="15"/>
    </row>
    <row r="21" spans="1:7" s="3" customFormat="1" ht="16.5" customHeight="1">
      <c r="A21" s="15"/>
      <c r="B21" s="15"/>
      <c r="C21" s="15"/>
      <c r="D21" s="24"/>
      <c r="E21" s="24"/>
      <c r="F21" s="24"/>
      <c r="G21" s="15"/>
    </row>
    <row r="22" spans="1:7" s="3" customFormat="1" ht="16.5" customHeight="1">
      <c r="A22" s="15"/>
      <c r="B22" s="15"/>
      <c r="C22" s="15"/>
      <c r="D22" s="24"/>
      <c r="E22" s="24"/>
      <c r="F22" s="24"/>
      <c r="G22" s="15"/>
    </row>
    <row r="23" spans="1:7" s="3" customFormat="1" ht="16.5" customHeight="1">
      <c r="A23" s="15"/>
      <c r="B23" s="15"/>
      <c r="C23" s="15"/>
      <c r="D23" s="24"/>
      <c r="E23" s="24"/>
      <c r="F23" s="24"/>
      <c r="G23" s="15"/>
    </row>
    <row r="24" spans="1:7" s="3" customFormat="1" ht="16.5" customHeight="1">
      <c r="A24" s="15"/>
      <c r="B24" s="15"/>
      <c r="C24" s="15"/>
      <c r="D24" s="24"/>
      <c r="E24" s="24"/>
      <c r="F24" s="24"/>
      <c r="G24" s="15"/>
    </row>
    <row r="25" spans="1:7" s="3" customFormat="1" ht="16.5" customHeight="1">
      <c r="A25" s="17"/>
      <c r="B25" s="15"/>
      <c r="C25" s="15"/>
      <c r="D25" s="24"/>
      <c r="E25" s="24"/>
      <c r="F25" s="24"/>
      <c r="G25" s="15"/>
    </row>
    <row r="26" spans="1:7" s="3" customFormat="1" ht="16.5" customHeight="1">
      <c r="A26" s="17"/>
      <c r="B26" s="18"/>
      <c r="C26" s="19"/>
      <c r="D26" s="24"/>
      <c r="E26" s="24"/>
      <c r="F26" s="24"/>
      <c r="G26" s="15"/>
    </row>
    <row r="27" spans="1:7" s="3" customFormat="1" ht="16.5" customHeight="1">
      <c r="A27" s="206" t="s">
        <v>377</v>
      </c>
      <c r="B27" s="207"/>
      <c r="C27" s="208"/>
      <c r="D27" s="16">
        <f>SUM(D7:D26)</f>
        <v>0</v>
      </c>
      <c r="E27" s="24">
        <f>SUM(E7:E26)</f>
        <v>0</v>
      </c>
      <c r="F27" s="24">
        <f>SUM(F7:F26)</f>
        <v>0</v>
      </c>
      <c r="G27" s="15"/>
    </row>
    <row r="28" spans="1:7" s="3" customFormat="1" ht="16.5" customHeight="1">
      <c r="A28" s="206" t="s">
        <v>371</v>
      </c>
      <c r="B28" s="207"/>
      <c r="C28" s="208"/>
      <c r="D28" s="16">
        <f>D27</f>
        <v>0</v>
      </c>
      <c r="E28" s="24">
        <f>E27</f>
        <v>0</v>
      </c>
      <c r="F28" s="24">
        <f>F27</f>
        <v>0</v>
      </c>
      <c r="G28" s="15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A7" sqref="A7:I7"/>
    </sheetView>
  </sheetViews>
  <sheetFormatPr defaultColWidth="9.00390625" defaultRowHeight="16.5" customHeight="1"/>
  <cols>
    <col min="1" max="1" width="3.75390625" style="5" customWidth="1"/>
    <col min="2" max="2" width="17.875" style="5" bestFit="1" customWidth="1"/>
    <col min="3" max="3" width="13.00390625" style="5" customWidth="1"/>
    <col min="4" max="4" width="4.875" style="5" customWidth="1"/>
    <col min="5" max="5" width="4.50390625" style="5" customWidth="1"/>
    <col min="6" max="6" width="4.00390625" style="5" customWidth="1"/>
    <col min="7" max="7" width="7.375" style="5" customWidth="1"/>
    <col min="8" max="8" width="5.50390625" style="5" customWidth="1"/>
    <col min="9" max="9" width="11.50390625" style="5" customWidth="1"/>
    <col min="10" max="10" width="9.375" style="5" customWidth="1"/>
    <col min="11" max="11" width="10.625" style="5" customWidth="1"/>
    <col min="12" max="12" width="9.625" style="5" customWidth="1"/>
    <col min="13" max="13" width="6.125" style="5" customWidth="1"/>
    <col min="14" max="14" width="12.75390625" style="5" customWidth="1"/>
    <col min="15" max="16384" width="9.00390625" style="5" customWidth="1"/>
  </cols>
  <sheetData>
    <row r="1" spans="1:14" s="1" customFormat="1" ht="22.5" customHeight="1">
      <c r="A1" s="211" t="s">
        <v>994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995</v>
      </c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3" customFormat="1" ht="16.5" customHeight="1">
      <c r="A4" s="8"/>
      <c r="B4" s="8"/>
      <c r="C4" s="9"/>
      <c r="D4" s="9"/>
      <c r="E4" s="9"/>
      <c r="F4" s="9"/>
      <c r="N4" s="10"/>
    </row>
    <row r="5" spans="1:14" s="4" customFormat="1" ht="16.5" customHeight="1">
      <c r="A5" s="202" t="s">
        <v>1</v>
      </c>
      <c r="B5" s="219" t="s">
        <v>996</v>
      </c>
      <c r="C5" s="202" t="s">
        <v>997</v>
      </c>
      <c r="D5" s="219" t="s">
        <v>998</v>
      </c>
      <c r="E5" s="219" t="s">
        <v>999</v>
      </c>
      <c r="F5" s="219" t="s">
        <v>1000</v>
      </c>
      <c r="G5" s="219" t="s">
        <v>1001</v>
      </c>
      <c r="H5" s="219" t="s">
        <v>1002</v>
      </c>
      <c r="I5" s="219" t="s">
        <v>1003</v>
      </c>
      <c r="J5" s="221" t="s">
        <v>235</v>
      </c>
      <c r="K5" s="204" t="s">
        <v>258</v>
      </c>
      <c r="L5" s="204" t="s">
        <v>236</v>
      </c>
      <c r="M5" s="219" t="s">
        <v>238</v>
      </c>
      <c r="N5" s="202" t="s">
        <v>376</v>
      </c>
    </row>
    <row r="6" spans="1:22" s="4" customFormat="1" ht="16.5" customHeight="1">
      <c r="A6" s="210"/>
      <c r="B6" s="223"/>
      <c r="C6" s="210"/>
      <c r="D6" s="223"/>
      <c r="E6" s="223"/>
      <c r="F6" s="223"/>
      <c r="G6" s="223"/>
      <c r="H6" s="223"/>
      <c r="I6" s="223"/>
      <c r="J6" s="227"/>
      <c r="K6" s="209"/>
      <c r="L6" s="209"/>
      <c r="M6" s="223"/>
      <c r="N6" s="210"/>
      <c r="O6" s="23"/>
      <c r="P6" s="23"/>
      <c r="Q6" s="23"/>
      <c r="R6" s="23"/>
      <c r="S6" s="23"/>
      <c r="T6" s="23"/>
      <c r="U6" s="23"/>
      <c r="V6" s="23"/>
    </row>
    <row r="7" spans="1:14" s="3" customFormat="1" ht="16.5" customHeight="1">
      <c r="A7" s="15"/>
      <c r="B7" s="37"/>
      <c r="C7" s="37"/>
      <c r="D7" s="15"/>
      <c r="E7" s="37"/>
      <c r="F7" s="15"/>
      <c r="G7" s="37"/>
      <c r="H7" s="15"/>
      <c r="I7" s="15"/>
      <c r="J7" s="24"/>
      <c r="K7" s="24"/>
      <c r="L7" s="24"/>
      <c r="M7" s="16" t="e">
        <f>(L7-K7)/K7*100</f>
        <v>#DIV/0!</v>
      </c>
      <c r="N7" s="15"/>
    </row>
    <row r="8" spans="1:14" s="3" customFormat="1" ht="16.5" customHeight="1">
      <c r="A8" s="15"/>
      <c r="B8" s="15"/>
      <c r="C8" s="15"/>
      <c r="D8" s="15"/>
      <c r="E8" s="15"/>
      <c r="F8" s="15"/>
      <c r="G8" s="15"/>
      <c r="H8" s="15"/>
      <c r="I8" s="15"/>
      <c r="J8" s="24"/>
      <c r="K8" s="24"/>
      <c r="L8" s="24"/>
      <c r="M8" s="16"/>
      <c r="N8" s="15"/>
    </row>
    <row r="9" spans="1:14" s="3" customFormat="1" ht="16.5" customHeight="1">
      <c r="A9" s="15"/>
      <c r="B9" s="15"/>
      <c r="C9" s="15"/>
      <c r="D9" s="15"/>
      <c r="E9" s="15"/>
      <c r="F9" s="15"/>
      <c r="G9" s="15"/>
      <c r="H9" s="15"/>
      <c r="I9" s="15"/>
      <c r="J9" s="24"/>
      <c r="K9" s="24"/>
      <c r="L9" s="24"/>
      <c r="M9" s="16"/>
      <c r="N9" s="15"/>
    </row>
    <row r="10" spans="1:14" s="3" customFormat="1" ht="16.5" customHeight="1">
      <c r="A10" s="15"/>
      <c r="B10" s="15"/>
      <c r="C10" s="15"/>
      <c r="D10" s="15"/>
      <c r="E10" s="15"/>
      <c r="F10" s="15"/>
      <c r="G10" s="15"/>
      <c r="H10" s="15"/>
      <c r="I10" s="15"/>
      <c r="J10" s="24"/>
      <c r="K10" s="24"/>
      <c r="L10" s="24"/>
      <c r="M10" s="16"/>
      <c r="N10" s="15"/>
    </row>
    <row r="11" spans="1:14" s="3" customFormat="1" ht="16.5" customHeight="1">
      <c r="A11" s="15"/>
      <c r="B11" s="15"/>
      <c r="C11" s="15"/>
      <c r="D11" s="15"/>
      <c r="E11" s="15"/>
      <c r="F11" s="15"/>
      <c r="G11" s="15"/>
      <c r="H11" s="15"/>
      <c r="I11" s="15"/>
      <c r="J11" s="24"/>
      <c r="K11" s="24"/>
      <c r="L11" s="24"/>
      <c r="M11" s="16"/>
      <c r="N11" s="15"/>
    </row>
    <row r="12" spans="1:14" s="3" customFormat="1" ht="16.5" customHeight="1">
      <c r="A12" s="15"/>
      <c r="B12" s="15"/>
      <c r="C12" s="15"/>
      <c r="D12" s="15"/>
      <c r="E12" s="15"/>
      <c r="F12" s="15"/>
      <c r="G12" s="15"/>
      <c r="H12" s="15"/>
      <c r="I12" s="15"/>
      <c r="J12" s="24"/>
      <c r="K12" s="24"/>
      <c r="L12" s="24"/>
      <c r="M12" s="16"/>
      <c r="N12" s="15"/>
    </row>
    <row r="13" spans="1:14" s="3" customFormat="1" ht="16.5" customHeight="1">
      <c r="A13" s="15"/>
      <c r="B13" s="15"/>
      <c r="C13" s="15"/>
      <c r="D13" s="15"/>
      <c r="E13" s="15"/>
      <c r="F13" s="15"/>
      <c r="G13" s="15"/>
      <c r="H13" s="15"/>
      <c r="I13" s="15"/>
      <c r="J13" s="24"/>
      <c r="K13" s="24"/>
      <c r="L13" s="24"/>
      <c r="M13" s="16"/>
      <c r="N13" s="15"/>
    </row>
    <row r="14" spans="1:14" s="3" customFormat="1" ht="16.5" customHeight="1">
      <c r="A14" s="15"/>
      <c r="B14" s="15"/>
      <c r="C14" s="15"/>
      <c r="D14" s="15"/>
      <c r="E14" s="15"/>
      <c r="F14" s="15"/>
      <c r="G14" s="15"/>
      <c r="H14" s="15"/>
      <c r="I14" s="15"/>
      <c r="J14" s="24"/>
      <c r="K14" s="24"/>
      <c r="L14" s="24"/>
      <c r="M14" s="16"/>
      <c r="N14" s="15"/>
    </row>
    <row r="15" spans="1:14" s="3" customFormat="1" ht="16.5" customHeight="1">
      <c r="A15" s="15"/>
      <c r="B15" s="15"/>
      <c r="C15" s="15"/>
      <c r="D15" s="15"/>
      <c r="E15" s="15"/>
      <c r="F15" s="15"/>
      <c r="G15" s="15"/>
      <c r="H15" s="15"/>
      <c r="I15" s="15"/>
      <c r="J15" s="24"/>
      <c r="K15" s="24"/>
      <c r="L15" s="24"/>
      <c r="M15" s="16"/>
      <c r="N15" s="15"/>
    </row>
    <row r="16" spans="1:14" s="3" customFormat="1" ht="16.5" customHeight="1">
      <c r="A16" s="15"/>
      <c r="B16" s="15"/>
      <c r="C16" s="15"/>
      <c r="D16" s="15"/>
      <c r="E16" s="15"/>
      <c r="F16" s="15"/>
      <c r="G16" s="15"/>
      <c r="H16" s="15"/>
      <c r="I16" s="15"/>
      <c r="J16" s="24"/>
      <c r="K16" s="24"/>
      <c r="L16" s="24"/>
      <c r="M16" s="16"/>
      <c r="N16" s="15"/>
    </row>
    <row r="17" spans="1:14" s="3" customFormat="1" ht="16.5" customHeight="1">
      <c r="A17" s="15"/>
      <c r="B17" s="15"/>
      <c r="C17" s="15"/>
      <c r="D17" s="15"/>
      <c r="E17" s="15"/>
      <c r="F17" s="15"/>
      <c r="G17" s="15"/>
      <c r="H17" s="15"/>
      <c r="I17" s="15"/>
      <c r="J17" s="24"/>
      <c r="K17" s="24"/>
      <c r="L17" s="24"/>
      <c r="M17" s="16"/>
      <c r="N17" s="15"/>
    </row>
    <row r="18" spans="1:14" s="3" customFormat="1" ht="16.5" customHeight="1">
      <c r="A18" s="15"/>
      <c r="B18" s="15"/>
      <c r="C18" s="15"/>
      <c r="D18" s="15"/>
      <c r="E18" s="15"/>
      <c r="F18" s="15"/>
      <c r="G18" s="15"/>
      <c r="H18" s="15"/>
      <c r="I18" s="15"/>
      <c r="J18" s="24"/>
      <c r="K18" s="24"/>
      <c r="L18" s="24"/>
      <c r="M18" s="16"/>
      <c r="N18" s="15"/>
    </row>
    <row r="19" spans="1:14" s="3" customFormat="1" ht="16.5" customHeight="1">
      <c r="A19" s="15"/>
      <c r="B19" s="15"/>
      <c r="C19" s="15"/>
      <c r="D19" s="15"/>
      <c r="E19" s="15"/>
      <c r="F19" s="15"/>
      <c r="G19" s="15"/>
      <c r="H19" s="15"/>
      <c r="I19" s="15"/>
      <c r="J19" s="24"/>
      <c r="K19" s="24"/>
      <c r="L19" s="24"/>
      <c r="M19" s="16"/>
      <c r="N19" s="15"/>
    </row>
    <row r="20" spans="1:14" s="3" customFormat="1" ht="16.5" customHeight="1">
      <c r="A20" s="15"/>
      <c r="B20" s="15"/>
      <c r="C20" s="15"/>
      <c r="D20" s="15"/>
      <c r="E20" s="15"/>
      <c r="F20" s="15"/>
      <c r="G20" s="15"/>
      <c r="H20" s="15"/>
      <c r="I20" s="15"/>
      <c r="J20" s="24"/>
      <c r="K20" s="24"/>
      <c r="L20" s="24"/>
      <c r="M20" s="16"/>
      <c r="N20" s="15"/>
    </row>
    <row r="21" spans="1:14" s="3" customFormat="1" ht="16.5" customHeight="1">
      <c r="A21" s="15"/>
      <c r="B21" s="15"/>
      <c r="C21" s="15"/>
      <c r="D21" s="15"/>
      <c r="E21" s="15"/>
      <c r="F21" s="15"/>
      <c r="G21" s="15"/>
      <c r="H21" s="15"/>
      <c r="I21" s="15"/>
      <c r="J21" s="24"/>
      <c r="K21" s="24"/>
      <c r="L21" s="24"/>
      <c r="M21" s="16"/>
      <c r="N21" s="15"/>
    </row>
    <row r="22" spans="1:14" s="3" customFormat="1" ht="16.5" customHeight="1">
      <c r="A22" s="15"/>
      <c r="B22" s="15"/>
      <c r="C22" s="15"/>
      <c r="D22" s="15"/>
      <c r="E22" s="15"/>
      <c r="F22" s="15"/>
      <c r="G22" s="15"/>
      <c r="H22" s="15"/>
      <c r="I22" s="15"/>
      <c r="J22" s="24"/>
      <c r="K22" s="24"/>
      <c r="L22" s="24"/>
      <c r="M22" s="16"/>
      <c r="N22" s="15"/>
    </row>
    <row r="23" spans="1:14" s="3" customFormat="1" ht="16.5" customHeight="1">
      <c r="A23" s="15"/>
      <c r="B23" s="15"/>
      <c r="C23" s="15"/>
      <c r="D23" s="15"/>
      <c r="E23" s="15"/>
      <c r="F23" s="15"/>
      <c r="G23" s="15"/>
      <c r="H23" s="15"/>
      <c r="I23" s="15"/>
      <c r="J23" s="24"/>
      <c r="K23" s="24"/>
      <c r="L23" s="24"/>
      <c r="M23" s="16"/>
      <c r="N23" s="15"/>
    </row>
    <row r="24" spans="1:14" s="3" customFormat="1" ht="16.5" customHeight="1">
      <c r="A24" s="15"/>
      <c r="B24" s="15"/>
      <c r="C24" s="15"/>
      <c r="D24" s="15"/>
      <c r="E24" s="15"/>
      <c r="F24" s="15"/>
      <c r="G24" s="15"/>
      <c r="H24" s="15"/>
      <c r="I24" s="15"/>
      <c r="J24" s="24"/>
      <c r="K24" s="24"/>
      <c r="L24" s="24"/>
      <c r="M24" s="16"/>
      <c r="N24" s="15"/>
    </row>
    <row r="25" spans="1:14" s="3" customFormat="1" ht="16.5" customHeight="1">
      <c r="A25" s="17"/>
      <c r="B25" s="15"/>
      <c r="C25" s="15"/>
      <c r="D25" s="15"/>
      <c r="E25" s="15"/>
      <c r="F25" s="15"/>
      <c r="G25" s="15"/>
      <c r="H25" s="15"/>
      <c r="I25" s="15"/>
      <c r="J25" s="24"/>
      <c r="K25" s="24"/>
      <c r="L25" s="24"/>
      <c r="M25" s="16"/>
      <c r="N25" s="15"/>
    </row>
    <row r="26" spans="1:14" s="3" customFormat="1" ht="16.5" customHeight="1">
      <c r="A26" s="17"/>
      <c r="B26" s="18"/>
      <c r="C26" s="19"/>
      <c r="D26" s="19"/>
      <c r="E26" s="19"/>
      <c r="F26" s="19"/>
      <c r="G26" s="19"/>
      <c r="H26" s="19"/>
      <c r="I26" s="19"/>
      <c r="J26" s="24"/>
      <c r="K26" s="24"/>
      <c r="L26" s="24"/>
      <c r="M26" s="16"/>
      <c r="N26" s="15"/>
    </row>
    <row r="27" spans="1:14" s="3" customFormat="1" ht="16.5" customHeight="1">
      <c r="A27" s="206" t="s">
        <v>377</v>
      </c>
      <c r="B27" s="207"/>
      <c r="C27" s="207"/>
      <c r="D27" s="207"/>
      <c r="E27" s="207"/>
      <c r="F27" s="207"/>
      <c r="G27" s="207"/>
      <c r="H27" s="207"/>
      <c r="I27" s="208"/>
      <c r="J27" s="16">
        <f>SUM(J7:J26)</f>
        <v>0</v>
      </c>
      <c r="K27" s="24">
        <f>SUM(K7:K26)</f>
        <v>0</v>
      </c>
      <c r="L27" s="24">
        <f>SUM(L7:L26)</f>
        <v>0</v>
      </c>
      <c r="M27" s="16" t="e">
        <f>(L27-K27)/K27*100</f>
        <v>#DIV/0!</v>
      </c>
      <c r="N27" s="15"/>
    </row>
    <row r="28" spans="1:14" s="3" customFormat="1" ht="16.5" customHeight="1">
      <c r="A28" s="206" t="s">
        <v>371</v>
      </c>
      <c r="B28" s="207"/>
      <c r="C28" s="207"/>
      <c r="D28" s="207"/>
      <c r="E28" s="207"/>
      <c r="F28" s="207"/>
      <c r="G28" s="207"/>
      <c r="H28" s="207"/>
      <c r="I28" s="208"/>
      <c r="J28" s="16">
        <f>J27</f>
        <v>0</v>
      </c>
      <c r="K28" s="24">
        <f>K27</f>
        <v>0</v>
      </c>
      <c r="L28" s="24">
        <f>L27</f>
        <v>0</v>
      </c>
      <c r="M28" s="16" t="e">
        <f>(L28-K28)/K28*100</f>
        <v>#DIV/0!</v>
      </c>
      <c r="N28" s="15"/>
    </row>
  </sheetData>
  <sheetProtection/>
  <mergeCells count="17">
    <mergeCell ref="A1:N1"/>
    <mergeCell ref="A27:I27"/>
    <mergeCell ref="A28:I28"/>
    <mergeCell ref="A5:A6"/>
    <mergeCell ref="B5:B6"/>
    <mergeCell ref="C5:C6"/>
    <mergeCell ref="D5:D6"/>
    <mergeCell ref="E5:E6"/>
    <mergeCell ref="F5:F6"/>
    <mergeCell ref="G5:G6"/>
    <mergeCell ref="N5:N6"/>
    <mergeCell ref="H5:H6"/>
    <mergeCell ref="I5:I6"/>
    <mergeCell ref="J5:J6"/>
    <mergeCell ref="K5:K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&amp;"宋体,常规"资产占有单位名称：辽宁电力电子集团东北无线电厂&amp;C&amp;"Times New Roman,常规"&amp;9
&amp;"宋体,常规"评估基准日：2007年5月25日&amp;R&amp;"Times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F5" sqref="F5:I28"/>
    </sheetView>
  </sheetViews>
  <sheetFormatPr defaultColWidth="9.00390625" defaultRowHeight="16.5" customHeight="1"/>
  <cols>
    <col min="1" max="1" width="3.75390625" style="5" customWidth="1"/>
    <col min="2" max="2" width="20.375" style="5" customWidth="1"/>
    <col min="3" max="3" width="11.875" style="5" customWidth="1"/>
    <col min="4" max="4" width="8.625" style="5" customWidth="1"/>
    <col min="5" max="5" width="12.00390625" style="5" customWidth="1"/>
    <col min="6" max="6" width="12.375" style="5" customWidth="1"/>
    <col min="7" max="7" width="10.625" style="5" customWidth="1"/>
    <col min="8" max="8" width="5.75390625" style="5" customWidth="1"/>
    <col min="9" max="9" width="14.00390625" style="5" customWidth="1"/>
    <col min="10" max="10" width="7.125" style="5" customWidth="1"/>
    <col min="11" max="11" width="14.875" style="5" customWidth="1"/>
    <col min="12" max="16384" width="9.00390625" style="5" customWidth="1"/>
  </cols>
  <sheetData>
    <row r="1" spans="1:11" s="1" customFormat="1" ht="22.5" customHeight="1">
      <c r="A1" s="211" t="s">
        <v>1004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1005</v>
      </c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202" t="s">
        <v>1</v>
      </c>
      <c r="B5" s="202" t="s">
        <v>1006</v>
      </c>
      <c r="C5" s="219" t="s">
        <v>998</v>
      </c>
      <c r="D5" s="219" t="s">
        <v>1007</v>
      </c>
      <c r="E5" s="219" t="s">
        <v>1003</v>
      </c>
      <c r="F5" s="221" t="s">
        <v>235</v>
      </c>
      <c r="G5" s="204" t="s">
        <v>258</v>
      </c>
      <c r="H5" s="221" t="s">
        <v>1008</v>
      </c>
      <c r="I5" s="204" t="s">
        <v>236</v>
      </c>
      <c r="J5" s="202" t="s">
        <v>238</v>
      </c>
      <c r="K5" s="202" t="s">
        <v>376</v>
      </c>
    </row>
    <row r="6" spans="1:22" s="4" customFormat="1" ht="16.5" customHeight="1">
      <c r="A6" s="210"/>
      <c r="B6" s="210"/>
      <c r="C6" s="223"/>
      <c r="D6" s="223"/>
      <c r="E6" s="223"/>
      <c r="F6" s="227"/>
      <c r="G6" s="209"/>
      <c r="H6" s="227"/>
      <c r="I6" s="209"/>
      <c r="J6" s="210"/>
      <c r="K6" s="210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1" s="3" customFormat="1" ht="16.5" customHeight="1">
      <c r="A7" s="15"/>
      <c r="B7" s="15"/>
      <c r="C7" s="15"/>
      <c r="D7" s="15"/>
      <c r="E7" s="15"/>
      <c r="F7" s="24"/>
      <c r="G7" s="24"/>
      <c r="H7" s="24"/>
      <c r="I7" s="24"/>
      <c r="J7" s="16" t="e">
        <f>(I7-G7)/G7*100</f>
        <v>#DIV/0!</v>
      </c>
      <c r="K7" s="15"/>
    </row>
    <row r="8" spans="1:11" s="3" customFormat="1" ht="16.5" customHeight="1">
      <c r="A8" s="15"/>
      <c r="B8" s="15"/>
      <c r="C8" s="15"/>
      <c r="D8" s="15"/>
      <c r="E8" s="15"/>
      <c r="F8" s="24"/>
      <c r="G8" s="24"/>
      <c r="H8" s="24"/>
      <c r="I8" s="24"/>
      <c r="J8" s="16"/>
      <c r="K8" s="15"/>
    </row>
    <row r="9" spans="1:11" s="3" customFormat="1" ht="16.5" customHeight="1">
      <c r="A9" s="15"/>
      <c r="B9" s="15"/>
      <c r="C9" s="15"/>
      <c r="D9" s="15"/>
      <c r="E9" s="15"/>
      <c r="F9" s="24"/>
      <c r="G9" s="24"/>
      <c r="H9" s="24"/>
      <c r="I9" s="24"/>
      <c r="J9" s="16"/>
      <c r="K9" s="15"/>
    </row>
    <row r="10" spans="1:11" s="3" customFormat="1" ht="16.5" customHeight="1">
      <c r="A10" s="15"/>
      <c r="B10" s="15"/>
      <c r="C10" s="15"/>
      <c r="D10" s="15"/>
      <c r="E10" s="15"/>
      <c r="F10" s="24"/>
      <c r="G10" s="24"/>
      <c r="H10" s="24"/>
      <c r="I10" s="24"/>
      <c r="J10" s="16"/>
      <c r="K10" s="15"/>
    </row>
    <row r="11" spans="1:11" s="3" customFormat="1" ht="16.5" customHeight="1">
      <c r="A11" s="15"/>
      <c r="B11" s="15"/>
      <c r="C11" s="15"/>
      <c r="D11" s="15"/>
      <c r="E11" s="15"/>
      <c r="F11" s="24"/>
      <c r="G11" s="24"/>
      <c r="H11" s="24"/>
      <c r="I11" s="24"/>
      <c r="J11" s="16"/>
      <c r="K11" s="15"/>
    </row>
    <row r="12" spans="1:11" s="3" customFormat="1" ht="16.5" customHeight="1">
      <c r="A12" s="15"/>
      <c r="B12" s="15"/>
      <c r="C12" s="15"/>
      <c r="D12" s="15"/>
      <c r="E12" s="15"/>
      <c r="F12" s="24"/>
      <c r="G12" s="24"/>
      <c r="H12" s="24"/>
      <c r="I12" s="24"/>
      <c r="J12" s="16"/>
      <c r="K12" s="15"/>
    </row>
    <row r="13" spans="1:11" s="3" customFormat="1" ht="16.5" customHeight="1">
      <c r="A13" s="15"/>
      <c r="B13" s="15"/>
      <c r="C13" s="15"/>
      <c r="D13" s="15"/>
      <c r="E13" s="15"/>
      <c r="F13" s="24"/>
      <c r="G13" s="24"/>
      <c r="H13" s="24"/>
      <c r="I13" s="24"/>
      <c r="J13" s="16"/>
      <c r="K13" s="15"/>
    </row>
    <row r="14" spans="1:11" s="3" customFormat="1" ht="16.5" customHeight="1">
      <c r="A14" s="15"/>
      <c r="B14" s="15"/>
      <c r="C14" s="15"/>
      <c r="D14" s="15"/>
      <c r="E14" s="15"/>
      <c r="F14" s="24"/>
      <c r="G14" s="24"/>
      <c r="H14" s="24"/>
      <c r="I14" s="24"/>
      <c r="J14" s="16"/>
      <c r="K14" s="15"/>
    </row>
    <row r="15" spans="1:11" s="3" customFormat="1" ht="16.5" customHeight="1">
      <c r="A15" s="15"/>
      <c r="B15" s="15"/>
      <c r="C15" s="15"/>
      <c r="D15" s="15"/>
      <c r="E15" s="15"/>
      <c r="F15" s="24"/>
      <c r="G15" s="24"/>
      <c r="H15" s="24"/>
      <c r="I15" s="24"/>
      <c r="J15" s="16"/>
      <c r="K15" s="15"/>
    </row>
    <row r="16" spans="1:11" s="3" customFormat="1" ht="16.5" customHeight="1">
      <c r="A16" s="15"/>
      <c r="B16" s="15"/>
      <c r="C16" s="15"/>
      <c r="D16" s="15"/>
      <c r="E16" s="15"/>
      <c r="F16" s="24"/>
      <c r="G16" s="24"/>
      <c r="H16" s="24"/>
      <c r="I16" s="24"/>
      <c r="J16" s="16"/>
      <c r="K16" s="15"/>
    </row>
    <row r="17" spans="1:11" s="3" customFormat="1" ht="16.5" customHeight="1">
      <c r="A17" s="15"/>
      <c r="B17" s="15"/>
      <c r="C17" s="15"/>
      <c r="D17" s="15"/>
      <c r="E17" s="15"/>
      <c r="F17" s="24"/>
      <c r="G17" s="24"/>
      <c r="H17" s="24"/>
      <c r="I17" s="24"/>
      <c r="J17" s="16"/>
      <c r="K17" s="15"/>
    </row>
    <row r="18" spans="1:11" s="3" customFormat="1" ht="16.5" customHeight="1">
      <c r="A18" s="15"/>
      <c r="B18" s="15"/>
      <c r="C18" s="15"/>
      <c r="D18" s="15"/>
      <c r="E18" s="15"/>
      <c r="F18" s="24"/>
      <c r="G18" s="24"/>
      <c r="H18" s="24"/>
      <c r="I18" s="24"/>
      <c r="J18" s="16"/>
      <c r="K18" s="15"/>
    </row>
    <row r="19" spans="1:11" s="3" customFormat="1" ht="16.5" customHeight="1">
      <c r="A19" s="15"/>
      <c r="B19" s="15"/>
      <c r="C19" s="15"/>
      <c r="D19" s="15"/>
      <c r="E19" s="15"/>
      <c r="F19" s="24"/>
      <c r="G19" s="24"/>
      <c r="H19" s="24"/>
      <c r="I19" s="24"/>
      <c r="J19" s="16"/>
      <c r="K19" s="15"/>
    </row>
    <row r="20" spans="1:11" s="3" customFormat="1" ht="16.5" customHeight="1">
      <c r="A20" s="15"/>
      <c r="B20" s="15"/>
      <c r="C20" s="15"/>
      <c r="D20" s="15"/>
      <c r="E20" s="15"/>
      <c r="F20" s="24"/>
      <c r="G20" s="24"/>
      <c r="H20" s="24"/>
      <c r="I20" s="24"/>
      <c r="J20" s="16"/>
      <c r="K20" s="15"/>
    </row>
    <row r="21" spans="1:11" s="3" customFormat="1" ht="16.5" customHeight="1">
      <c r="A21" s="15"/>
      <c r="B21" s="15"/>
      <c r="C21" s="15"/>
      <c r="D21" s="15"/>
      <c r="E21" s="15"/>
      <c r="F21" s="24"/>
      <c r="G21" s="24"/>
      <c r="H21" s="24"/>
      <c r="I21" s="24"/>
      <c r="J21" s="16"/>
      <c r="K21" s="15"/>
    </row>
    <row r="22" spans="1:11" s="3" customFormat="1" ht="16.5" customHeight="1">
      <c r="A22" s="15"/>
      <c r="B22" s="15"/>
      <c r="C22" s="15"/>
      <c r="D22" s="15"/>
      <c r="E22" s="15"/>
      <c r="F22" s="24"/>
      <c r="G22" s="24"/>
      <c r="H22" s="24"/>
      <c r="I22" s="24"/>
      <c r="J22" s="16"/>
      <c r="K22" s="15"/>
    </row>
    <row r="23" spans="1:11" s="3" customFormat="1" ht="16.5" customHeight="1">
      <c r="A23" s="15"/>
      <c r="B23" s="15"/>
      <c r="C23" s="15"/>
      <c r="D23" s="15"/>
      <c r="E23" s="15"/>
      <c r="F23" s="24"/>
      <c r="G23" s="24"/>
      <c r="H23" s="24"/>
      <c r="I23" s="24"/>
      <c r="J23" s="16"/>
      <c r="K23" s="15"/>
    </row>
    <row r="24" spans="1:11" s="3" customFormat="1" ht="16.5" customHeight="1">
      <c r="A24" s="15"/>
      <c r="B24" s="15"/>
      <c r="C24" s="15"/>
      <c r="D24" s="15"/>
      <c r="E24" s="15"/>
      <c r="F24" s="24"/>
      <c r="G24" s="24"/>
      <c r="H24" s="24"/>
      <c r="I24" s="24"/>
      <c r="J24" s="16"/>
      <c r="K24" s="15"/>
    </row>
    <row r="25" spans="1:11" s="3" customFormat="1" ht="16.5" customHeight="1">
      <c r="A25" s="17"/>
      <c r="B25" s="15"/>
      <c r="C25" s="15"/>
      <c r="D25" s="15"/>
      <c r="E25" s="15"/>
      <c r="F25" s="24"/>
      <c r="G25" s="24"/>
      <c r="H25" s="24"/>
      <c r="I25" s="24"/>
      <c r="J25" s="16"/>
      <c r="K25" s="15"/>
    </row>
    <row r="26" spans="1:11" s="3" customFormat="1" ht="16.5" customHeight="1">
      <c r="A26" s="17"/>
      <c r="B26" s="18"/>
      <c r="C26" s="19"/>
      <c r="D26" s="19"/>
      <c r="E26" s="19"/>
      <c r="F26" s="24"/>
      <c r="G26" s="24"/>
      <c r="H26" s="24"/>
      <c r="I26" s="24"/>
      <c r="J26" s="16"/>
      <c r="K26" s="15"/>
    </row>
    <row r="27" spans="1:11" s="3" customFormat="1" ht="16.5" customHeight="1">
      <c r="A27" s="206" t="s">
        <v>377</v>
      </c>
      <c r="B27" s="207"/>
      <c r="C27" s="207"/>
      <c r="D27" s="207"/>
      <c r="E27" s="208"/>
      <c r="F27" s="16">
        <f>SUM(F7:F26)</f>
        <v>0</v>
      </c>
      <c r="G27" s="24">
        <f>SUM(G7:G26)</f>
        <v>0</v>
      </c>
      <c r="H27" s="24"/>
      <c r="I27" s="24">
        <f>SUM(I7:I26)</f>
        <v>0</v>
      </c>
      <c r="J27" s="16" t="e">
        <f>(I27-G27)/G27*100</f>
        <v>#DIV/0!</v>
      </c>
      <c r="K27" s="15"/>
    </row>
    <row r="28" spans="1:11" s="3" customFormat="1" ht="16.5" customHeight="1">
      <c r="A28" s="206" t="s">
        <v>371</v>
      </c>
      <c r="B28" s="207"/>
      <c r="C28" s="207"/>
      <c r="D28" s="207"/>
      <c r="E28" s="208"/>
      <c r="F28" s="16">
        <f>F27</f>
        <v>0</v>
      </c>
      <c r="G28" s="24">
        <f>G27</f>
        <v>0</v>
      </c>
      <c r="H28" s="24"/>
      <c r="I28" s="24">
        <f>I27</f>
        <v>0</v>
      </c>
      <c r="J28" s="16" t="e">
        <f>(I28-G28)/G28*100</f>
        <v>#DIV/0!</v>
      </c>
      <c r="K28" s="15"/>
    </row>
  </sheetData>
  <sheetProtection/>
  <mergeCells count="14">
    <mergeCell ref="A28:E28"/>
    <mergeCell ref="A5:A6"/>
    <mergeCell ref="B5:B6"/>
    <mergeCell ref="C5:C6"/>
    <mergeCell ref="D5:D6"/>
    <mergeCell ref="E5:E6"/>
    <mergeCell ref="H5:H6"/>
    <mergeCell ref="I5:I6"/>
    <mergeCell ref="J5:J6"/>
    <mergeCell ref="K5:K6"/>
    <mergeCell ref="A1:K1"/>
    <mergeCell ref="A27:E27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C4">
      <selection activeCell="F5" sqref="F5:I28"/>
    </sheetView>
  </sheetViews>
  <sheetFormatPr defaultColWidth="9.00390625" defaultRowHeight="16.5" customHeight="1"/>
  <cols>
    <col min="1" max="1" width="3.75390625" style="57" customWidth="1"/>
    <col min="2" max="2" width="21.50390625" style="5" customWidth="1"/>
    <col min="3" max="3" width="6.75390625" style="5" customWidth="1"/>
    <col min="4" max="4" width="11.00390625" style="5" customWidth="1"/>
    <col min="5" max="5" width="5.50390625" style="5" customWidth="1"/>
    <col min="6" max="6" width="14.625" style="5" customWidth="1"/>
    <col min="7" max="7" width="13.875" style="5" customWidth="1"/>
    <col min="8" max="8" width="6.50390625" style="5" customWidth="1"/>
    <col min="9" max="9" width="13.625" style="5" customWidth="1"/>
    <col min="10" max="10" width="8.875" style="5" customWidth="1"/>
    <col min="11" max="11" width="16.125" style="5" customWidth="1"/>
    <col min="12" max="16384" width="9.00390625" style="5" customWidth="1"/>
  </cols>
  <sheetData>
    <row r="1" spans="1:11" s="1" customFormat="1" ht="22.5" customHeight="1">
      <c r="A1" s="211" t="s">
        <v>154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1009</v>
      </c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202" t="s">
        <v>1</v>
      </c>
      <c r="B5" s="202" t="s">
        <v>1010</v>
      </c>
      <c r="C5" s="219" t="s">
        <v>1011</v>
      </c>
      <c r="D5" s="219" t="s">
        <v>1012</v>
      </c>
      <c r="E5" s="219" t="s">
        <v>502</v>
      </c>
      <c r="F5" s="221" t="s">
        <v>235</v>
      </c>
      <c r="G5" s="204" t="s">
        <v>258</v>
      </c>
      <c r="H5" s="221" t="s">
        <v>1013</v>
      </c>
      <c r="I5" s="204" t="s">
        <v>236</v>
      </c>
      <c r="J5" s="219" t="s">
        <v>238</v>
      </c>
      <c r="K5" s="202" t="s">
        <v>376</v>
      </c>
    </row>
    <row r="6" spans="1:22" s="4" customFormat="1" ht="16.5" customHeight="1">
      <c r="A6" s="210"/>
      <c r="B6" s="210"/>
      <c r="C6" s="223"/>
      <c r="D6" s="223"/>
      <c r="E6" s="223"/>
      <c r="F6" s="227"/>
      <c r="G6" s="209"/>
      <c r="H6" s="227"/>
      <c r="I6" s="209"/>
      <c r="J6" s="223"/>
      <c r="K6" s="210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1" s="3" customFormat="1" ht="16.5" customHeight="1">
      <c r="A7" s="28">
        <v>1</v>
      </c>
      <c r="B7" s="37" t="s">
        <v>1014</v>
      </c>
      <c r="C7" s="15"/>
      <c r="D7" s="15"/>
      <c r="E7" s="15"/>
      <c r="F7" s="24"/>
      <c r="G7" s="24"/>
      <c r="H7" s="24"/>
      <c r="I7" s="24"/>
      <c r="J7" s="16" t="e">
        <f>(I7-G7)/G7*100</f>
        <v>#DIV/0!</v>
      </c>
      <c r="K7" s="15"/>
    </row>
    <row r="8" spans="1:11" s="3" customFormat="1" ht="16.5" customHeight="1">
      <c r="A8" s="28">
        <f aca="true" t="shared" si="0" ref="A8:A13">A7+1</f>
        <v>2</v>
      </c>
      <c r="B8" s="37" t="s">
        <v>1015</v>
      </c>
      <c r="C8" s="15"/>
      <c r="D8" s="15"/>
      <c r="E8" s="15"/>
      <c r="F8" s="24"/>
      <c r="G8" s="24"/>
      <c r="H8" s="24"/>
      <c r="I8" s="24"/>
      <c r="J8" s="16"/>
      <c r="K8" s="15"/>
    </row>
    <row r="9" spans="1:11" s="3" customFormat="1" ht="16.5" customHeight="1">
      <c r="A9" s="28">
        <f t="shared" si="0"/>
        <v>3</v>
      </c>
      <c r="B9" s="37" t="s">
        <v>1016</v>
      </c>
      <c r="C9" s="15"/>
      <c r="D9" s="15"/>
      <c r="E9" s="15"/>
      <c r="F9" s="24"/>
      <c r="G9" s="24"/>
      <c r="H9" s="24"/>
      <c r="I9" s="24"/>
      <c r="J9" s="16"/>
      <c r="K9" s="15"/>
    </row>
    <row r="10" spans="1:11" s="3" customFormat="1" ht="16.5" customHeight="1">
      <c r="A10" s="28">
        <f t="shared" si="0"/>
        <v>4</v>
      </c>
      <c r="B10" s="37" t="s">
        <v>1017</v>
      </c>
      <c r="C10" s="15"/>
      <c r="D10" s="15"/>
      <c r="E10" s="15"/>
      <c r="F10" s="24"/>
      <c r="G10" s="24"/>
      <c r="H10" s="24"/>
      <c r="I10" s="24"/>
      <c r="J10" s="16"/>
      <c r="K10" s="15"/>
    </row>
    <row r="11" spans="1:11" s="3" customFormat="1" ht="16.5" customHeight="1">
      <c r="A11" s="28">
        <f t="shared" si="0"/>
        <v>5</v>
      </c>
      <c r="B11" s="37" t="s">
        <v>1018</v>
      </c>
      <c r="C11" s="15"/>
      <c r="D11" s="15"/>
      <c r="E11" s="15"/>
      <c r="F11" s="24"/>
      <c r="G11" s="24"/>
      <c r="H11" s="24"/>
      <c r="I11" s="24"/>
      <c r="J11" s="16"/>
      <c r="K11" s="15"/>
    </row>
    <row r="12" spans="1:11" s="3" customFormat="1" ht="16.5" customHeight="1">
      <c r="A12" s="28">
        <f t="shared" si="0"/>
        <v>6</v>
      </c>
      <c r="B12" s="37" t="s">
        <v>1019</v>
      </c>
      <c r="C12" s="15"/>
      <c r="D12" s="15"/>
      <c r="E12" s="15"/>
      <c r="F12" s="24"/>
      <c r="G12" s="24"/>
      <c r="H12" s="24"/>
      <c r="I12" s="24"/>
      <c r="J12" s="16"/>
      <c r="K12" s="15"/>
    </row>
    <row r="13" spans="1:11" s="3" customFormat="1" ht="16.5" customHeight="1">
      <c r="A13" s="28">
        <f t="shared" si="0"/>
        <v>7</v>
      </c>
      <c r="B13" s="37" t="s">
        <v>1020</v>
      </c>
      <c r="C13" s="15"/>
      <c r="D13" s="15"/>
      <c r="E13" s="15"/>
      <c r="F13" s="24"/>
      <c r="G13" s="24"/>
      <c r="H13" s="24"/>
      <c r="I13" s="24"/>
      <c r="J13" s="16"/>
      <c r="K13" s="15"/>
    </row>
    <row r="14" spans="1:11" s="3" customFormat="1" ht="16.5" customHeight="1">
      <c r="A14" s="28"/>
      <c r="B14" s="15"/>
      <c r="C14" s="15"/>
      <c r="D14" s="15"/>
      <c r="E14" s="15"/>
      <c r="F14" s="24"/>
      <c r="G14" s="24"/>
      <c r="H14" s="24"/>
      <c r="I14" s="24"/>
      <c r="J14" s="16"/>
      <c r="K14" s="15"/>
    </row>
    <row r="15" spans="1:11" s="3" customFormat="1" ht="16.5" customHeight="1">
      <c r="A15" s="28"/>
      <c r="B15" s="15"/>
      <c r="C15" s="15"/>
      <c r="D15" s="15"/>
      <c r="E15" s="15"/>
      <c r="F15" s="24"/>
      <c r="G15" s="24"/>
      <c r="H15" s="24"/>
      <c r="I15" s="24"/>
      <c r="J15" s="16"/>
      <c r="K15" s="15"/>
    </row>
    <row r="16" spans="1:11" s="3" customFormat="1" ht="16.5" customHeight="1">
      <c r="A16" s="28"/>
      <c r="B16" s="15"/>
      <c r="C16" s="15"/>
      <c r="D16" s="15"/>
      <c r="E16" s="15"/>
      <c r="F16" s="24"/>
      <c r="G16" s="24"/>
      <c r="H16" s="24"/>
      <c r="I16" s="24"/>
      <c r="J16" s="16"/>
      <c r="K16" s="15"/>
    </row>
    <row r="17" spans="1:11" s="3" customFormat="1" ht="16.5" customHeight="1">
      <c r="A17" s="28"/>
      <c r="B17" s="15"/>
      <c r="C17" s="15"/>
      <c r="D17" s="15"/>
      <c r="E17" s="15"/>
      <c r="F17" s="24"/>
      <c r="G17" s="24"/>
      <c r="H17" s="24"/>
      <c r="I17" s="24"/>
      <c r="J17" s="16"/>
      <c r="K17" s="15"/>
    </row>
    <row r="18" spans="1:11" s="3" customFormat="1" ht="16.5" customHeight="1">
      <c r="A18" s="28"/>
      <c r="B18" s="15"/>
      <c r="C18" s="15"/>
      <c r="D18" s="15"/>
      <c r="E18" s="15"/>
      <c r="F18" s="24"/>
      <c r="G18" s="24"/>
      <c r="H18" s="24"/>
      <c r="I18" s="24"/>
      <c r="J18" s="16"/>
      <c r="K18" s="15"/>
    </row>
    <row r="19" spans="1:11" s="3" customFormat="1" ht="16.5" customHeight="1">
      <c r="A19" s="28"/>
      <c r="B19" s="15"/>
      <c r="C19" s="15"/>
      <c r="D19" s="15"/>
      <c r="E19" s="15"/>
      <c r="F19" s="24"/>
      <c r="G19" s="24"/>
      <c r="H19" s="24"/>
      <c r="I19" s="24"/>
      <c r="J19" s="16"/>
      <c r="K19" s="15"/>
    </row>
    <row r="20" spans="1:11" s="3" customFormat="1" ht="16.5" customHeight="1">
      <c r="A20" s="28"/>
      <c r="B20" s="15"/>
      <c r="C20" s="15"/>
      <c r="D20" s="15"/>
      <c r="E20" s="15"/>
      <c r="F20" s="24"/>
      <c r="G20" s="24"/>
      <c r="H20" s="24"/>
      <c r="I20" s="24"/>
      <c r="J20" s="16"/>
      <c r="K20" s="15"/>
    </row>
    <row r="21" spans="1:11" s="3" customFormat="1" ht="16.5" customHeight="1">
      <c r="A21" s="28"/>
      <c r="B21" s="15"/>
      <c r="C21" s="15"/>
      <c r="D21" s="15"/>
      <c r="E21" s="15"/>
      <c r="F21" s="24"/>
      <c r="G21" s="24"/>
      <c r="H21" s="24"/>
      <c r="I21" s="24"/>
      <c r="J21" s="16"/>
      <c r="K21" s="15"/>
    </row>
    <row r="22" spans="1:11" s="3" customFormat="1" ht="16.5" customHeight="1">
      <c r="A22" s="28"/>
      <c r="B22" s="15"/>
      <c r="C22" s="15"/>
      <c r="D22" s="15"/>
      <c r="E22" s="15"/>
      <c r="F22" s="24"/>
      <c r="G22" s="24"/>
      <c r="H22" s="24"/>
      <c r="I22" s="24"/>
      <c r="J22" s="16"/>
      <c r="K22" s="15"/>
    </row>
    <row r="23" spans="1:11" s="3" customFormat="1" ht="16.5" customHeight="1">
      <c r="A23" s="28"/>
      <c r="B23" s="15"/>
      <c r="C23" s="15"/>
      <c r="D23" s="15"/>
      <c r="E23" s="15"/>
      <c r="F23" s="24"/>
      <c r="G23" s="24"/>
      <c r="H23" s="24"/>
      <c r="I23" s="24"/>
      <c r="J23" s="16"/>
      <c r="K23" s="15"/>
    </row>
    <row r="24" spans="1:11" s="3" customFormat="1" ht="16.5" customHeight="1">
      <c r="A24" s="28"/>
      <c r="B24" s="15"/>
      <c r="C24" s="15"/>
      <c r="D24" s="15"/>
      <c r="E24" s="15"/>
      <c r="F24" s="24"/>
      <c r="G24" s="24"/>
      <c r="H24" s="24"/>
      <c r="I24" s="24"/>
      <c r="J24" s="16"/>
      <c r="K24" s="15"/>
    </row>
    <row r="25" spans="1:11" s="3" customFormat="1" ht="16.5" customHeight="1">
      <c r="A25" s="17"/>
      <c r="B25" s="15"/>
      <c r="C25" s="15"/>
      <c r="D25" s="15"/>
      <c r="E25" s="15"/>
      <c r="F25" s="24"/>
      <c r="G25" s="24"/>
      <c r="H25" s="24"/>
      <c r="I25" s="24"/>
      <c r="J25" s="16"/>
      <c r="K25" s="15"/>
    </row>
    <row r="26" spans="1:11" s="3" customFormat="1" ht="16.5" customHeight="1">
      <c r="A26" s="17"/>
      <c r="B26" s="45" t="s">
        <v>1021</v>
      </c>
      <c r="C26" s="19"/>
      <c r="D26" s="19"/>
      <c r="E26" s="19"/>
      <c r="F26" s="24"/>
      <c r="G26" s="24"/>
      <c r="H26" s="24"/>
      <c r="I26" s="24"/>
      <c r="J26" s="16"/>
      <c r="K26" s="15"/>
    </row>
    <row r="27" spans="1:11" s="3" customFormat="1" ht="16.5" customHeight="1">
      <c r="A27" s="206" t="s">
        <v>377</v>
      </c>
      <c r="B27" s="212"/>
      <c r="C27" s="212"/>
      <c r="D27" s="212"/>
      <c r="E27" s="213"/>
      <c r="F27" s="16">
        <f>SUM(F7:F26)</f>
        <v>0</v>
      </c>
      <c r="G27" s="24">
        <f>SUM(G7:G26)</f>
        <v>0</v>
      </c>
      <c r="H27" s="24"/>
      <c r="I27" s="24">
        <f>SUM(I7:I26)</f>
        <v>0</v>
      </c>
      <c r="J27" s="16" t="e">
        <f>(I27-G27)/G27*100</f>
        <v>#DIV/0!</v>
      </c>
      <c r="K27" s="15"/>
    </row>
    <row r="28" spans="1:11" s="3" customFormat="1" ht="16.5" customHeight="1">
      <c r="A28" s="206" t="s">
        <v>371</v>
      </c>
      <c r="B28" s="212"/>
      <c r="C28" s="212"/>
      <c r="D28" s="212"/>
      <c r="E28" s="213"/>
      <c r="F28" s="16">
        <f>F27</f>
        <v>0</v>
      </c>
      <c r="G28" s="24">
        <f>G27</f>
        <v>0</v>
      </c>
      <c r="H28" s="24"/>
      <c r="I28" s="24">
        <f>I27</f>
        <v>0</v>
      </c>
      <c r="J28" s="16" t="e">
        <f>(I28-G28)/G28*100</f>
        <v>#DIV/0!</v>
      </c>
      <c r="K28" s="15"/>
    </row>
  </sheetData>
  <sheetProtection/>
  <mergeCells count="14">
    <mergeCell ref="A28:E28"/>
    <mergeCell ref="A5:A6"/>
    <mergeCell ref="B5:B6"/>
    <mergeCell ref="C5:C6"/>
    <mergeCell ref="D5:D6"/>
    <mergeCell ref="E5:E6"/>
    <mergeCell ref="H5:H6"/>
    <mergeCell ref="I5:I6"/>
    <mergeCell ref="J5:J6"/>
    <mergeCell ref="K5:K6"/>
    <mergeCell ref="A1:K1"/>
    <mergeCell ref="A27:E27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C4">
      <selection activeCell="F5" sqref="F5:I28"/>
    </sheetView>
  </sheetViews>
  <sheetFormatPr defaultColWidth="9.00390625" defaultRowHeight="16.5" customHeight="1"/>
  <cols>
    <col min="1" max="1" width="3.75390625" style="5" customWidth="1"/>
    <col min="2" max="2" width="24.00390625" style="5" customWidth="1"/>
    <col min="3" max="3" width="4.50390625" style="5" customWidth="1"/>
    <col min="4" max="4" width="11.125" style="5" customWidth="1"/>
    <col min="5" max="5" width="5.50390625" style="5" customWidth="1"/>
    <col min="6" max="6" width="13.50390625" style="5" customWidth="1"/>
    <col min="7" max="7" width="15.00390625" style="5" customWidth="1"/>
    <col min="8" max="8" width="6.50390625" style="5" customWidth="1"/>
    <col min="9" max="9" width="14.75390625" style="5" customWidth="1"/>
    <col min="10" max="10" width="8.625" style="5" customWidth="1"/>
    <col min="11" max="11" width="15.125" style="5" customWidth="1"/>
    <col min="12" max="16384" width="9.00390625" style="5" customWidth="1"/>
  </cols>
  <sheetData>
    <row r="1" spans="1:11" s="1" customFormat="1" ht="22.5" customHeight="1">
      <c r="A1" s="211" t="s">
        <v>157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1022</v>
      </c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202" t="s">
        <v>1</v>
      </c>
      <c r="B5" s="202" t="s">
        <v>1023</v>
      </c>
      <c r="C5" s="219" t="s">
        <v>1011</v>
      </c>
      <c r="D5" s="219" t="s">
        <v>1012</v>
      </c>
      <c r="E5" s="219" t="s">
        <v>502</v>
      </c>
      <c r="F5" s="221" t="s">
        <v>235</v>
      </c>
      <c r="G5" s="204" t="s">
        <v>258</v>
      </c>
      <c r="H5" s="221" t="s">
        <v>1013</v>
      </c>
      <c r="I5" s="204" t="s">
        <v>236</v>
      </c>
      <c r="J5" s="219" t="s">
        <v>238</v>
      </c>
      <c r="K5" s="202" t="s">
        <v>376</v>
      </c>
    </row>
    <row r="6" spans="1:22" s="4" customFormat="1" ht="16.5" customHeight="1">
      <c r="A6" s="210"/>
      <c r="B6" s="210"/>
      <c r="C6" s="223"/>
      <c r="D6" s="223"/>
      <c r="E6" s="223"/>
      <c r="F6" s="227"/>
      <c r="G6" s="209"/>
      <c r="H6" s="227"/>
      <c r="I6" s="209"/>
      <c r="J6" s="223"/>
      <c r="K6" s="210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1" s="3" customFormat="1" ht="16.5" customHeight="1">
      <c r="A7" s="15"/>
      <c r="B7" s="15"/>
      <c r="C7" s="15"/>
      <c r="D7" s="15"/>
      <c r="E7" s="15"/>
      <c r="F7" s="24"/>
      <c r="G7" s="24"/>
      <c r="H7" s="24"/>
      <c r="I7" s="24"/>
      <c r="J7" s="16" t="e">
        <f>(I7-G7)/G7*100</f>
        <v>#DIV/0!</v>
      </c>
      <c r="K7" s="15"/>
    </row>
    <row r="8" spans="1:11" s="3" customFormat="1" ht="16.5" customHeight="1">
      <c r="A8" s="15"/>
      <c r="B8" s="15"/>
      <c r="C8" s="15"/>
      <c r="D8" s="15"/>
      <c r="E8" s="15"/>
      <c r="F8" s="24"/>
      <c r="G8" s="24"/>
      <c r="H8" s="24"/>
      <c r="I8" s="24"/>
      <c r="J8" s="16"/>
      <c r="K8" s="15"/>
    </row>
    <row r="9" spans="1:11" s="3" customFormat="1" ht="16.5" customHeight="1">
      <c r="A9" s="15"/>
      <c r="B9" s="15"/>
      <c r="C9" s="15"/>
      <c r="D9" s="15"/>
      <c r="E9" s="15"/>
      <c r="F9" s="24"/>
      <c r="G9" s="24"/>
      <c r="H9" s="24"/>
      <c r="I9" s="24"/>
      <c r="J9" s="16"/>
      <c r="K9" s="15"/>
    </row>
    <row r="10" spans="1:11" s="3" customFormat="1" ht="16.5" customHeight="1">
      <c r="A10" s="15"/>
      <c r="B10" s="15"/>
      <c r="C10" s="15"/>
      <c r="D10" s="15"/>
      <c r="E10" s="15"/>
      <c r="F10" s="24"/>
      <c r="G10" s="24"/>
      <c r="H10" s="24"/>
      <c r="I10" s="24"/>
      <c r="J10" s="16"/>
      <c r="K10" s="15"/>
    </row>
    <row r="11" spans="1:11" s="3" customFormat="1" ht="16.5" customHeight="1">
      <c r="A11" s="15"/>
      <c r="B11" s="15"/>
      <c r="C11" s="15"/>
      <c r="D11" s="15"/>
      <c r="E11" s="15"/>
      <c r="F11" s="24"/>
      <c r="G11" s="24"/>
      <c r="H11" s="24"/>
      <c r="I11" s="24"/>
      <c r="J11" s="16"/>
      <c r="K11" s="15"/>
    </row>
    <row r="12" spans="1:11" s="3" customFormat="1" ht="16.5" customHeight="1">
      <c r="A12" s="15"/>
      <c r="B12" s="15"/>
      <c r="C12" s="15"/>
      <c r="D12" s="15"/>
      <c r="E12" s="15"/>
      <c r="F12" s="24"/>
      <c r="G12" s="24"/>
      <c r="H12" s="24"/>
      <c r="I12" s="24"/>
      <c r="J12" s="16"/>
      <c r="K12" s="15"/>
    </row>
    <row r="13" spans="1:11" s="3" customFormat="1" ht="16.5" customHeight="1">
      <c r="A13" s="15"/>
      <c r="B13" s="15"/>
      <c r="C13" s="15"/>
      <c r="D13" s="15"/>
      <c r="E13" s="15"/>
      <c r="F13" s="24"/>
      <c r="G13" s="24"/>
      <c r="H13" s="24"/>
      <c r="I13" s="24"/>
      <c r="J13" s="16"/>
      <c r="K13" s="15"/>
    </row>
    <row r="14" spans="1:11" s="3" customFormat="1" ht="16.5" customHeight="1">
      <c r="A14" s="15"/>
      <c r="B14" s="15"/>
      <c r="C14" s="15"/>
      <c r="D14" s="15"/>
      <c r="E14" s="15"/>
      <c r="F14" s="24"/>
      <c r="G14" s="24"/>
      <c r="H14" s="24"/>
      <c r="I14" s="24"/>
      <c r="J14" s="16"/>
      <c r="K14" s="15"/>
    </row>
    <row r="15" spans="1:11" s="3" customFormat="1" ht="16.5" customHeight="1">
      <c r="A15" s="15"/>
      <c r="B15" s="15"/>
      <c r="C15" s="15"/>
      <c r="D15" s="15"/>
      <c r="E15" s="15"/>
      <c r="F15" s="24"/>
      <c r="G15" s="24"/>
      <c r="H15" s="24"/>
      <c r="I15" s="24"/>
      <c r="J15" s="16"/>
      <c r="K15" s="15"/>
    </row>
    <row r="16" spans="1:11" s="3" customFormat="1" ht="16.5" customHeight="1">
      <c r="A16" s="15"/>
      <c r="B16" s="15"/>
      <c r="C16" s="15"/>
      <c r="D16" s="15"/>
      <c r="E16" s="15"/>
      <c r="F16" s="24"/>
      <c r="G16" s="24"/>
      <c r="H16" s="24"/>
      <c r="I16" s="24"/>
      <c r="J16" s="16"/>
      <c r="K16" s="15"/>
    </row>
    <row r="17" spans="1:11" s="3" customFormat="1" ht="16.5" customHeight="1">
      <c r="A17" s="15"/>
      <c r="B17" s="15"/>
      <c r="C17" s="15"/>
      <c r="D17" s="15"/>
      <c r="E17" s="15"/>
      <c r="F17" s="24"/>
      <c r="G17" s="24"/>
      <c r="H17" s="24"/>
      <c r="I17" s="24"/>
      <c r="J17" s="16"/>
      <c r="K17" s="15"/>
    </row>
    <row r="18" spans="1:11" s="3" customFormat="1" ht="16.5" customHeight="1">
      <c r="A18" s="15"/>
      <c r="B18" s="15"/>
      <c r="C18" s="15"/>
      <c r="D18" s="15"/>
      <c r="E18" s="15"/>
      <c r="F18" s="24"/>
      <c r="G18" s="24"/>
      <c r="H18" s="24"/>
      <c r="I18" s="24"/>
      <c r="J18" s="16"/>
      <c r="K18" s="15"/>
    </row>
    <row r="19" spans="1:11" s="3" customFormat="1" ht="16.5" customHeight="1">
      <c r="A19" s="15"/>
      <c r="B19" s="15"/>
      <c r="C19" s="15"/>
      <c r="D19" s="15"/>
      <c r="E19" s="15"/>
      <c r="F19" s="24"/>
      <c r="G19" s="24"/>
      <c r="H19" s="24"/>
      <c r="I19" s="24"/>
      <c r="J19" s="16"/>
      <c r="K19" s="15"/>
    </row>
    <row r="20" spans="1:11" s="3" customFormat="1" ht="16.5" customHeight="1">
      <c r="A20" s="15"/>
      <c r="B20" s="15"/>
      <c r="C20" s="15"/>
      <c r="D20" s="15"/>
      <c r="E20" s="15"/>
      <c r="F20" s="24"/>
      <c r="G20" s="24"/>
      <c r="H20" s="24"/>
      <c r="I20" s="24"/>
      <c r="J20" s="16"/>
      <c r="K20" s="15"/>
    </row>
    <row r="21" spans="1:11" s="3" customFormat="1" ht="16.5" customHeight="1">
      <c r="A21" s="15"/>
      <c r="B21" s="15"/>
      <c r="C21" s="15"/>
      <c r="D21" s="15"/>
      <c r="E21" s="15"/>
      <c r="F21" s="24"/>
      <c r="G21" s="24"/>
      <c r="H21" s="24"/>
      <c r="I21" s="24"/>
      <c r="J21" s="16"/>
      <c r="K21" s="15"/>
    </row>
    <row r="22" spans="1:11" s="3" customFormat="1" ht="16.5" customHeight="1">
      <c r="A22" s="15"/>
      <c r="B22" s="15"/>
      <c r="C22" s="15"/>
      <c r="D22" s="15"/>
      <c r="E22" s="15"/>
      <c r="F22" s="24"/>
      <c r="G22" s="24"/>
      <c r="H22" s="24"/>
      <c r="I22" s="24"/>
      <c r="J22" s="16"/>
      <c r="K22" s="15"/>
    </row>
    <row r="23" spans="1:11" s="3" customFormat="1" ht="16.5" customHeight="1">
      <c r="A23" s="15"/>
      <c r="B23" s="15"/>
      <c r="C23" s="15"/>
      <c r="D23" s="15"/>
      <c r="E23" s="15"/>
      <c r="F23" s="24"/>
      <c r="G23" s="24"/>
      <c r="H23" s="24"/>
      <c r="I23" s="24"/>
      <c r="J23" s="16"/>
      <c r="K23" s="15"/>
    </row>
    <row r="24" spans="1:11" s="3" customFormat="1" ht="16.5" customHeight="1">
      <c r="A24" s="15"/>
      <c r="B24" s="15"/>
      <c r="C24" s="15"/>
      <c r="D24" s="15"/>
      <c r="E24" s="15"/>
      <c r="F24" s="24"/>
      <c r="G24" s="24"/>
      <c r="H24" s="24"/>
      <c r="I24" s="24"/>
      <c r="J24" s="16"/>
      <c r="K24" s="15"/>
    </row>
    <row r="25" spans="1:11" s="3" customFormat="1" ht="16.5" customHeight="1">
      <c r="A25" s="17"/>
      <c r="B25" s="15"/>
      <c r="C25" s="15"/>
      <c r="D25" s="15"/>
      <c r="E25" s="15"/>
      <c r="F25" s="24"/>
      <c r="G25" s="24"/>
      <c r="H25" s="24"/>
      <c r="I25" s="24"/>
      <c r="J25" s="16"/>
      <c r="K25" s="15"/>
    </row>
    <row r="26" spans="1:11" s="3" customFormat="1" ht="16.5" customHeight="1">
      <c r="A26" s="17"/>
      <c r="B26" s="18"/>
      <c r="C26" s="19"/>
      <c r="D26" s="19"/>
      <c r="E26" s="19"/>
      <c r="F26" s="24"/>
      <c r="G26" s="24"/>
      <c r="H26" s="24"/>
      <c r="I26" s="24"/>
      <c r="J26" s="16"/>
      <c r="K26" s="15"/>
    </row>
    <row r="27" spans="1:11" s="3" customFormat="1" ht="16.5" customHeight="1">
      <c r="A27" s="206" t="s">
        <v>377</v>
      </c>
      <c r="B27" s="212"/>
      <c r="C27" s="212"/>
      <c r="D27" s="212"/>
      <c r="E27" s="213"/>
      <c r="F27" s="16">
        <f>SUM(F7:F26)</f>
        <v>0</v>
      </c>
      <c r="G27" s="24">
        <f>SUM(G7:G26)</f>
        <v>0</v>
      </c>
      <c r="H27" s="24"/>
      <c r="I27" s="24">
        <f>SUM(I7:I26)</f>
        <v>0</v>
      </c>
      <c r="J27" s="16" t="e">
        <f>(I27-G27)/G27*100</f>
        <v>#DIV/0!</v>
      </c>
      <c r="K27" s="15"/>
    </row>
    <row r="28" spans="1:11" s="3" customFormat="1" ht="16.5" customHeight="1">
      <c r="A28" s="206" t="s">
        <v>371</v>
      </c>
      <c r="B28" s="212"/>
      <c r="C28" s="212"/>
      <c r="D28" s="212"/>
      <c r="E28" s="213"/>
      <c r="F28" s="16">
        <f>F27</f>
        <v>0</v>
      </c>
      <c r="G28" s="24">
        <f>G27</f>
        <v>0</v>
      </c>
      <c r="H28" s="24"/>
      <c r="I28" s="24">
        <f>I27</f>
        <v>0</v>
      </c>
      <c r="J28" s="16" t="e">
        <f>(I28-G28)/G28*100</f>
        <v>#DIV/0!</v>
      </c>
      <c r="K28" s="15"/>
    </row>
  </sheetData>
  <sheetProtection/>
  <mergeCells count="14">
    <mergeCell ref="A28:E28"/>
    <mergeCell ref="A5:A6"/>
    <mergeCell ref="B5:B6"/>
    <mergeCell ref="C5:C6"/>
    <mergeCell ref="D5:D6"/>
    <mergeCell ref="E5:E6"/>
    <mergeCell ref="H5:H6"/>
    <mergeCell ref="I5:I6"/>
    <mergeCell ref="J5:J6"/>
    <mergeCell ref="K5:K6"/>
    <mergeCell ref="A1:K1"/>
    <mergeCell ref="A27:E27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C5">
      <selection activeCell="D5" sqref="D5:F28"/>
    </sheetView>
  </sheetViews>
  <sheetFormatPr defaultColWidth="9.00390625" defaultRowHeight="16.5" customHeight="1"/>
  <cols>
    <col min="1" max="1" width="3.75390625" style="5" customWidth="1"/>
    <col min="2" max="2" width="26.25390625" style="5" customWidth="1"/>
    <col min="3" max="3" width="7.375" style="5" customWidth="1"/>
    <col min="4" max="4" width="15.625" style="5" customWidth="1"/>
    <col min="5" max="5" width="15.25390625" style="5" customWidth="1"/>
    <col min="6" max="6" width="17.125" style="5" customWidth="1"/>
    <col min="7" max="7" width="10.375" style="5" customWidth="1"/>
    <col min="8" max="8" width="26.375" style="5" customWidth="1"/>
    <col min="9" max="16384" width="9.00390625" style="5" customWidth="1"/>
  </cols>
  <sheetData>
    <row r="1" spans="1:8" s="1" customFormat="1" ht="22.5" customHeight="1">
      <c r="A1" s="211" t="s">
        <v>1024</v>
      </c>
      <c r="B1" s="211"/>
      <c r="C1" s="211"/>
      <c r="D1" s="211"/>
      <c r="E1" s="211"/>
      <c r="F1" s="211"/>
      <c r="G1" s="211"/>
      <c r="H1" s="21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1025</v>
      </c>
      <c r="I2" s="6"/>
      <c r="J2" s="6"/>
      <c r="K2" s="3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4"/>
      <c r="I3" s="6"/>
      <c r="J3" s="6"/>
      <c r="K3" s="3"/>
      <c r="L3" s="6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202" t="s">
        <v>1</v>
      </c>
      <c r="B5" s="202" t="s">
        <v>1006</v>
      </c>
      <c r="C5" s="219" t="s">
        <v>998</v>
      </c>
      <c r="D5" s="221" t="s">
        <v>235</v>
      </c>
      <c r="E5" s="204" t="s">
        <v>258</v>
      </c>
      <c r="F5" s="204" t="s">
        <v>236</v>
      </c>
      <c r="G5" s="202" t="s">
        <v>238</v>
      </c>
      <c r="H5" s="202" t="s">
        <v>376</v>
      </c>
    </row>
    <row r="6" spans="1:22" s="4" customFormat="1" ht="16.5" customHeight="1">
      <c r="A6" s="210"/>
      <c r="B6" s="210"/>
      <c r="C6" s="223"/>
      <c r="D6" s="227"/>
      <c r="E6" s="209"/>
      <c r="F6" s="209"/>
      <c r="G6" s="210"/>
      <c r="H6" s="210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8" s="3" customFormat="1" ht="16.5" customHeight="1">
      <c r="A7" s="15"/>
      <c r="B7" s="15"/>
      <c r="C7" s="15"/>
      <c r="D7" s="24"/>
      <c r="E7" s="24"/>
      <c r="F7" s="24"/>
      <c r="G7" s="31" t="e">
        <f>(F7-E7)/E7*100</f>
        <v>#DIV/0!</v>
      </c>
      <c r="H7" s="15"/>
    </row>
    <row r="8" spans="1:8" s="3" customFormat="1" ht="16.5" customHeight="1">
      <c r="A8" s="15"/>
      <c r="B8" s="15"/>
      <c r="C8" s="15"/>
      <c r="D8" s="24"/>
      <c r="E8" s="24"/>
      <c r="F8" s="24"/>
      <c r="G8" s="15"/>
      <c r="H8" s="15"/>
    </row>
    <row r="9" spans="1:8" s="3" customFormat="1" ht="16.5" customHeight="1">
      <c r="A9" s="15"/>
      <c r="B9" s="15"/>
      <c r="C9" s="15"/>
      <c r="D9" s="24"/>
      <c r="E9" s="24"/>
      <c r="F9" s="24"/>
      <c r="G9" s="15"/>
      <c r="H9" s="15"/>
    </row>
    <row r="10" spans="1:8" s="3" customFormat="1" ht="16.5" customHeight="1">
      <c r="A10" s="15"/>
      <c r="B10" s="15"/>
      <c r="C10" s="15"/>
      <c r="D10" s="24"/>
      <c r="E10" s="24"/>
      <c r="F10" s="24"/>
      <c r="G10" s="15"/>
      <c r="H10" s="15"/>
    </row>
    <row r="11" spans="1:8" s="3" customFormat="1" ht="16.5" customHeight="1">
      <c r="A11" s="15"/>
      <c r="B11" s="15"/>
      <c r="C11" s="15"/>
      <c r="D11" s="24"/>
      <c r="E11" s="24"/>
      <c r="F11" s="24"/>
      <c r="G11" s="15"/>
      <c r="H11" s="15"/>
    </row>
    <row r="12" spans="1:8" s="3" customFormat="1" ht="16.5" customHeight="1">
      <c r="A12" s="15"/>
      <c r="B12" s="15"/>
      <c r="C12" s="15"/>
      <c r="D12" s="24"/>
      <c r="E12" s="24"/>
      <c r="F12" s="24"/>
      <c r="G12" s="15"/>
      <c r="H12" s="15"/>
    </row>
    <row r="13" spans="1:8" s="3" customFormat="1" ht="16.5" customHeight="1">
      <c r="A13" s="15"/>
      <c r="B13" s="15"/>
      <c r="C13" s="15"/>
      <c r="D13" s="24"/>
      <c r="E13" s="24"/>
      <c r="F13" s="24"/>
      <c r="G13" s="15"/>
      <c r="H13" s="15"/>
    </row>
    <row r="14" spans="1:8" s="3" customFormat="1" ht="16.5" customHeight="1">
      <c r="A14" s="15"/>
      <c r="B14" s="15"/>
      <c r="C14" s="15"/>
      <c r="D14" s="24"/>
      <c r="E14" s="24"/>
      <c r="F14" s="24"/>
      <c r="G14" s="15"/>
      <c r="H14" s="15"/>
    </row>
    <row r="15" spans="1:8" s="3" customFormat="1" ht="16.5" customHeight="1">
      <c r="A15" s="15"/>
      <c r="B15" s="15"/>
      <c r="C15" s="15"/>
      <c r="D15" s="24"/>
      <c r="E15" s="24"/>
      <c r="F15" s="24"/>
      <c r="G15" s="15"/>
      <c r="H15" s="15"/>
    </row>
    <row r="16" spans="1:8" s="3" customFormat="1" ht="16.5" customHeight="1">
      <c r="A16" s="15"/>
      <c r="B16" s="15"/>
      <c r="C16" s="15"/>
      <c r="D16" s="24"/>
      <c r="E16" s="24"/>
      <c r="F16" s="24"/>
      <c r="G16" s="15"/>
      <c r="H16" s="15"/>
    </row>
    <row r="17" spans="1:8" s="3" customFormat="1" ht="16.5" customHeight="1">
      <c r="A17" s="15"/>
      <c r="B17" s="15"/>
      <c r="C17" s="15"/>
      <c r="D17" s="24"/>
      <c r="E17" s="24"/>
      <c r="F17" s="24"/>
      <c r="G17" s="15"/>
      <c r="H17" s="15"/>
    </row>
    <row r="18" spans="1:8" s="3" customFormat="1" ht="16.5" customHeight="1">
      <c r="A18" s="15"/>
      <c r="B18" s="15"/>
      <c r="C18" s="15"/>
      <c r="D18" s="24"/>
      <c r="E18" s="24"/>
      <c r="F18" s="24"/>
      <c r="G18" s="15"/>
      <c r="H18" s="15"/>
    </row>
    <row r="19" spans="1:8" s="3" customFormat="1" ht="16.5" customHeight="1">
      <c r="A19" s="15"/>
      <c r="B19" s="15"/>
      <c r="C19" s="15"/>
      <c r="D19" s="24"/>
      <c r="E19" s="24"/>
      <c r="F19" s="24"/>
      <c r="G19" s="15"/>
      <c r="H19" s="15"/>
    </row>
    <row r="20" spans="1:8" s="3" customFormat="1" ht="16.5" customHeight="1">
      <c r="A20" s="15"/>
      <c r="B20" s="15"/>
      <c r="C20" s="15"/>
      <c r="D20" s="24"/>
      <c r="E20" s="24"/>
      <c r="F20" s="24"/>
      <c r="G20" s="15"/>
      <c r="H20" s="15"/>
    </row>
    <row r="21" spans="1:8" s="3" customFormat="1" ht="16.5" customHeight="1">
      <c r="A21" s="15"/>
      <c r="B21" s="15"/>
      <c r="C21" s="15"/>
      <c r="D21" s="24"/>
      <c r="E21" s="24"/>
      <c r="F21" s="24"/>
      <c r="G21" s="15"/>
      <c r="H21" s="15"/>
    </row>
    <row r="22" spans="1:8" s="3" customFormat="1" ht="16.5" customHeight="1">
      <c r="A22" s="15"/>
      <c r="B22" s="15"/>
      <c r="C22" s="15"/>
      <c r="D22" s="24"/>
      <c r="E22" s="24"/>
      <c r="F22" s="24"/>
      <c r="G22" s="15"/>
      <c r="H22" s="15"/>
    </row>
    <row r="23" spans="1:8" s="3" customFormat="1" ht="16.5" customHeight="1">
      <c r="A23" s="15"/>
      <c r="B23" s="15"/>
      <c r="C23" s="15"/>
      <c r="D23" s="24"/>
      <c r="E23" s="24"/>
      <c r="F23" s="24"/>
      <c r="G23" s="15"/>
      <c r="H23" s="15"/>
    </row>
    <row r="24" spans="1:8" s="3" customFormat="1" ht="16.5" customHeight="1">
      <c r="A24" s="15"/>
      <c r="B24" s="15"/>
      <c r="C24" s="15"/>
      <c r="D24" s="24"/>
      <c r="E24" s="24"/>
      <c r="F24" s="24"/>
      <c r="G24" s="15"/>
      <c r="H24" s="15"/>
    </row>
    <row r="25" spans="1:8" s="3" customFormat="1" ht="16.5" customHeight="1">
      <c r="A25" s="17"/>
      <c r="B25" s="15"/>
      <c r="C25" s="15"/>
      <c r="D25" s="24"/>
      <c r="E25" s="24"/>
      <c r="F25" s="24"/>
      <c r="G25" s="15"/>
      <c r="H25" s="15"/>
    </row>
    <row r="26" spans="1:8" s="3" customFormat="1" ht="16.5" customHeight="1">
      <c r="A26" s="17"/>
      <c r="B26" s="18"/>
      <c r="C26" s="19"/>
      <c r="D26" s="24"/>
      <c r="E26" s="24"/>
      <c r="F26" s="24"/>
      <c r="G26" s="15"/>
      <c r="H26" s="15"/>
    </row>
    <row r="27" spans="1:8" s="3" customFormat="1" ht="16.5" customHeight="1">
      <c r="A27" s="206" t="s">
        <v>377</v>
      </c>
      <c r="B27" s="207"/>
      <c r="C27" s="208"/>
      <c r="D27" s="16">
        <f>SUM(D7:D26)</f>
        <v>0</v>
      </c>
      <c r="E27" s="24">
        <f>SUM(E7:E26)</f>
        <v>0</v>
      </c>
      <c r="F27" s="24">
        <f>SUM(F7:F26)</f>
        <v>0</v>
      </c>
      <c r="G27" s="31" t="e">
        <f>(F27-E27)/E27*100</f>
        <v>#DIV/0!</v>
      </c>
      <c r="H27" s="15"/>
    </row>
    <row r="28" spans="1:8" s="3" customFormat="1" ht="16.5" customHeight="1">
      <c r="A28" s="206" t="s">
        <v>371</v>
      </c>
      <c r="B28" s="207"/>
      <c r="C28" s="208"/>
      <c r="D28" s="16">
        <f>D27</f>
        <v>0</v>
      </c>
      <c r="E28" s="24">
        <f>E27</f>
        <v>0</v>
      </c>
      <c r="F28" s="24">
        <f>F27</f>
        <v>0</v>
      </c>
      <c r="G28" s="31" t="e">
        <f>(F28-E28)/E28*100</f>
        <v>#DIV/0!</v>
      </c>
      <c r="H28" s="15"/>
    </row>
  </sheetData>
  <sheetProtection/>
  <mergeCells count="11">
    <mergeCell ref="G5:G6"/>
    <mergeCell ref="H5:H6"/>
    <mergeCell ref="A1:H1"/>
    <mergeCell ref="A27:C27"/>
    <mergeCell ref="A28:C28"/>
    <mergeCell ref="A5:A6"/>
    <mergeCell ref="B5:B6"/>
    <mergeCell ref="C5:C6"/>
    <mergeCell ref="D5:D6"/>
    <mergeCell ref="E5:E6"/>
    <mergeCell ref="F5:F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D4">
      <selection activeCell="G43" sqref="G43"/>
    </sheetView>
  </sheetViews>
  <sheetFormatPr defaultColWidth="9.00390625" defaultRowHeight="16.5" customHeight="1"/>
  <cols>
    <col min="1" max="1" width="3.75390625" style="5" customWidth="1"/>
    <col min="2" max="2" width="26.25390625" style="5" customWidth="1"/>
    <col min="3" max="3" width="7.375" style="5" customWidth="1"/>
    <col min="4" max="4" width="15.375" style="5" customWidth="1"/>
    <col min="5" max="5" width="15.625" style="5" customWidth="1"/>
    <col min="6" max="6" width="18.125" style="5" customWidth="1"/>
    <col min="7" max="7" width="35.25390625" style="5" customWidth="1"/>
    <col min="8" max="16384" width="9.00390625" style="5" customWidth="1"/>
  </cols>
  <sheetData>
    <row r="1" spans="1:7" s="1" customFormat="1" ht="22.5" customHeight="1">
      <c r="A1" s="211" t="s">
        <v>163</v>
      </c>
      <c r="B1" s="211"/>
      <c r="C1" s="211"/>
      <c r="D1" s="211"/>
      <c r="E1" s="211"/>
      <c r="F1" s="211"/>
      <c r="G1" s="211"/>
    </row>
    <row r="2" spans="1:14" s="2" customFormat="1" ht="16.5" customHeight="1">
      <c r="A2" s="6"/>
      <c r="B2" s="6"/>
      <c r="C2" s="6"/>
      <c r="D2" s="6"/>
      <c r="E2" s="6"/>
      <c r="F2" s="6"/>
      <c r="G2" s="7" t="s">
        <v>1026</v>
      </c>
      <c r="H2" s="3"/>
      <c r="I2" s="6"/>
      <c r="J2" s="6"/>
      <c r="K2" s="3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3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202" t="s">
        <v>1</v>
      </c>
      <c r="B5" s="202" t="s">
        <v>1006</v>
      </c>
      <c r="C5" s="219" t="s">
        <v>998</v>
      </c>
      <c r="D5" s="221" t="s">
        <v>235</v>
      </c>
      <c r="E5" s="204" t="s">
        <v>258</v>
      </c>
      <c r="F5" s="204" t="s">
        <v>236</v>
      </c>
      <c r="G5" s="204" t="s">
        <v>376</v>
      </c>
    </row>
    <row r="6" spans="1:22" s="4" customFormat="1" ht="16.5" customHeight="1">
      <c r="A6" s="210"/>
      <c r="B6" s="210"/>
      <c r="C6" s="223"/>
      <c r="D6" s="227"/>
      <c r="E6" s="209"/>
      <c r="F6" s="209"/>
      <c r="G6" s="20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7" s="3" customFormat="1" ht="16.5" customHeight="1">
      <c r="A7" s="15"/>
      <c r="B7" s="15"/>
      <c r="C7" s="15"/>
      <c r="D7" s="24"/>
      <c r="E7" s="24"/>
      <c r="F7" s="24"/>
      <c r="G7" s="15"/>
    </row>
    <row r="8" spans="1:7" s="3" customFormat="1" ht="16.5" customHeight="1">
      <c r="A8" s="15"/>
      <c r="B8" s="15"/>
      <c r="C8" s="15"/>
      <c r="D8" s="24"/>
      <c r="E8" s="24"/>
      <c r="F8" s="24"/>
      <c r="G8" s="15"/>
    </row>
    <row r="9" spans="1:7" s="3" customFormat="1" ht="16.5" customHeight="1">
      <c r="A9" s="15"/>
      <c r="B9" s="15"/>
      <c r="C9" s="15"/>
      <c r="D9" s="24"/>
      <c r="E9" s="24"/>
      <c r="F9" s="24"/>
      <c r="G9" s="15"/>
    </row>
    <row r="10" spans="1:7" s="3" customFormat="1" ht="16.5" customHeight="1">
      <c r="A10" s="15"/>
      <c r="B10" s="15"/>
      <c r="C10" s="15"/>
      <c r="D10" s="24"/>
      <c r="E10" s="24"/>
      <c r="F10" s="24"/>
      <c r="G10" s="15"/>
    </row>
    <row r="11" spans="1:7" s="3" customFormat="1" ht="16.5" customHeight="1">
      <c r="A11" s="15"/>
      <c r="B11" s="15"/>
      <c r="C11" s="15"/>
      <c r="D11" s="24"/>
      <c r="E11" s="24"/>
      <c r="F11" s="24"/>
      <c r="G11" s="15"/>
    </row>
    <row r="12" spans="1:7" s="3" customFormat="1" ht="16.5" customHeight="1">
      <c r="A12" s="15"/>
      <c r="B12" s="15"/>
      <c r="C12" s="15"/>
      <c r="D12" s="24"/>
      <c r="E12" s="24"/>
      <c r="F12" s="24"/>
      <c r="G12" s="15"/>
    </row>
    <row r="13" spans="1:7" s="3" customFormat="1" ht="16.5" customHeight="1">
      <c r="A13" s="15"/>
      <c r="B13" s="15"/>
      <c r="C13" s="15"/>
      <c r="D13" s="24"/>
      <c r="E13" s="24"/>
      <c r="F13" s="24"/>
      <c r="G13" s="15"/>
    </row>
    <row r="14" spans="1:7" s="3" customFormat="1" ht="16.5" customHeight="1">
      <c r="A14" s="15"/>
      <c r="B14" s="15"/>
      <c r="C14" s="15"/>
      <c r="D14" s="24"/>
      <c r="E14" s="24"/>
      <c r="F14" s="24"/>
      <c r="G14" s="15"/>
    </row>
    <row r="15" spans="1:7" s="3" customFormat="1" ht="16.5" customHeight="1">
      <c r="A15" s="15"/>
      <c r="B15" s="15"/>
      <c r="C15" s="15"/>
      <c r="D15" s="24"/>
      <c r="E15" s="24"/>
      <c r="F15" s="24"/>
      <c r="G15" s="15"/>
    </row>
    <row r="16" spans="1:7" s="3" customFormat="1" ht="16.5" customHeight="1">
      <c r="A16" s="15"/>
      <c r="B16" s="15"/>
      <c r="C16" s="15"/>
      <c r="D16" s="24"/>
      <c r="E16" s="24"/>
      <c r="F16" s="24"/>
      <c r="G16" s="15"/>
    </row>
    <row r="17" spans="1:7" s="3" customFormat="1" ht="16.5" customHeight="1">
      <c r="A17" s="15"/>
      <c r="B17" s="15"/>
      <c r="C17" s="15"/>
      <c r="D17" s="24"/>
      <c r="E17" s="24"/>
      <c r="F17" s="24"/>
      <c r="G17" s="15"/>
    </row>
    <row r="18" spans="1:7" s="3" customFormat="1" ht="16.5" customHeight="1">
      <c r="A18" s="15"/>
      <c r="B18" s="15"/>
      <c r="C18" s="15"/>
      <c r="D18" s="24"/>
      <c r="E18" s="24"/>
      <c r="F18" s="24"/>
      <c r="G18" s="15"/>
    </row>
    <row r="19" spans="1:7" s="3" customFormat="1" ht="16.5" customHeight="1">
      <c r="A19" s="15"/>
      <c r="B19" s="15"/>
      <c r="C19" s="15"/>
      <c r="D19" s="24"/>
      <c r="E19" s="24"/>
      <c r="F19" s="24"/>
      <c r="G19" s="15"/>
    </row>
    <row r="20" spans="1:7" s="3" customFormat="1" ht="16.5" customHeight="1">
      <c r="A20" s="15"/>
      <c r="B20" s="15"/>
      <c r="C20" s="15"/>
      <c r="D20" s="24"/>
      <c r="E20" s="24"/>
      <c r="F20" s="24"/>
      <c r="G20" s="15"/>
    </row>
    <row r="21" spans="1:7" s="3" customFormat="1" ht="16.5" customHeight="1">
      <c r="A21" s="15"/>
      <c r="B21" s="15"/>
      <c r="C21" s="15"/>
      <c r="D21" s="24"/>
      <c r="E21" s="24"/>
      <c r="F21" s="24"/>
      <c r="G21" s="15"/>
    </row>
    <row r="22" spans="1:7" s="3" customFormat="1" ht="16.5" customHeight="1">
      <c r="A22" s="15"/>
      <c r="B22" s="15"/>
      <c r="C22" s="15"/>
      <c r="D22" s="24"/>
      <c r="E22" s="24"/>
      <c r="F22" s="24"/>
      <c r="G22" s="15"/>
    </row>
    <row r="23" spans="1:7" s="3" customFormat="1" ht="16.5" customHeight="1">
      <c r="A23" s="15"/>
      <c r="B23" s="15"/>
      <c r="C23" s="15"/>
      <c r="D23" s="24"/>
      <c r="E23" s="24"/>
      <c r="F23" s="24"/>
      <c r="G23" s="15"/>
    </row>
    <row r="24" spans="1:7" s="3" customFormat="1" ht="16.5" customHeight="1">
      <c r="A24" s="15"/>
      <c r="B24" s="15"/>
      <c r="C24" s="15"/>
      <c r="D24" s="24"/>
      <c r="E24" s="24"/>
      <c r="F24" s="24"/>
      <c r="G24" s="15"/>
    </row>
    <row r="25" spans="1:7" s="3" customFormat="1" ht="16.5" customHeight="1">
      <c r="A25" s="17"/>
      <c r="B25" s="15"/>
      <c r="C25" s="15"/>
      <c r="D25" s="24"/>
      <c r="E25" s="24"/>
      <c r="F25" s="24"/>
      <c r="G25" s="15"/>
    </row>
    <row r="26" spans="1:7" s="3" customFormat="1" ht="16.5" customHeight="1">
      <c r="A26" s="17"/>
      <c r="B26" s="18"/>
      <c r="C26" s="19"/>
      <c r="D26" s="24"/>
      <c r="E26" s="24"/>
      <c r="F26" s="24"/>
      <c r="G26" s="15"/>
    </row>
    <row r="27" spans="1:7" s="3" customFormat="1" ht="16.5" customHeight="1">
      <c r="A27" s="206" t="s">
        <v>377</v>
      </c>
      <c r="B27" s="207"/>
      <c r="C27" s="208"/>
      <c r="D27" s="16">
        <f>SUM(D7:D26)</f>
        <v>0</v>
      </c>
      <c r="E27" s="24">
        <f>SUM(E7:E26)</f>
        <v>0</v>
      </c>
      <c r="F27" s="24">
        <f>SUM(F7:F26)</f>
        <v>0</v>
      </c>
      <c r="G27" s="15"/>
    </row>
    <row r="28" spans="1:7" s="3" customFormat="1" ht="16.5" customHeight="1">
      <c r="A28" s="206" t="s">
        <v>371</v>
      </c>
      <c r="B28" s="207"/>
      <c r="C28" s="208"/>
      <c r="D28" s="16">
        <f>D27</f>
        <v>0</v>
      </c>
      <c r="E28" s="24">
        <f>E27</f>
        <v>0</v>
      </c>
      <c r="F28" s="24">
        <f>F27</f>
        <v>0</v>
      </c>
      <c r="G28" s="15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V30"/>
  <sheetViews>
    <sheetView showGridLines="0" zoomScalePageLayoutView="0" workbookViewId="0" topLeftCell="A4">
      <selection activeCell="C5" sqref="C5:E28"/>
    </sheetView>
  </sheetViews>
  <sheetFormatPr defaultColWidth="9.00390625" defaultRowHeight="16.5" customHeight="1"/>
  <cols>
    <col min="1" max="1" width="5.25390625" style="5" customWidth="1"/>
    <col min="2" max="2" width="37.75390625" style="5" customWidth="1"/>
    <col min="3" max="3" width="16.00390625" style="5" customWidth="1"/>
    <col min="4" max="4" width="17.375" style="5" customWidth="1"/>
    <col min="5" max="5" width="17.125" style="5" customWidth="1"/>
    <col min="6" max="6" width="15.75390625" style="5" customWidth="1"/>
    <col min="7" max="7" width="12.25390625" style="5" customWidth="1"/>
    <col min="8" max="16384" width="9.00390625" style="5" customWidth="1"/>
  </cols>
  <sheetData>
    <row r="1" spans="1:7" s="1" customFormat="1" ht="21.75" customHeight="1">
      <c r="A1" s="35" t="s">
        <v>166</v>
      </c>
      <c r="B1" s="35"/>
      <c r="C1" s="35"/>
      <c r="D1" s="35"/>
      <c r="E1" s="35"/>
      <c r="F1" s="35"/>
      <c r="G1" s="35"/>
    </row>
    <row r="2" spans="1:14" s="2" customFormat="1" ht="16.5" customHeight="1">
      <c r="A2" s="6"/>
      <c r="B2" s="6"/>
      <c r="C2" s="6"/>
      <c r="D2" s="6"/>
      <c r="E2" s="6"/>
      <c r="F2" s="6"/>
      <c r="G2" s="7" t="s">
        <v>1027</v>
      </c>
      <c r="H2" s="3"/>
      <c r="I2" s="6"/>
      <c r="J2" s="6"/>
      <c r="K2" s="3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3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202" t="s">
        <v>331</v>
      </c>
      <c r="B5" s="202" t="s">
        <v>265</v>
      </c>
      <c r="C5" s="204" t="s">
        <v>235</v>
      </c>
      <c r="D5" s="204" t="s">
        <v>258</v>
      </c>
      <c r="E5" s="204" t="s">
        <v>236</v>
      </c>
      <c r="F5" s="202" t="s">
        <v>267</v>
      </c>
      <c r="G5" s="202" t="s">
        <v>238</v>
      </c>
    </row>
    <row r="6" spans="1:22" s="4" customFormat="1" ht="16.5" customHeight="1">
      <c r="A6" s="218"/>
      <c r="B6" s="218"/>
      <c r="C6" s="204"/>
      <c r="D6" s="204"/>
      <c r="E6" s="204"/>
      <c r="F6" s="218"/>
      <c r="G6" s="218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7" s="3" customFormat="1" ht="16.5" customHeight="1">
      <c r="A7" s="28" t="s">
        <v>1028</v>
      </c>
      <c r="B7" s="15" t="s">
        <v>1029</v>
      </c>
      <c r="C7" s="53">
        <f>'表9-1短期借款 '!H28</f>
        <v>0</v>
      </c>
      <c r="D7" s="53">
        <f>'表9-1短期借款 '!I28</f>
        <v>0</v>
      </c>
      <c r="E7" s="53">
        <f>'表9-1短期借款 '!$K$28</f>
        <v>0</v>
      </c>
      <c r="F7" s="54">
        <f aca="true" t="shared" si="0" ref="F7:F20">E7-D7</f>
        <v>0</v>
      </c>
      <c r="G7" s="53" t="e">
        <f aca="true" t="shared" si="1" ref="G7:G20">F7/D7*100</f>
        <v>#DIV/0!</v>
      </c>
    </row>
    <row r="8" spans="1:7" s="3" customFormat="1" ht="16.5" customHeight="1">
      <c r="A8" s="28" t="s">
        <v>1030</v>
      </c>
      <c r="B8" s="15" t="s">
        <v>1031</v>
      </c>
      <c r="C8" s="53">
        <f>'表9-2应付票据 '!F28</f>
        <v>0</v>
      </c>
      <c r="D8" s="53">
        <f>'表9-2应付票据 '!G28</f>
        <v>0</v>
      </c>
      <c r="E8" s="53">
        <f>'表9-2应付票据 '!H28</f>
        <v>0</v>
      </c>
      <c r="F8" s="54">
        <f t="shared" si="0"/>
        <v>0</v>
      </c>
      <c r="G8" s="53" t="e">
        <f t="shared" si="1"/>
        <v>#DIV/0!</v>
      </c>
    </row>
    <row r="9" spans="1:7" s="3" customFormat="1" ht="16.5" customHeight="1">
      <c r="A9" s="28" t="s">
        <v>1032</v>
      </c>
      <c r="B9" s="15" t="s">
        <v>1033</v>
      </c>
      <c r="C9" s="53">
        <f>'表9-3应付帐款 '!E28</f>
        <v>0</v>
      </c>
      <c r="D9" s="53">
        <f>'表9-3应付帐款 '!F28</f>
        <v>0</v>
      </c>
      <c r="E9" s="53">
        <f>'表9-3应付帐款 '!G28</f>
        <v>0</v>
      </c>
      <c r="F9" s="54">
        <f t="shared" si="0"/>
        <v>0</v>
      </c>
      <c r="G9" s="53" t="e">
        <f t="shared" si="1"/>
        <v>#DIV/0!</v>
      </c>
    </row>
    <row r="10" spans="1:7" s="3" customFormat="1" ht="16.5" customHeight="1">
      <c r="A10" s="28" t="s">
        <v>1034</v>
      </c>
      <c r="B10" s="15" t="s">
        <v>1035</v>
      </c>
      <c r="C10" s="53">
        <f>'表9-4预收帐款 '!E28</f>
        <v>0</v>
      </c>
      <c r="D10" s="53">
        <f>'表9-4预收帐款 '!F28</f>
        <v>0</v>
      </c>
      <c r="E10" s="53">
        <f>'表9-4预收帐款 '!G28</f>
        <v>0</v>
      </c>
      <c r="F10" s="54">
        <f t="shared" si="0"/>
        <v>0</v>
      </c>
      <c r="G10" s="53" t="e">
        <f t="shared" si="1"/>
        <v>#DIV/0!</v>
      </c>
    </row>
    <row r="11" spans="1:7" s="3" customFormat="1" ht="16.5" customHeight="1">
      <c r="A11" s="28" t="s">
        <v>1036</v>
      </c>
      <c r="B11" s="15" t="s">
        <v>1037</v>
      </c>
      <c r="C11" s="53">
        <f>'表9-5代销商品 '!E28</f>
        <v>0</v>
      </c>
      <c r="D11" s="53">
        <f>'表9-5代销商品 '!F28</f>
        <v>0</v>
      </c>
      <c r="E11" s="53">
        <f>'表9-5代销商品 '!G28</f>
        <v>0</v>
      </c>
      <c r="F11" s="54">
        <f t="shared" si="0"/>
        <v>0</v>
      </c>
      <c r="G11" s="53" t="e">
        <f t="shared" si="1"/>
        <v>#DIV/0!</v>
      </c>
    </row>
    <row r="12" spans="1:7" s="3" customFormat="1" ht="16.5" customHeight="1">
      <c r="A12" s="28" t="s">
        <v>1038</v>
      </c>
      <c r="B12" s="15" t="s">
        <v>1039</v>
      </c>
      <c r="C12" s="53">
        <f>'表9-6其他应付 '!E28</f>
        <v>0</v>
      </c>
      <c r="D12" s="53">
        <f>'表9-6其他应付 '!F28</f>
        <v>0</v>
      </c>
      <c r="E12" s="53">
        <f>'表9-6其他应付 '!G28</f>
        <v>0</v>
      </c>
      <c r="F12" s="54">
        <f t="shared" si="0"/>
        <v>0</v>
      </c>
      <c r="G12" s="53" t="e">
        <f t="shared" si="1"/>
        <v>#DIV/0!</v>
      </c>
    </row>
    <row r="13" spans="1:7" s="3" customFormat="1" ht="16.5" customHeight="1">
      <c r="A13" s="28" t="s">
        <v>1040</v>
      </c>
      <c r="B13" s="15" t="s">
        <v>1041</v>
      </c>
      <c r="C13" s="53">
        <f>'表9-7应付工资 '!D28</f>
        <v>0</v>
      </c>
      <c r="D13" s="53">
        <f>'表9-7应付工资 '!E28</f>
        <v>0</v>
      </c>
      <c r="E13" s="53">
        <f>'表9-7应付工资 '!F28</f>
        <v>0</v>
      </c>
      <c r="F13" s="54">
        <f t="shared" si="0"/>
        <v>0</v>
      </c>
      <c r="G13" s="53" t="e">
        <f t="shared" si="1"/>
        <v>#DIV/0!</v>
      </c>
    </row>
    <row r="14" spans="1:7" s="3" customFormat="1" ht="16.5" customHeight="1">
      <c r="A14" s="28" t="s">
        <v>1042</v>
      </c>
      <c r="B14" s="15" t="s">
        <v>1043</v>
      </c>
      <c r="C14" s="53">
        <f>'表9-8应付福利 '!D28</f>
        <v>0</v>
      </c>
      <c r="D14" s="53">
        <f>'表9-8应付福利 '!E28</f>
        <v>0</v>
      </c>
      <c r="E14" s="53">
        <f>'表9-8应付福利 '!F28</f>
        <v>0</v>
      </c>
      <c r="F14" s="54">
        <f t="shared" si="0"/>
        <v>0</v>
      </c>
      <c r="G14" s="53" t="e">
        <f t="shared" si="1"/>
        <v>#DIV/0!</v>
      </c>
    </row>
    <row r="15" spans="1:7" s="3" customFormat="1" ht="16.5" customHeight="1">
      <c r="A15" s="28" t="s">
        <v>1044</v>
      </c>
      <c r="B15" s="15" t="s">
        <v>1045</v>
      </c>
      <c r="C15" s="53">
        <f>'表9-9应交税金 '!E28</f>
        <v>0</v>
      </c>
      <c r="D15" s="53">
        <f>'表9-9应交税金 '!F28</f>
        <v>0</v>
      </c>
      <c r="E15" s="53">
        <f>'表9-9应交税金 '!G28</f>
        <v>0</v>
      </c>
      <c r="F15" s="54">
        <f t="shared" si="0"/>
        <v>0</v>
      </c>
      <c r="G15" s="53" t="e">
        <f t="shared" si="1"/>
        <v>#DIV/0!</v>
      </c>
    </row>
    <row r="16" spans="1:7" s="3" customFormat="1" ht="16.5" customHeight="1">
      <c r="A16" s="28" t="s">
        <v>1046</v>
      </c>
      <c r="B16" s="15" t="s">
        <v>1047</v>
      </c>
      <c r="C16" s="53">
        <f>'表9-10应付利润 '!E28</f>
        <v>0</v>
      </c>
      <c r="D16" s="53">
        <f>'表9-10应付利润 '!F28</f>
        <v>0</v>
      </c>
      <c r="E16" s="53">
        <f>'表9-10应付利润 '!G28</f>
        <v>0</v>
      </c>
      <c r="F16" s="54">
        <f t="shared" si="0"/>
        <v>0</v>
      </c>
      <c r="G16" s="53" t="e">
        <f t="shared" si="1"/>
        <v>#DIV/0!</v>
      </c>
    </row>
    <row r="17" spans="1:7" s="3" customFormat="1" ht="16.5" customHeight="1">
      <c r="A17" s="28" t="s">
        <v>1048</v>
      </c>
      <c r="B17" s="15" t="s">
        <v>1049</v>
      </c>
      <c r="C17" s="53">
        <f>'表9-11其他应交 '!E28</f>
        <v>0</v>
      </c>
      <c r="D17" s="53">
        <f>'表9-11其他应交 '!F28</f>
        <v>0</v>
      </c>
      <c r="E17" s="53">
        <f>'表9-11其他应交 '!G28</f>
        <v>0</v>
      </c>
      <c r="F17" s="54">
        <f t="shared" si="0"/>
        <v>0</v>
      </c>
      <c r="G17" s="53" t="e">
        <f t="shared" si="1"/>
        <v>#DIV/0!</v>
      </c>
    </row>
    <row r="18" spans="1:7" s="3" customFormat="1" ht="16.5" customHeight="1">
      <c r="A18" s="28" t="s">
        <v>1050</v>
      </c>
      <c r="B18" s="15" t="s">
        <v>1051</v>
      </c>
      <c r="C18" s="53">
        <f>'表9-12预提费用 '!F28</f>
        <v>0</v>
      </c>
      <c r="D18" s="53">
        <f>'表9-12预提费用 '!G28</f>
        <v>0</v>
      </c>
      <c r="E18" s="53">
        <f>'表9-12预提费用 '!H28</f>
        <v>0</v>
      </c>
      <c r="F18" s="54">
        <f t="shared" si="0"/>
        <v>0</v>
      </c>
      <c r="G18" s="53" t="e">
        <f t="shared" si="1"/>
        <v>#DIV/0!</v>
      </c>
    </row>
    <row r="19" spans="1:7" s="3" customFormat="1" ht="16.5" customHeight="1">
      <c r="A19" s="28" t="s">
        <v>1052</v>
      </c>
      <c r="B19" s="15" t="s">
        <v>1053</v>
      </c>
      <c r="C19" s="53">
        <f>'表9-13一年内长负 '!F28</f>
        <v>0</v>
      </c>
      <c r="D19" s="53">
        <f>'表9-13一年内长负 '!G28</f>
        <v>0</v>
      </c>
      <c r="E19" s="53">
        <f>'表9-13一年内长负 '!H28</f>
        <v>0</v>
      </c>
      <c r="F19" s="54">
        <f t="shared" si="0"/>
        <v>0</v>
      </c>
      <c r="G19" s="53" t="e">
        <f t="shared" si="1"/>
        <v>#DIV/0!</v>
      </c>
    </row>
    <row r="20" spans="1:7" s="3" customFormat="1" ht="16.5" customHeight="1">
      <c r="A20" s="28" t="s">
        <v>1054</v>
      </c>
      <c r="B20" s="15" t="s">
        <v>1055</v>
      </c>
      <c r="C20" s="53">
        <f>'表9-14其他流动 '!E28</f>
        <v>0</v>
      </c>
      <c r="D20" s="53">
        <f>'表9-14其他流动 '!F28</f>
        <v>0</v>
      </c>
      <c r="E20" s="53">
        <f>'表9-14其他流动 '!G28</f>
        <v>0</v>
      </c>
      <c r="F20" s="54">
        <f t="shared" si="0"/>
        <v>0</v>
      </c>
      <c r="G20" s="53" t="e">
        <f t="shared" si="1"/>
        <v>#DIV/0!</v>
      </c>
    </row>
    <row r="21" spans="1:7" s="3" customFormat="1" ht="16.5" customHeight="1">
      <c r="A21" s="28"/>
      <c r="B21" s="15"/>
      <c r="C21" s="53"/>
      <c r="D21" s="53"/>
      <c r="E21" s="53"/>
      <c r="F21" s="54"/>
      <c r="G21" s="53"/>
    </row>
    <row r="22" spans="1:7" s="3" customFormat="1" ht="16.5" customHeight="1">
      <c r="A22" s="28"/>
      <c r="B22" s="15"/>
      <c r="C22" s="53"/>
      <c r="D22" s="53"/>
      <c r="E22" s="53"/>
      <c r="F22" s="54"/>
      <c r="G22" s="53"/>
    </row>
    <row r="23" spans="1:7" s="3" customFormat="1" ht="16.5" customHeight="1">
      <c r="A23" s="28"/>
      <c r="B23" s="15"/>
      <c r="C23" s="53"/>
      <c r="D23" s="53"/>
      <c r="E23" s="53"/>
      <c r="F23" s="54"/>
      <c r="G23" s="53"/>
    </row>
    <row r="24" spans="1:7" s="3" customFormat="1" ht="16.5" customHeight="1">
      <c r="A24" s="28"/>
      <c r="B24" s="15"/>
      <c r="C24" s="53"/>
      <c r="D24" s="53"/>
      <c r="E24" s="53"/>
      <c r="F24" s="54"/>
      <c r="G24" s="53"/>
    </row>
    <row r="25" spans="1:7" s="3" customFormat="1" ht="16.5" customHeight="1">
      <c r="A25" s="17"/>
      <c r="B25" s="15"/>
      <c r="C25" s="53"/>
      <c r="D25" s="53"/>
      <c r="E25" s="53"/>
      <c r="F25" s="54"/>
      <c r="G25" s="53"/>
    </row>
    <row r="26" spans="1:7" s="3" customFormat="1" ht="16.5" customHeight="1">
      <c r="A26" s="17"/>
      <c r="B26" s="18"/>
      <c r="C26" s="53"/>
      <c r="D26" s="53"/>
      <c r="E26" s="53"/>
      <c r="F26" s="54"/>
      <c r="G26" s="53"/>
    </row>
    <row r="27" spans="1:7" s="3" customFormat="1" ht="16.5" customHeight="1">
      <c r="A27" s="19"/>
      <c r="B27" s="55"/>
      <c r="C27" s="53"/>
      <c r="D27" s="53"/>
      <c r="E27" s="53"/>
      <c r="F27" s="54"/>
      <c r="G27" s="53"/>
    </row>
    <row r="28" spans="1:7" s="3" customFormat="1" ht="16.5" customHeight="1">
      <c r="A28" s="28">
        <v>9</v>
      </c>
      <c r="B28" s="25" t="s">
        <v>1056</v>
      </c>
      <c r="C28" s="53">
        <f>SUM(C7:C27)</f>
        <v>0</v>
      </c>
      <c r="D28" s="53">
        <f>SUM(D7:D27)</f>
        <v>0</v>
      </c>
      <c r="E28" s="53">
        <f>SUM(E7:E27)</f>
        <v>0</v>
      </c>
      <c r="F28" s="54">
        <f>E28-D28</f>
        <v>0</v>
      </c>
      <c r="G28" s="53" t="e">
        <f>F28/D28*100</f>
        <v>#DIV/0!</v>
      </c>
    </row>
    <row r="30" ht="16.5" customHeight="1">
      <c r="C30" s="56"/>
    </row>
  </sheetData>
  <sheetProtection/>
  <mergeCells count="7">
    <mergeCell ref="G5:G6"/>
    <mergeCell ref="A5:A6"/>
    <mergeCell ref="B5:B6"/>
    <mergeCell ref="C5:C6"/>
    <mergeCell ref="D5:D6"/>
    <mergeCell ref="E5:E6"/>
    <mergeCell ref="F5:F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4">
      <selection activeCell="H5" sqref="H5:J27"/>
    </sheetView>
  </sheetViews>
  <sheetFormatPr defaultColWidth="9.00390625" defaultRowHeight="16.5" customHeight="1"/>
  <cols>
    <col min="1" max="1" width="3.75390625" style="5" customWidth="1"/>
    <col min="2" max="2" width="18.25390625" style="5" customWidth="1"/>
    <col min="3" max="3" width="7.25390625" style="5" customWidth="1"/>
    <col min="4" max="4" width="6.50390625" style="5" customWidth="1"/>
    <col min="5" max="6" width="7.375" style="5" customWidth="1"/>
    <col min="7" max="7" width="11.125" style="5" customWidth="1"/>
    <col min="8" max="8" width="11.875" style="5" customWidth="1"/>
    <col min="9" max="9" width="12.125" style="5" customWidth="1"/>
    <col min="10" max="11" width="11.75390625" style="5" customWidth="1"/>
    <col min="12" max="12" width="13.625" style="5" customWidth="1"/>
    <col min="13" max="16384" width="9.00390625" style="5" customWidth="1"/>
  </cols>
  <sheetData>
    <row r="1" spans="1:12" s="1" customFormat="1" ht="22.5" customHeight="1">
      <c r="A1" s="211" t="s">
        <v>1057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1058</v>
      </c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34"/>
      <c r="M3" s="6"/>
      <c r="N3" s="3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202" t="s">
        <v>331</v>
      </c>
      <c r="B5" s="202" t="s">
        <v>1059</v>
      </c>
      <c r="C5" s="219" t="s">
        <v>410</v>
      </c>
      <c r="D5" s="219" t="s">
        <v>508</v>
      </c>
      <c r="E5" s="219" t="s">
        <v>1060</v>
      </c>
      <c r="F5" s="219" t="s">
        <v>367</v>
      </c>
      <c r="G5" s="219" t="s">
        <v>1061</v>
      </c>
      <c r="H5" s="221" t="s">
        <v>235</v>
      </c>
      <c r="I5" s="204" t="s">
        <v>258</v>
      </c>
      <c r="J5" s="204" t="s">
        <v>1062</v>
      </c>
      <c r="K5" s="202" t="s">
        <v>236</v>
      </c>
      <c r="L5" s="202" t="s">
        <v>376</v>
      </c>
    </row>
    <row r="6" spans="1:22" s="4" customFormat="1" ht="16.5" customHeight="1">
      <c r="A6" s="210"/>
      <c r="B6" s="210"/>
      <c r="C6" s="223"/>
      <c r="D6" s="223"/>
      <c r="E6" s="223"/>
      <c r="F6" s="223"/>
      <c r="G6" s="223"/>
      <c r="H6" s="227"/>
      <c r="I6" s="209"/>
      <c r="J6" s="209"/>
      <c r="K6" s="210"/>
      <c r="L6" s="210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2" s="3" customFormat="1" ht="16.5" customHeight="1">
      <c r="A7" s="15"/>
      <c r="B7" s="15"/>
      <c r="C7" s="15"/>
      <c r="D7" s="15"/>
      <c r="E7" s="15"/>
      <c r="F7" s="15"/>
      <c r="G7" s="15"/>
      <c r="H7" s="24"/>
      <c r="I7" s="24"/>
      <c r="J7" s="24"/>
      <c r="K7" s="24"/>
      <c r="L7" s="15"/>
    </row>
    <row r="8" spans="1:12" s="3" customFormat="1" ht="16.5" customHeight="1">
      <c r="A8" s="15"/>
      <c r="B8" s="15"/>
      <c r="C8" s="15"/>
      <c r="D8" s="15"/>
      <c r="E8" s="15"/>
      <c r="F8" s="15"/>
      <c r="G8" s="15"/>
      <c r="H8" s="24"/>
      <c r="I8" s="24"/>
      <c r="J8" s="24"/>
      <c r="K8" s="24"/>
      <c r="L8" s="15"/>
    </row>
    <row r="9" spans="1:12" s="3" customFormat="1" ht="16.5" customHeight="1">
      <c r="A9" s="15"/>
      <c r="B9" s="15"/>
      <c r="C9" s="15"/>
      <c r="D9" s="15"/>
      <c r="E9" s="15"/>
      <c r="F9" s="15"/>
      <c r="G9" s="15"/>
      <c r="H9" s="24"/>
      <c r="I9" s="24"/>
      <c r="J9" s="24"/>
      <c r="K9" s="24"/>
      <c r="L9" s="15"/>
    </row>
    <row r="10" spans="1:12" s="3" customFormat="1" ht="16.5" customHeight="1">
      <c r="A10" s="15"/>
      <c r="B10" s="15"/>
      <c r="C10" s="15"/>
      <c r="D10" s="15"/>
      <c r="E10" s="15"/>
      <c r="F10" s="15"/>
      <c r="G10" s="15"/>
      <c r="H10" s="24"/>
      <c r="I10" s="24"/>
      <c r="J10" s="24"/>
      <c r="K10" s="24"/>
      <c r="L10" s="15"/>
    </row>
    <row r="11" spans="1:12" s="3" customFormat="1" ht="16.5" customHeight="1">
      <c r="A11" s="15"/>
      <c r="B11" s="15"/>
      <c r="C11" s="15"/>
      <c r="D11" s="15"/>
      <c r="E11" s="15"/>
      <c r="F11" s="15"/>
      <c r="G11" s="15"/>
      <c r="H11" s="24"/>
      <c r="I11" s="24"/>
      <c r="J11" s="24"/>
      <c r="K11" s="24"/>
      <c r="L11" s="15"/>
    </row>
    <row r="12" spans="1:12" s="3" customFormat="1" ht="16.5" customHeight="1">
      <c r="A12" s="15"/>
      <c r="B12" s="15"/>
      <c r="C12" s="15"/>
      <c r="D12" s="15"/>
      <c r="E12" s="15"/>
      <c r="F12" s="15"/>
      <c r="G12" s="15"/>
      <c r="H12" s="24"/>
      <c r="I12" s="24"/>
      <c r="J12" s="24"/>
      <c r="K12" s="24"/>
      <c r="L12" s="15"/>
    </row>
    <row r="13" spans="1:12" s="3" customFormat="1" ht="16.5" customHeight="1">
      <c r="A13" s="15"/>
      <c r="B13" s="15"/>
      <c r="C13" s="15"/>
      <c r="D13" s="15"/>
      <c r="E13" s="15"/>
      <c r="F13" s="15"/>
      <c r="G13" s="15"/>
      <c r="H13" s="24"/>
      <c r="I13" s="24"/>
      <c r="J13" s="24"/>
      <c r="K13" s="24"/>
      <c r="L13" s="15"/>
    </row>
    <row r="14" spans="1:12" s="3" customFormat="1" ht="16.5" customHeight="1">
      <c r="A14" s="15"/>
      <c r="B14" s="15"/>
      <c r="C14" s="15"/>
      <c r="D14" s="15"/>
      <c r="E14" s="15"/>
      <c r="F14" s="15"/>
      <c r="G14" s="15"/>
      <c r="H14" s="24"/>
      <c r="I14" s="24"/>
      <c r="J14" s="24"/>
      <c r="K14" s="24"/>
      <c r="L14" s="15"/>
    </row>
    <row r="15" spans="1:12" s="3" customFormat="1" ht="16.5" customHeight="1">
      <c r="A15" s="15"/>
      <c r="B15" s="15"/>
      <c r="C15" s="15"/>
      <c r="D15" s="15"/>
      <c r="E15" s="15"/>
      <c r="F15" s="15"/>
      <c r="G15" s="15"/>
      <c r="H15" s="24"/>
      <c r="I15" s="24"/>
      <c r="J15" s="24"/>
      <c r="K15" s="24"/>
      <c r="L15" s="15"/>
    </row>
    <row r="16" spans="1:12" s="3" customFormat="1" ht="16.5" customHeight="1">
      <c r="A16" s="15"/>
      <c r="B16" s="15"/>
      <c r="C16" s="15"/>
      <c r="D16" s="15"/>
      <c r="E16" s="15"/>
      <c r="F16" s="15"/>
      <c r="G16" s="15"/>
      <c r="H16" s="24"/>
      <c r="I16" s="24"/>
      <c r="J16" s="24"/>
      <c r="K16" s="24"/>
      <c r="L16" s="15"/>
    </row>
    <row r="17" spans="1:12" s="3" customFormat="1" ht="16.5" customHeight="1">
      <c r="A17" s="15"/>
      <c r="B17" s="15"/>
      <c r="C17" s="15"/>
      <c r="D17" s="15"/>
      <c r="E17" s="15"/>
      <c r="F17" s="15"/>
      <c r="G17" s="15"/>
      <c r="H17" s="24"/>
      <c r="I17" s="24"/>
      <c r="J17" s="24"/>
      <c r="K17" s="24"/>
      <c r="L17" s="15"/>
    </row>
    <row r="18" spans="1:12" s="3" customFormat="1" ht="16.5" customHeight="1">
      <c r="A18" s="15"/>
      <c r="B18" s="15"/>
      <c r="C18" s="15"/>
      <c r="D18" s="15"/>
      <c r="E18" s="15"/>
      <c r="F18" s="15"/>
      <c r="G18" s="15"/>
      <c r="H18" s="24"/>
      <c r="I18" s="24"/>
      <c r="J18" s="24"/>
      <c r="K18" s="24"/>
      <c r="L18" s="15"/>
    </row>
    <row r="19" spans="1:12" s="3" customFormat="1" ht="16.5" customHeight="1">
      <c r="A19" s="15"/>
      <c r="B19" s="15"/>
      <c r="C19" s="15"/>
      <c r="D19" s="15"/>
      <c r="E19" s="15"/>
      <c r="F19" s="15"/>
      <c r="G19" s="15"/>
      <c r="H19" s="24"/>
      <c r="I19" s="24"/>
      <c r="J19" s="24"/>
      <c r="K19" s="24"/>
      <c r="L19" s="15"/>
    </row>
    <row r="20" spans="1:12" s="3" customFormat="1" ht="16.5" customHeight="1">
      <c r="A20" s="15"/>
      <c r="B20" s="15"/>
      <c r="C20" s="15"/>
      <c r="D20" s="15"/>
      <c r="E20" s="15"/>
      <c r="F20" s="15"/>
      <c r="G20" s="15"/>
      <c r="H20" s="24"/>
      <c r="I20" s="24"/>
      <c r="J20" s="24"/>
      <c r="K20" s="24"/>
      <c r="L20" s="15"/>
    </row>
    <row r="21" spans="1:12" s="3" customFormat="1" ht="16.5" customHeight="1">
      <c r="A21" s="15"/>
      <c r="B21" s="15"/>
      <c r="C21" s="15"/>
      <c r="D21" s="15"/>
      <c r="E21" s="15"/>
      <c r="F21" s="15"/>
      <c r="G21" s="15"/>
      <c r="H21" s="24"/>
      <c r="I21" s="24"/>
      <c r="J21" s="24"/>
      <c r="K21" s="24"/>
      <c r="L21" s="15"/>
    </row>
    <row r="22" spans="1:12" s="3" customFormat="1" ht="16.5" customHeight="1">
      <c r="A22" s="15"/>
      <c r="B22" s="15"/>
      <c r="C22" s="15"/>
      <c r="D22" s="15"/>
      <c r="E22" s="15"/>
      <c r="F22" s="15"/>
      <c r="G22" s="15"/>
      <c r="H22" s="24"/>
      <c r="I22" s="24"/>
      <c r="J22" s="24"/>
      <c r="K22" s="24"/>
      <c r="L22" s="15"/>
    </row>
    <row r="23" spans="1:12" s="3" customFormat="1" ht="16.5" customHeight="1">
      <c r="A23" s="15"/>
      <c r="B23" s="15"/>
      <c r="C23" s="15"/>
      <c r="D23" s="15"/>
      <c r="E23" s="15"/>
      <c r="F23" s="15"/>
      <c r="G23" s="15"/>
      <c r="H23" s="24"/>
      <c r="I23" s="24"/>
      <c r="J23" s="24"/>
      <c r="K23" s="24"/>
      <c r="L23" s="15"/>
    </row>
    <row r="24" spans="1:12" s="3" customFormat="1" ht="16.5" customHeight="1">
      <c r="A24" s="15"/>
      <c r="B24" s="15"/>
      <c r="C24" s="15"/>
      <c r="D24" s="15"/>
      <c r="E24" s="15"/>
      <c r="F24" s="15"/>
      <c r="G24" s="15"/>
      <c r="H24" s="24"/>
      <c r="I24" s="24"/>
      <c r="J24" s="24"/>
      <c r="K24" s="24"/>
      <c r="L24" s="15"/>
    </row>
    <row r="25" spans="1:12" s="3" customFormat="1" ht="16.5" customHeight="1">
      <c r="A25" s="17"/>
      <c r="B25" s="15"/>
      <c r="C25" s="15"/>
      <c r="D25" s="15"/>
      <c r="E25" s="15"/>
      <c r="F25" s="15"/>
      <c r="G25" s="15"/>
      <c r="H25" s="24"/>
      <c r="I25" s="24"/>
      <c r="J25" s="24"/>
      <c r="K25" s="24"/>
      <c r="L25" s="15"/>
    </row>
    <row r="26" spans="1:12" s="3" customFormat="1" ht="16.5" customHeight="1">
      <c r="A26" s="17"/>
      <c r="B26" s="18"/>
      <c r="C26" s="19"/>
      <c r="D26" s="19"/>
      <c r="E26" s="19"/>
      <c r="F26" s="19"/>
      <c r="G26" s="19"/>
      <c r="H26" s="24"/>
      <c r="I26" s="24"/>
      <c r="J26" s="24"/>
      <c r="K26" s="24"/>
      <c r="L26" s="15"/>
    </row>
    <row r="27" spans="1:12" s="3" customFormat="1" ht="16.5" customHeight="1">
      <c r="A27" s="206" t="s">
        <v>370</v>
      </c>
      <c r="B27" s="207"/>
      <c r="C27" s="207"/>
      <c r="D27" s="207"/>
      <c r="E27" s="207"/>
      <c r="F27" s="207"/>
      <c r="G27" s="208"/>
      <c r="H27" s="16">
        <f>SUM(H7:H26)</f>
        <v>0</v>
      </c>
      <c r="I27" s="24">
        <f>SUM(I7:I26)</f>
        <v>0</v>
      </c>
      <c r="J27" s="24"/>
      <c r="K27" s="24">
        <f>SUM(K7:K26)</f>
        <v>0</v>
      </c>
      <c r="L27" s="15"/>
    </row>
    <row r="28" spans="1:12" s="3" customFormat="1" ht="16.5" customHeight="1">
      <c r="A28" s="206" t="s">
        <v>371</v>
      </c>
      <c r="B28" s="207"/>
      <c r="C28" s="207"/>
      <c r="D28" s="207"/>
      <c r="E28" s="207"/>
      <c r="F28" s="207"/>
      <c r="G28" s="208"/>
      <c r="H28" s="51">
        <f>H27</f>
        <v>0</v>
      </c>
      <c r="I28" s="52">
        <f>I27</f>
        <v>0</v>
      </c>
      <c r="J28" s="24"/>
      <c r="K28" s="24">
        <f>K27</f>
        <v>0</v>
      </c>
      <c r="L28" s="15"/>
    </row>
  </sheetData>
  <sheetProtection/>
  <mergeCells count="15">
    <mergeCell ref="A27:G27"/>
    <mergeCell ref="A28:G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1:L1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F1">
      <selection activeCell="F5" sqref="F5:I28"/>
    </sheetView>
  </sheetViews>
  <sheetFormatPr defaultColWidth="9.00390625" defaultRowHeight="16.5" customHeight="1"/>
  <cols>
    <col min="1" max="1" width="6.125" style="5" customWidth="1"/>
    <col min="2" max="2" width="26.25390625" style="5" customWidth="1"/>
    <col min="3" max="4" width="7.25390625" style="5" customWidth="1"/>
    <col min="5" max="5" width="9.00390625" style="5" customWidth="1"/>
    <col min="6" max="6" width="15.625" style="5" customWidth="1"/>
    <col min="7" max="7" width="15.00390625" style="5" customWidth="1"/>
    <col min="8" max="8" width="17.125" style="5" customWidth="1"/>
    <col min="9" max="9" width="18.375" style="5" customWidth="1"/>
    <col min="10" max="16384" width="9.00390625" style="5" customWidth="1"/>
  </cols>
  <sheetData>
    <row r="1" spans="1:9" s="1" customFormat="1" ht="22.5" customHeight="1">
      <c r="A1" s="211" t="s">
        <v>172</v>
      </c>
      <c r="B1" s="211"/>
      <c r="C1" s="211"/>
      <c r="D1" s="211"/>
      <c r="E1" s="211"/>
      <c r="F1" s="211"/>
      <c r="G1" s="211"/>
      <c r="H1" s="211"/>
      <c r="I1" s="21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7" t="s">
        <v>1063</v>
      </c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4"/>
      <c r="J3" s="6"/>
      <c r="K3" s="6"/>
      <c r="L3" s="3"/>
      <c r="M3" s="6"/>
      <c r="N3" s="3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4" customFormat="1" ht="16.5" customHeight="1">
      <c r="A5" s="202" t="s">
        <v>331</v>
      </c>
      <c r="B5" s="202" t="s">
        <v>404</v>
      </c>
      <c r="C5" s="219" t="s">
        <v>410</v>
      </c>
      <c r="D5" s="219" t="s">
        <v>508</v>
      </c>
      <c r="E5" s="219" t="s">
        <v>402</v>
      </c>
      <c r="F5" s="221" t="s">
        <v>235</v>
      </c>
      <c r="G5" s="204" t="s">
        <v>258</v>
      </c>
      <c r="H5" s="204" t="s">
        <v>236</v>
      </c>
      <c r="I5" s="204" t="s">
        <v>376</v>
      </c>
    </row>
    <row r="6" spans="1:22" s="4" customFormat="1" ht="16.5" customHeight="1">
      <c r="A6" s="210"/>
      <c r="B6" s="210"/>
      <c r="C6" s="223"/>
      <c r="D6" s="223"/>
      <c r="E6" s="223"/>
      <c r="F6" s="227"/>
      <c r="G6" s="209"/>
      <c r="H6" s="209"/>
      <c r="I6" s="209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9" s="3" customFormat="1" ht="16.5" customHeight="1">
      <c r="A7" s="15"/>
      <c r="B7" s="15"/>
      <c r="C7" s="15"/>
      <c r="D7" s="15"/>
      <c r="E7" s="15"/>
      <c r="F7" s="24"/>
      <c r="G7" s="24"/>
      <c r="H7" s="24"/>
      <c r="I7" s="15"/>
    </row>
    <row r="8" spans="1:9" s="3" customFormat="1" ht="16.5" customHeight="1">
      <c r="A8" s="15"/>
      <c r="B8" s="15"/>
      <c r="C8" s="15"/>
      <c r="D8" s="15"/>
      <c r="E8" s="15"/>
      <c r="F8" s="24"/>
      <c r="G8" s="24"/>
      <c r="H8" s="24"/>
      <c r="I8" s="15"/>
    </row>
    <row r="9" spans="1:9" s="3" customFormat="1" ht="16.5" customHeight="1">
      <c r="A9" s="15"/>
      <c r="B9" s="15"/>
      <c r="C9" s="15"/>
      <c r="D9" s="15"/>
      <c r="E9" s="15"/>
      <c r="F9" s="24"/>
      <c r="G9" s="24"/>
      <c r="H9" s="24"/>
      <c r="I9" s="15"/>
    </row>
    <row r="10" spans="1:9" s="3" customFormat="1" ht="16.5" customHeight="1">
      <c r="A10" s="15"/>
      <c r="B10" s="15"/>
      <c r="C10" s="15"/>
      <c r="D10" s="15"/>
      <c r="E10" s="15"/>
      <c r="F10" s="24"/>
      <c r="G10" s="24"/>
      <c r="H10" s="24"/>
      <c r="I10" s="15"/>
    </row>
    <row r="11" spans="1:9" s="3" customFormat="1" ht="16.5" customHeight="1">
      <c r="A11" s="15"/>
      <c r="B11" s="15"/>
      <c r="C11" s="15"/>
      <c r="D11" s="15"/>
      <c r="E11" s="15"/>
      <c r="F11" s="24"/>
      <c r="G11" s="24"/>
      <c r="H11" s="24"/>
      <c r="I11" s="15"/>
    </row>
    <row r="12" spans="1:9" s="3" customFormat="1" ht="16.5" customHeight="1">
      <c r="A12" s="15"/>
      <c r="B12" s="15"/>
      <c r="C12" s="15"/>
      <c r="D12" s="15"/>
      <c r="E12" s="15"/>
      <c r="F12" s="24"/>
      <c r="G12" s="24"/>
      <c r="H12" s="24"/>
      <c r="I12" s="15"/>
    </row>
    <row r="13" spans="1:9" s="3" customFormat="1" ht="16.5" customHeight="1">
      <c r="A13" s="15"/>
      <c r="B13" s="15"/>
      <c r="C13" s="15"/>
      <c r="D13" s="15"/>
      <c r="E13" s="15"/>
      <c r="F13" s="24"/>
      <c r="G13" s="24"/>
      <c r="H13" s="24"/>
      <c r="I13" s="15"/>
    </row>
    <row r="14" spans="1:9" s="3" customFormat="1" ht="16.5" customHeight="1">
      <c r="A14" s="15"/>
      <c r="B14" s="15"/>
      <c r="C14" s="15"/>
      <c r="D14" s="15"/>
      <c r="E14" s="15"/>
      <c r="F14" s="24"/>
      <c r="G14" s="24"/>
      <c r="H14" s="24"/>
      <c r="I14" s="15"/>
    </row>
    <row r="15" spans="1:9" s="3" customFormat="1" ht="16.5" customHeight="1">
      <c r="A15" s="15"/>
      <c r="B15" s="15"/>
      <c r="C15" s="15"/>
      <c r="D15" s="15"/>
      <c r="E15" s="15"/>
      <c r="F15" s="24"/>
      <c r="G15" s="24"/>
      <c r="H15" s="24"/>
      <c r="I15" s="15"/>
    </row>
    <row r="16" spans="1:9" s="3" customFormat="1" ht="16.5" customHeight="1">
      <c r="A16" s="15"/>
      <c r="B16" s="15"/>
      <c r="C16" s="15"/>
      <c r="D16" s="15"/>
      <c r="E16" s="15"/>
      <c r="F16" s="24"/>
      <c r="G16" s="24"/>
      <c r="H16" s="24"/>
      <c r="I16" s="15"/>
    </row>
    <row r="17" spans="1:9" s="3" customFormat="1" ht="16.5" customHeight="1">
      <c r="A17" s="15"/>
      <c r="B17" s="15"/>
      <c r="C17" s="15"/>
      <c r="D17" s="15"/>
      <c r="E17" s="15"/>
      <c r="F17" s="24"/>
      <c r="G17" s="24"/>
      <c r="H17" s="24"/>
      <c r="I17" s="15"/>
    </row>
    <row r="18" spans="1:9" s="3" customFormat="1" ht="16.5" customHeight="1">
      <c r="A18" s="15"/>
      <c r="B18" s="15"/>
      <c r="C18" s="15"/>
      <c r="D18" s="15"/>
      <c r="E18" s="15"/>
      <c r="F18" s="24"/>
      <c r="G18" s="24"/>
      <c r="H18" s="24"/>
      <c r="I18" s="15"/>
    </row>
    <row r="19" spans="1:9" s="3" customFormat="1" ht="16.5" customHeight="1">
      <c r="A19" s="15"/>
      <c r="B19" s="15"/>
      <c r="C19" s="15"/>
      <c r="D19" s="15"/>
      <c r="E19" s="15"/>
      <c r="F19" s="24"/>
      <c r="G19" s="24"/>
      <c r="H19" s="24"/>
      <c r="I19" s="15"/>
    </row>
    <row r="20" spans="1:9" s="3" customFormat="1" ht="16.5" customHeight="1">
      <c r="A20" s="15"/>
      <c r="B20" s="15"/>
      <c r="C20" s="15"/>
      <c r="D20" s="15"/>
      <c r="E20" s="15"/>
      <c r="F20" s="24"/>
      <c r="G20" s="24"/>
      <c r="H20" s="24"/>
      <c r="I20" s="15"/>
    </row>
    <row r="21" spans="1:9" s="3" customFormat="1" ht="16.5" customHeight="1">
      <c r="A21" s="15"/>
      <c r="B21" s="15"/>
      <c r="C21" s="15"/>
      <c r="D21" s="15"/>
      <c r="E21" s="15"/>
      <c r="F21" s="24"/>
      <c r="G21" s="24"/>
      <c r="H21" s="24"/>
      <c r="I21" s="15"/>
    </row>
    <row r="22" spans="1:9" s="3" customFormat="1" ht="16.5" customHeight="1">
      <c r="A22" s="15"/>
      <c r="B22" s="15"/>
      <c r="C22" s="15"/>
      <c r="D22" s="15"/>
      <c r="E22" s="15"/>
      <c r="F22" s="24"/>
      <c r="G22" s="24"/>
      <c r="H22" s="24"/>
      <c r="I22" s="15"/>
    </row>
    <row r="23" spans="1:9" s="3" customFormat="1" ht="16.5" customHeight="1">
      <c r="A23" s="15"/>
      <c r="B23" s="15"/>
      <c r="C23" s="15"/>
      <c r="D23" s="15"/>
      <c r="E23" s="15"/>
      <c r="F23" s="24"/>
      <c r="G23" s="24"/>
      <c r="H23" s="24"/>
      <c r="I23" s="15"/>
    </row>
    <row r="24" spans="1:9" s="3" customFormat="1" ht="16.5" customHeight="1">
      <c r="A24" s="15"/>
      <c r="B24" s="15"/>
      <c r="C24" s="15"/>
      <c r="D24" s="15"/>
      <c r="E24" s="15"/>
      <c r="F24" s="24"/>
      <c r="G24" s="24"/>
      <c r="H24" s="24"/>
      <c r="I24" s="15"/>
    </row>
    <row r="25" spans="1:9" s="3" customFormat="1" ht="16.5" customHeight="1">
      <c r="A25" s="17"/>
      <c r="B25" s="15"/>
      <c r="C25" s="15"/>
      <c r="D25" s="15"/>
      <c r="E25" s="15"/>
      <c r="F25" s="24"/>
      <c r="G25" s="24"/>
      <c r="H25" s="24"/>
      <c r="I25" s="15"/>
    </row>
    <row r="26" spans="1:9" s="3" customFormat="1" ht="16.5" customHeight="1">
      <c r="A26" s="17"/>
      <c r="B26" s="18"/>
      <c r="C26" s="19"/>
      <c r="D26" s="19"/>
      <c r="E26" s="19"/>
      <c r="F26" s="24"/>
      <c r="G26" s="24"/>
      <c r="H26" s="24"/>
      <c r="I26" s="15"/>
    </row>
    <row r="27" spans="1:9" s="3" customFormat="1" ht="16.5" customHeight="1">
      <c r="A27" s="206" t="s">
        <v>370</v>
      </c>
      <c r="B27" s="207"/>
      <c r="C27" s="207"/>
      <c r="D27" s="207"/>
      <c r="E27" s="208"/>
      <c r="F27" s="16">
        <f>SUM(F7:F26)</f>
        <v>0</v>
      </c>
      <c r="G27" s="24">
        <f>SUM(G7:G26)</f>
        <v>0</v>
      </c>
      <c r="H27" s="24">
        <f>SUM(H7:H26)</f>
        <v>0</v>
      </c>
      <c r="I27" s="15"/>
    </row>
    <row r="28" spans="1:9" s="3" customFormat="1" ht="16.5" customHeight="1">
      <c r="A28" s="206" t="s">
        <v>371</v>
      </c>
      <c r="B28" s="207"/>
      <c r="C28" s="207"/>
      <c r="D28" s="207"/>
      <c r="E28" s="208"/>
      <c r="F28" s="16">
        <f>F27</f>
        <v>0</v>
      </c>
      <c r="G28" s="24">
        <f>G27</f>
        <v>0</v>
      </c>
      <c r="H28" s="24">
        <f>H27</f>
        <v>0</v>
      </c>
      <c r="I28" s="15"/>
    </row>
  </sheetData>
  <sheetProtection/>
  <mergeCells count="12">
    <mergeCell ref="F5:F6"/>
    <mergeCell ref="G5:G6"/>
    <mergeCell ref="H5:H6"/>
    <mergeCell ref="I5:I6"/>
    <mergeCell ref="A1:I1"/>
    <mergeCell ref="A27:E27"/>
    <mergeCell ref="A28:E28"/>
    <mergeCell ref="A5:A6"/>
    <mergeCell ref="B5:B6"/>
    <mergeCell ref="C5:C6"/>
    <mergeCell ref="D5:D6"/>
    <mergeCell ref="E5:E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showGridLines="0" zoomScalePageLayoutView="0" workbookViewId="0" topLeftCell="A4">
      <selection activeCell="F5" sqref="F5:G28"/>
    </sheetView>
  </sheetViews>
  <sheetFormatPr defaultColWidth="9.00390625" defaultRowHeight="16.5" customHeight="1"/>
  <cols>
    <col min="1" max="1" width="5.00390625" style="57" customWidth="1"/>
    <col min="2" max="2" width="20.50390625" style="5" customWidth="1"/>
    <col min="3" max="3" width="10.375" style="5" customWidth="1"/>
    <col min="4" max="4" width="15.125" style="5" customWidth="1"/>
    <col min="5" max="5" width="13.625" style="5" customWidth="1"/>
    <col min="6" max="6" width="16.00390625" style="5" customWidth="1"/>
    <col min="7" max="8" width="15.125" style="5" customWidth="1"/>
    <col min="9" max="9" width="12.00390625" style="5" customWidth="1"/>
    <col min="10" max="16384" width="9.00390625" style="5" customWidth="1"/>
  </cols>
  <sheetData>
    <row r="1" spans="1:9" s="1" customFormat="1" ht="22.5" customHeight="1">
      <c r="A1" s="35" t="s">
        <v>363</v>
      </c>
      <c r="B1" s="35"/>
      <c r="C1" s="35"/>
      <c r="D1" s="35"/>
      <c r="E1" s="35"/>
      <c r="F1" s="35"/>
      <c r="G1" s="35"/>
      <c r="H1" s="35"/>
      <c r="I1" s="35"/>
    </row>
    <row r="2" spans="1:9" s="3" customFormat="1" ht="16.5" customHeight="1">
      <c r="A2" s="6"/>
      <c r="B2" s="6"/>
      <c r="C2" s="6"/>
      <c r="D2" s="6"/>
      <c r="E2" s="6"/>
      <c r="F2" s="6"/>
      <c r="G2" s="6"/>
      <c r="H2" s="6"/>
      <c r="I2" s="7" t="s">
        <v>364</v>
      </c>
    </row>
    <row r="3" spans="1:9" s="3" customFormat="1" ht="16.5" customHeight="1">
      <c r="A3" s="6"/>
      <c r="B3" s="6"/>
      <c r="C3" s="6"/>
      <c r="D3" s="6"/>
      <c r="E3" s="6"/>
      <c r="F3" s="6"/>
      <c r="G3" s="6"/>
      <c r="H3" s="6"/>
      <c r="I3" s="6"/>
    </row>
    <row r="4" spans="1:9" s="3" customFormat="1" ht="16.5" customHeight="1">
      <c r="A4" s="8" t="s">
        <v>365</v>
      </c>
      <c r="B4" s="8"/>
      <c r="C4" s="9"/>
      <c r="D4" s="9"/>
      <c r="E4" s="9"/>
      <c r="F4" s="9"/>
      <c r="I4" s="10"/>
    </row>
    <row r="5" spans="1:9" s="3" customFormat="1" ht="16.5" customHeight="1">
      <c r="A5" s="202" t="s">
        <v>1</v>
      </c>
      <c r="B5" s="202" t="s">
        <v>366</v>
      </c>
      <c r="C5" s="202" t="s">
        <v>367</v>
      </c>
      <c r="D5" s="202" t="s">
        <v>368</v>
      </c>
      <c r="E5" s="202" t="s">
        <v>369</v>
      </c>
      <c r="F5" s="204" t="s">
        <v>235</v>
      </c>
      <c r="G5" s="204" t="s">
        <v>258</v>
      </c>
      <c r="H5" s="202" t="s">
        <v>236</v>
      </c>
      <c r="I5" s="202" t="s">
        <v>238</v>
      </c>
    </row>
    <row r="6" spans="1:22" s="48" customFormat="1" ht="16.5" customHeight="1">
      <c r="A6" s="203"/>
      <c r="B6" s="203"/>
      <c r="C6" s="203"/>
      <c r="D6" s="203"/>
      <c r="E6" s="203"/>
      <c r="F6" s="205"/>
      <c r="G6" s="205"/>
      <c r="H6" s="203"/>
      <c r="I6" s="20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9" ht="16.5" customHeight="1">
      <c r="A7" s="28"/>
      <c r="B7" s="33"/>
      <c r="C7" s="33"/>
      <c r="D7" s="15"/>
      <c r="E7" s="15"/>
      <c r="F7" s="43"/>
      <c r="G7" s="38"/>
      <c r="H7" s="38"/>
      <c r="I7" s="38" t="e">
        <f>(H7-G7)/G7*100</f>
        <v>#DIV/0!</v>
      </c>
    </row>
    <row r="8" spans="1:9" s="3" customFormat="1" ht="16.5" customHeight="1">
      <c r="A8" s="28"/>
      <c r="B8" s="15"/>
      <c r="C8" s="15"/>
      <c r="D8" s="15"/>
      <c r="E8" s="15"/>
      <c r="F8" s="24"/>
      <c r="G8" s="24"/>
      <c r="H8" s="24"/>
      <c r="I8" s="16"/>
    </row>
    <row r="9" spans="1:9" s="3" customFormat="1" ht="16.5" customHeight="1">
      <c r="A9" s="28"/>
      <c r="B9" s="15"/>
      <c r="C9" s="15"/>
      <c r="D9" s="15"/>
      <c r="E9" s="15"/>
      <c r="F9" s="24"/>
      <c r="G9" s="24"/>
      <c r="H9" s="24"/>
      <c r="I9" s="16"/>
    </row>
    <row r="10" spans="1:9" s="3" customFormat="1" ht="16.5" customHeight="1">
      <c r="A10" s="28"/>
      <c r="B10" s="15"/>
      <c r="C10" s="15"/>
      <c r="D10" s="15"/>
      <c r="E10" s="15"/>
      <c r="F10" s="24"/>
      <c r="G10" s="24"/>
      <c r="H10" s="24"/>
      <c r="I10" s="16"/>
    </row>
    <row r="11" spans="1:9" s="3" customFormat="1" ht="16.5" customHeight="1">
      <c r="A11" s="28"/>
      <c r="B11" s="15"/>
      <c r="C11" s="15"/>
      <c r="D11" s="15"/>
      <c r="E11" s="15"/>
      <c r="F11" s="24"/>
      <c r="G11" s="24"/>
      <c r="H11" s="24"/>
      <c r="I11" s="16"/>
    </row>
    <row r="12" spans="1:9" s="3" customFormat="1" ht="16.5" customHeight="1">
      <c r="A12" s="28"/>
      <c r="B12" s="15"/>
      <c r="C12" s="15"/>
      <c r="D12" s="15"/>
      <c r="E12" s="15"/>
      <c r="F12" s="24"/>
      <c r="G12" s="24"/>
      <c r="H12" s="24"/>
      <c r="I12" s="16"/>
    </row>
    <row r="13" spans="1:9" s="3" customFormat="1" ht="16.5" customHeight="1">
      <c r="A13" s="28"/>
      <c r="B13" s="15"/>
      <c r="C13" s="15"/>
      <c r="D13" s="15"/>
      <c r="E13" s="15"/>
      <c r="F13" s="24"/>
      <c r="G13" s="24"/>
      <c r="H13" s="24"/>
      <c r="I13" s="16"/>
    </row>
    <row r="14" spans="1:9" s="3" customFormat="1" ht="16.5" customHeight="1">
      <c r="A14" s="28"/>
      <c r="B14" s="15"/>
      <c r="C14" s="15"/>
      <c r="D14" s="15"/>
      <c r="E14" s="15"/>
      <c r="F14" s="24"/>
      <c r="G14" s="24"/>
      <c r="H14" s="24"/>
      <c r="I14" s="16"/>
    </row>
    <row r="15" spans="1:9" s="3" customFormat="1" ht="16.5" customHeight="1">
      <c r="A15" s="28"/>
      <c r="B15" s="15"/>
      <c r="C15" s="15"/>
      <c r="D15" s="15"/>
      <c r="E15" s="15"/>
      <c r="F15" s="24"/>
      <c r="G15" s="24"/>
      <c r="H15" s="24"/>
      <c r="I15" s="16"/>
    </row>
    <row r="16" spans="1:9" s="3" customFormat="1" ht="16.5" customHeight="1">
      <c r="A16" s="28"/>
      <c r="B16" s="15"/>
      <c r="C16" s="15"/>
      <c r="D16" s="15"/>
      <c r="E16" s="15"/>
      <c r="F16" s="24"/>
      <c r="G16" s="24"/>
      <c r="H16" s="24"/>
      <c r="I16" s="16"/>
    </row>
    <row r="17" spans="1:9" s="3" customFormat="1" ht="16.5" customHeight="1">
      <c r="A17" s="28"/>
      <c r="B17" s="15"/>
      <c r="C17" s="15"/>
      <c r="D17" s="15"/>
      <c r="E17" s="15"/>
      <c r="F17" s="24"/>
      <c r="G17" s="24"/>
      <c r="H17" s="24"/>
      <c r="I17" s="16"/>
    </row>
    <row r="18" spans="1:9" s="3" customFormat="1" ht="16.5" customHeight="1">
      <c r="A18" s="28"/>
      <c r="B18" s="15"/>
      <c r="C18" s="15"/>
      <c r="D18" s="15"/>
      <c r="E18" s="15"/>
      <c r="F18" s="24"/>
      <c r="G18" s="24"/>
      <c r="H18" s="24"/>
      <c r="I18" s="16"/>
    </row>
    <row r="19" spans="1:9" s="3" customFormat="1" ht="16.5" customHeight="1">
      <c r="A19" s="28"/>
      <c r="B19" s="15"/>
      <c r="C19" s="15"/>
      <c r="D19" s="15"/>
      <c r="E19" s="15"/>
      <c r="F19" s="24"/>
      <c r="G19" s="24"/>
      <c r="H19" s="24"/>
      <c r="I19" s="16"/>
    </row>
    <row r="20" spans="1:9" s="3" customFormat="1" ht="16.5" customHeight="1">
      <c r="A20" s="28"/>
      <c r="B20" s="15"/>
      <c r="C20" s="15"/>
      <c r="D20" s="15"/>
      <c r="E20" s="15"/>
      <c r="F20" s="24"/>
      <c r="G20" s="24"/>
      <c r="H20" s="24"/>
      <c r="I20" s="16"/>
    </row>
    <row r="21" spans="1:9" s="3" customFormat="1" ht="16.5" customHeight="1">
      <c r="A21" s="28"/>
      <c r="B21" s="15"/>
      <c r="C21" s="15"/>
      <c r="D21" s="15"/>
      <c r="E21" s="15"/>
      <c r="F21" s="24"/>
      <c r="G21" s="24"/>
      <c r="H21" s="24"/>
      <c r="I21" s="16"/>
    </row>
    <row r="22" spans="1:9" s="3" customFormat="1" ht="16.5" customHeight="1">
      <c r="A22" s="28"/>
      <c r="B22" s="15"/>
      <c r="C22" s="15"/>
      <c r="D22" s="15"/>
      <c r="E22" s="15"/>
      <c r="F22" s="24"/>
      <c r="G22" s="24"/>
      <c r="H22" s="24"/>
      <c r="I22" s="16"/>
    </row>
    <row r="23" spans="1:9" s="3" customFormat="1" ht="16.5" customHeight="1">
      <c r="A23" s="28"/>
      <c r="B23" s="15"/>
      <c r="C23" s="15"/>
      <c r="D23" s="15"/>
      <c r="E23" s="15"/>
      <c r="F23" s="24"/>
      <c r="G23" s="24"/>
      <c r="H23" s="24"/>
      <c r="I23" s="16"/>
    </row>
    <row r="24" spans="1:9" s="3" customFormat="1" ht="16.5" customHeight="1">
      <c r="A24" s="28"/>
      <c r="B24" s="15"/>
      <c r="C24" s="15"/>
      <c r="D24" s="15"/>
      <c r="E24" s="15"/>
      <c r="F24" s="24"/>
      <c r="G24" s="24"/>
      <c r="H24" s="24"/>
      <c r="I24" s="16"/>
    </row>
    <row r="25" spans="1:9" s="3" customFormat="1" ht="16.5" customHeight="1">
      <c r="A25" s="28"/>
      <c r="B25" s="15"/>
      <c r="C25" s="15"/>
      <c r="D25" s="15"/>
      <c r="E25" s="15"/>
      <c r="F25" s="24"/>
      <c r="G25" s="24"/>
      <c r="H25" s="24"/>
      <c r="I25" s="16"/>
    </row>
    <row r="26" spans="1:9" s="3" customFormat="1" ht="16.5" customHeight="1">
      <c r="A26" s="28"/>
      <c r="B26" s="15"/>
      <c r="C26" s="15"/>
      <c r="D26" s="15"/>
      <c r="E26" s="15"/>
      <c r="F26" s="24"/>
      <c r="G26" s="24"/>
      <c r="H26" s="24"/>
      <c r="I26" s="16"/>
    </row>
    <row r="27" spans="1:9" s="3" customFormat="1" ht="16.5" customHeight="1">
      <c r="A27" s="206" t="s">
        <v>370</v>
      </c>
      <c r="B27" s="207"/>
      <c r="C27" s="207"/>
      <c r="D27" s="207"/>
      <c r="E27" s="208"/>
      <c r="F27" s="24">
        <f>SUM(F7:F26)</f>
        <v>0</v>
      </c>
      <c r="G27" s="24">
        <f>SUM(G7:G26)</f>
        <v>0</v>
      </c>
      <c r="H27" s="24">
        <f>SUM(H7:H26)</f>
        <v>0</v>
      </c>
      <c r="I27" s="16" t="e">
        <f>(H27-G27)/G27*100</f>
        <v>#DIV/0!</v>
      </c>
    </row>
    <row r="28" spans="1:9" s="3" customFormat="1" ht="16.5" customHeight="1">
      <c r="A28" s="206" t="s">
        <v>371</v>
      </c>
      <c r="B28" s="207"/>
      <c r="C28" s="207"/>
      <c r="D28" s="207"/>
      <c r="E28" s="208"/>
      <c r="F28" s="24">
        <f>F27</f>
        <v>0</v>
      </c>
      <c r="G28" s="24">
        <f>G27</f>
        <v>0</v>
      </c>
      <c r="H28" s="24">
        <f>H27</f>
        <v>0</v>
      </c>
      <c r="I28" s="16" t="e">
        <f>(H28-G28)/G28*100</f>
        <v>#DIV/0!</v>
      </c>
    </row>
    <row r="29" spans="6:9" s="3" customFormat="1" ht="16.5" customHeight="1">
      <c r="F29" s="58"/>
      <c r="G29" s="58"/>
      <c r="H29" s="58"/>
      <c r="I29" s="58"/>
    </row>
    <row r="30" ht="16.5" customHeight="1">
      <c r="A30" s="22"/>
    </row>
  </sheetData>
  <sheetProtection/>
  <mergeCells count="11">
    <mergeCell ref="E5:E6"/>
    <mergeCell ref="F5:F6"/>
    <mergeCell ref="G5:G6"/>
    <mergeCell ref="H5:H6"/>
    <mergeCell ref="I5:I6"/>
    <mergeCell ref="A27:E27"/>
    <mergeCell ref="A28:E28"/>
    <mergeCell ref="A5:A6"/>
    <mergeCell ref="B5:B6"/>
    <mergeCell ref="C5:C6"/>
    <mergeCell ref="D5:D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&amp;"宋体,常规"年  月  日&amp;C&amp;9评估人员：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PageLayoutView="0" workbookViewId="0" topLeftCell="A5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7.50390625" style="5" customWidth="1"/>
    <col min="3" max="3" width="7.25390625" style="46" customWidth="1"/>
    <col min="4" max="4" width="18.625" style="5" customWidth="1"/>
    <col min="5" max="5" width="17.00390625" style="5" customWidth="1"/>
    <col min="6" max="7" width="14.75390625" style="5" customWidth="1"/>
    <col min="8" max="8" width="16.00390625" style="5" customWidth="1"/>
    <col min="9" max="16384" width="9.00390625" style="5" customWidth="1"/>
  </cols>
  <sheetData>
    <row r="1" spans="1:8" s="1" customFormat="1" ht="22.5" customHeight="1">
      <c r="A1" s="35" t="s">
        <v>175</v>
      </c>
      <c r="B1" s="35"/>
      <c r="C1" s="47"/>
      <c r="D1" s="35"/>
      <c r="E1" s="35"/>
      <c r="F1" s="35"/>
      <c r="G1" s="35"/>
      <c r="H1" s="35"/>
    </row>
    <row r="2" spans="1:10" s="2" customFormat="1" ht="16.5" customHeight="1">
      <c r="A2" s="6"/>
      <c r="B2" s="6"/>
      <c r="C2" s="48"/>
      <c r="D2" s="6"/>
      <c r="E2" s="6"/>
      <c r="F2" s="6"/>
      <c r="G2" s="6"/>
      <c r="H2" s="7" t="s">
        <v>1064</v>
      </c>
      <c r="I2" s="6"/>
      <c r="J2" s="3"/>
    </row>
    <row r="3" spans="1:10" s="2" customFormat="1" ht="16.5" customHeight="1">
      <c r="A3" s="6"/>
      <c r="B3" s="6"/>
      <c r="C3" s="48"/>
      <c r="D3" s="6"/>
      <c r="E3" s="6"/>
      <c r="F3" s="6"/>
      <c r="G3" s="6"/>
      <c r="H3" s="6"/>
      <c r="I3" s="6"/>
      <c r="J3" s="3"/>
    </row>
    <row r="4" spans="1:8" s="3" customFormat="1" ht="16.5" customHeight="1">
      <c r="A4" s="8"/>
      <c r="B4" s="8"/>
      <c r="C4" s="49"/>
      <c r="D4" s="9"/>
      <c r="E4" s="9"/>
      <c r="F4" s="9"/>
      <c r="H4" s="10"/>
    </row>
    <row r="5" spans="1:8" s="4" customFormat="1" ht="16.5" customHeight="1">
      <c r="A5" s="202" t="s">
        <v>331</v>
      </c>
      <c r="B5" s="202" t="s">
        <v>404</v>
      </c>
      <c r="C5" s="202" t="s">
        <v>410</v>
      </c>
      <c r="D5" s="202" t="s">
        <v>409</v>
      </c>
      <c r="E5" s="204" t="s">
        <v>235</v>
      </c>
      <c r="F5" s="204" t="s">
        <v>258</v>
      </c>
      <c r="G5" s="204" t="s">
        <v>236</v>
      </c>
      <c r="H5" s="202" t="s">
        <v>376</v>
      </c>
    </row>
    <row r="6" spans="1:18" s="4" customFormat="1" ht="16.5" customHeight="1">
      <c r="A6" s="203"/>
      <c r="B6" s="203"/>
      <c r="C6" s="203"/>
      <c r="D6" s="203"/>
      <c r="E6" s="205"/>
      <c r="F6" s="205"/>
      <c r="G6" s="205"/>
      <c r="H6" s="20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8" ht="16.5" customHeight="1">
      <c r="A7" s="28"/>
      <c r="B7" s="37"/>
      <c r="C7" s="28"/>
      <c r="D7" s="33"/>
      <c r="E7" s="43"/>
      <c r="F7" s="43"/>
      <c r="G7" s="43"/>
      <c r="H7" s="15"/>
    </row>
    <row r="8" spans="1:8" ht="16.5" customHeight="1">
      <c r="A8" s="28"/>
      <c r="B8" s="37"/>
      <c r="C8" s="28"/>
      <c r="D8" s="33"/>
      <c r="E8" s="43"/>
      <c r="F8" s="43"/>
      <c r="G8" s="43"/>
      <c r="H8" s="15"/>
    </row>
    <row r="9" spans="1:8" ht="16.5" customHeight="1">
      <c r="A9" s="28"/>
      <c r="B9" s="37"/>
      <c r="C9" s="28"/>
      <c r="D9" s="33"/>
      <c r="E9" s="43"/>
      <c r="F9" s="43"/>
      <c r="G9" s="43"/>
      <c r="H9" s="15"/>
    </row>
    <row r="10" spans="1:8" ht="16.5" customHeight="1">
      <c r="A10" s="28"/>
      <c r="B10" s="37"/>
      <c r="C10" s="28"/>
      <c r="D10" s="33"/>
      <c r="E10" s="43"/>
      <c r="F10" s="43"/>
      <c r="G10" s="43"/>
      <c r="H10" s="15"/>
    </row>
    <row r="11" spans="1:8" ht="16.5" customHeight="1">
      <c r="A11" s="28"/>
      <c r="B11" s="37"/>
      <c r="C11" s="28"/>
      <c r="D11" s="33"/>
      <c r="E11" s="43"/>
      <c r="F11" s="43"/>
      <c r="G11" s="43"/>
      <c r="H11" s="15"/>
    </row>
    <row r="12" spans="1:8" ht="16.5" customHeight="1">
      <c r="A12" s="28"/>
      <c r="B12" s="37"/>
      <c r="C12" s="28"/>
      <c r="D12" s="33"/>
      <c r="E12" s="43"/>
      <c r="F12" s="43"/>
      <c r="G12" s="43"/>
      <c r="H12" s="15"/>
    </row>
    <row r="13" spans="1:8" ht="16.5" customHeight="1">
      <c r="A13" s="28"/>
      <c r="B13" s="37"/>
      <c r="C13" s="28"/>
      <c r="D13" s="33"/>
      <c r="E13" s="43"/>
      <c r="F13" s="43"/>
      <c r="G13" s="43"/>
      <c r="H13" s="15"/>
    </row>
    <row r="14" spans="1:8" ht="16.5" customHeight="1">
      <c r="A14" s="28"/>
      <c r="B14" s="37"/>
      <c r="C14" s="28"/>
      <c r="D14" s="33"/>
      <c r="E14" s="43"/>
      <c r="F14" s="43"/>
      <c r="G14" s="43"/>
      <c r="H14" s="15"/>
    </row>
    <row r="15" spans="1:8" ht="16.5" customHeight="1">
      <c r="A15" s="28"/>
      <c r="B15" s="37"/>
      <c r="C15" s="28"/>
      <c r="D15" s="33"/>
      <c r="E15" s="43"/>
      <c r="F15" s="43"/>
      <c r="G15" s="43"/>
      <c r="H15" s="15"/>
    </row>
    <row r="16" spans="1:8" ht="16.5" customHeight="1">
      <c r="A16" s="28"/>
      <c r="B16" s="37"/>
      <c r="C16" s="28"/>
      <c r="D16" s="33"/>
      <c r="E16" s="43"/>
      <c r="F16" s="43"/>
      <c r="G16" s="43"/>
      <c r="H16" s="15"/>
    </row>
    <row r="17" spans="1:8" ht="16.5" customHeight="1">
      <c r="A17" s="28"/>
      <c r="B17" s="37"/>
      <c r="C17" s="28"/>
      <c r="D17" s="33"/>
      <c r="E17" s="43"/>
      <c r="F17" s="43"/>
      <c r="G17" s="43"/>
      <c r="H17" s="15"/>
    </row>
    <row r="18" spans="1:8" ht="16.5" customHeight="1">
      <c r="A18" s="28"/>
      <c r="B18" s="37"/>
      <c r="C18" s="28"/>
      <c r="D18" s="33"/>
      <c r="E18" s="43"/>
      <c r="F18" s="43"/>
      <c r="G18" s="43"/>
      <c r="H18" s="15"/>
    </row>
    <row r="19" spans="1:8" ht="16.5" customHeight="1">
      <c r="A19" s="28"/>
      <c r="B19" s="37"/>
      <c r="C19" s="28"/>
      <c r="D19" s="33"/>
      <c r="E19" s="43"/>
      <c r="F19" s="43"/>
      <c r="G19" s="43"/>
      <c r="H19" s="15"/>
    </row>
    <row r="20" spans="1:8" ht="16.5" customHeight="1">
      <c r="A20" s="28"/>
      <c r="B20" s="37"/>
      <c r="C20" s="28"/>
      <c r="D20" s="33"/>
      <c r="E20" s="43"/>
      <c r="F20" s="43"/>
      <c r="G20" s="43"/>
      <c r="H20" s="15"/>
    </row>
    <row r="21" spans="1:8" ht="16.5" customHeight="1">
      <c r="A21" s="28"/>
      <c r="B21" s="37"/>
      <c r="C21" s="28"/>
      <c r="D21" s="33"/>
      <c r="E21" s="43"/>
      <c r="F21" s="43"/>
      <c r="G21" s="43"/>
      <c r="H21" s="15"/>
    </row>
    <row r="22" spans="1:8" ht="16.5" customHeight="1">
      <c r="A22" s="28"/>
      <c r="B22" s="37"/>
      <c r="C22" s="28"/>
      <c r="D22" s="33"/>
      <c r="E22" s="43"/>
      <c r="F22" s="43"/>
      <c r="G22" s="43"/>
      <c r="H22" s="15"/>
    </row>
    <row r="23" spans="1:8" ht="16.5" customHeight="1">
      <c r="A23" s="28"/>
      <c r="B23" s="37"/>
      <c r="C23" s="28"/>
      <c r="D23" s="33"/>
      <c r="E23" s="43"/>
      <c r="F23" s="43"/>
      <c r="G23" s="43"/>
      <c r="H23" s="15"/>
    </row>
    <row r="24" spans="1:8" ht="16.5" customHeight="1">
      <c r="A24" s="28"/>
      <c r="B24" s="37"/>
      <c r="C24" s="28"/>
      <c r="D24" s="33"/>
      <c r="E24" s="43"/>
      <c r="F24" s="43"/>
      <c r="G24" s="43"/>
      <c r="H24" s="15"/>
    </row>
    <row r="25" spans="1:8" ht="16.5" customHeight="1">
      <c r="A25" s="28"/>
      <c r="B25" s="37"/>
      <c r="C25" s="44"/>
      <c r="D25" s="33"/>
      <c r="E25" s="43"/>
      <c r="F25" s="43"/>
      <c r="G25" s="43"/>
      <c r="H25" s="15"/>
    </row>
    <row r="26" spans="1:8" ht="16.5" customHeight="1">
      <c r="A26" s="28"/>
      <c r="B26" s="37"/>
      <c r="C26" s="28"/>
      <c r="D26" s="33"/>
      <c r="E26" s="43"/>
      <c r="F26" s="43"/>
      <c r="G26" s="43"/>
      <c r="H26" s="15"/>
    </row>
    <row r="27" spans="1:8" ht="16.5" customHeight="1">
      <c r="A27" s="206" t="s">
        <v>370</v>
      </c>
      <c r="B27" s="212"/>
      <c r="C27" s="212"/>
      <c r="D27" s="213"/>
      <c r="E27" s="50">
        <f>SUM(E7:E26)</f>
        <v>0</v>
      </c>
      <c r="F27" s="43">
        <f>SUM(F7:F26)</f>
        <v>0</v>
      </c>
      <c r="G27" s="43">
        <f>SUM(G7:G26)</f>
        <v>0</v>
      </c>
      <c r="H27" s="15"/>
    </row>
    <row r="28" spans="1:8" ht="16.5" customHeight="1">
      <c r="A28" s="206" t="s">
        <v>371</v>
      </c>
      <c r="B28" s="212"/>
      <c r="C28" s="212"/>
      <c r="D28" s="213"/>
      <c r="E28" s="43">
        <f>E27</f>
        <v>0</v>
      </c>
      <c r="F28" s="43">
        <f>F27</f>
        <v>0</v>
      </c>
      <c r="G28" s="43">
        <f>G27</f>
        <v>0</v>
      </c>
      <c r="H28" s="15"/>
    </row>
  </sheetData>
  <sheetProtection/>
  <mergeCells count="10">
    <mergeCell ref="E5:E6"/>
    <mergeCell ref="F5:F6"/>
    <mergeCell ref="G5:G6"/>
    <mergeCell ref="H5:H6"/>
    <mergeCell ref="A27:D27"/>
    <mergeCell ref="A28:D28"/>
    <mergeCell ref="A5:A6"/>
    <mergeCell ref="B5:B6"/>
    <mergeCell ref="C5:C6"/>
    <mergeCell ref="D5:D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E5">
      <selection activeCell="E5" sqref="E5:H28"/>
    </sheetView>
  </sheetViews>
  <sheetFormatPr defaultColWidth="9.00390625" defaultRowHeight="16.5" customHeight="1"/>
  <cols>
    <col min="1" max="1" width="6.125" style="5" customWidth="1"/>
    <col min="2" max="2" width="25.50390625" style="5" customWidth="1"/>
    <col min="3" max="3" width="7.25390625" style="5" customWidth="1"/>
    <col min="4" max="4" width="20.50390625" style="5" customWidth="1"/>
    <col min="5" max="5" width="16.75390625" style="5" customWidth="1"/>
    <col min="6" max="6" width="14.875" style="5" customWidth="1"/>
    <col min="7" max="7" width="14.75390625" style="5" customWidth="1"/>
    <col min="8" max="8" width="16.00390625" style="5" customWidth="1"/>
    <col min="9" max="16384" width="9.00390625" style="5" customWidth="1"/>
  </cols>
  <sheetData>
    <row r="1" spans="1:8" s="1" customFormat="1" ht="22.5" customHeight="1">
      <c r="A1" s="35" t="s">
        <v>178</v>
      </c>
      <c r="B1" s="35"/>
      <c r="C1" s="35"/>
      <c r="D1" s="35"/>
      <c r="E1" s="35"/>
      <c r="F1" s="35"/>
      <c r="G1" s="35"/>
      <c r="H1" s="35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1065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202" t="s">
        <v>331</v>
      </c>
      <c r="B5" s="202" t="s">
        <v>404</v>
      </c>
      <c r="C5" s="202" t="s">
        <v>410</v>
      </c>
      <c r="D5" s="202" t="s">
        <v>409</v>
      </c>
      <c r="E5" s="204" t="s">
        <v>235</v>
      </c>
      <c r="F5" s="204" t="s">
        <v>258</v>
      </c>
      <c r="G5" s="204" t="s">
        <v>236</v>
      </c>
      <c r="H5" s="204" t="s">
        <v>376</v>
      </c>
    </row>
    <row r="6" spans="1:22" s="4" customFormat="1" ht="16.5" customHeight="1">
      <c r="A6" s="203"/>
      <c r="B6" s="203"/>
      <c r="C6" s="203"/>
      <c r="D6" s="203"/>
      <c r="E6" s="205"/>
      <c r="F6" s="205"/>
      <c r="G6" s="205"/>
      <c r="H6" s="205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8" s="3" customFormat="1" ht="16.5" customHeight="1">
      <c r="A7" s="28"/>
      <c r="B7" s="37"/>
      <c r="C7" s="28"/>
      <c r="D7" s="33"/>
      <c r="E7" s="38"/>
      <c r="F7" s="16"/>
      <c r="G7" s="16"/>
      <c r="H7" s="15"/>
    </row>
    <row r="8" spans="1:8" s="3" customFormat="1" ht="16.5" customHeight="1">
      <c r="A8" s="28"/>
      <c r="B8" s="45"/>
      <c r="C8" s="28"/>
      <c r="D8" s="33"/>
      <c r="E8" s="16"/>
      <c r="F8" s="16"/>
      <c r="G8" s="16"/>
      <c r="H8" s="37"/>
    </row>
    <row r="9" spans="1:8" s="3" customFormat="1" ht="16.5" customHeight="1">
      <c r="A9" s="28"/>
      <c r="B9" s="45"/>
      <c r="C9" s="28"/>
      <c r="D9" s="33"/>
      <c r="E9" s="16"/>
      <c r="F9" s="16"/>
      <c r="G9" s="16"/>
      <c r="H9" s="37"/>
    </row>
    <row r="10" spans="1:8" s="3" customFormat="1" ht="16.5" customHeight="1">
      <c r="A10" s="15"/>
      <c r="B10" s="15"/>
      <c r="C10" s="15"/>
      <c r="D10" s="15"/>
      <c r="E10" s="16"/>
      <c r="F10" s="16"/>
      <c r="G10" s="16"/>
      <c r="H10" s="15"/>
    </row>
    <row r="11" spans="1:8" s="3" customFormat="1" ht="16.5" customHeight="1">
      <c r="A11" s="15"/>
      <c r="B11" s="15"/>
      <c r="C11" s="15"/>
      <c r="D11" s="15"/>
      <c r="E11" s="16"/>
      <c r="F11" s="16"/>
      <c r="G11" s="16"/>
      <c r="H11" s="15"/>
    </row>
    <row r="12" spans="1:8" s="3" customFormat="1" ht="16.5" customHeight="1">
      <c r="A12" s="15"/>
      <c r="B12" s="15"/>
      <c r="C12" s="15"/>
      <c r="D12" s="15"/>
      <c r="E12" s="16"/>
      <c r="F12" s="16"/>
      <c r="G12" s="16"/>
      <c r="H12" s="15"/>
    </row>
    <row r="13" spans="1:8" s="3" customFormat="1" ht="16.5" customHeight="1">
      <c r="A13" s="15"/>
      <c r="B13" s="15"/>
      <c r="C13" s="15"/>
      <c r="D13" s="15"/>
      <c r="E13" s="16"/>
      <c r="F13" s="16"/>
      <c r="G13" s="16"/>
      <c r="H13" s="15"/>
    </row>
    <row r="14" spans="1:8" s="3" customFormat="1" ht="16.5" customHeight="1">
      <c r="A14" s="15"/>
      <c r="B14" s="15"/>
      <c r="C14" s="15"/>
      <c r="D14" s="15"/>
      <c r="E14" s="16"/>
      <c r="F14" s="16"/>
      <c r="G14" s="16"/>
      <c r="H14" s="15"/>
    </row>
    <row r="15" spans="1:8" s="3" customFormat="1" ht="16.5" customHeight="1">
      <c r="A15" s="15"/>
      <c r="B15" s="15"/>
      <c r="C15" s="15"/>
      <c r="D15" s="15"/>
      <c r="E15" s="16"/>
      <c r="F15" s="16"/>
      <c r="G15" s="16"/>
      <c r="H15" s="15"/>
    </row>
    <row r="16" spans="1:8" s="3" customFormat="1" ht="16.5" customHeight="1">
      <c r="A16" s="15"/>
      <c r="B16" s="15"/>
      <c r="C16" s="15"/>
      <c r="D16" s="15"/>
      <c r="E16" s="16"/>
      <c r="F16" s="16"/>
      <c r="G16" s="16"/>
      <c r="H16" s="15"/>
    </row>
    <row r="17" spans="1:8" s="3" customFormat="1" ht="16.5" customHeight="1">
      <c r="A17" s="15"/>
      <c r="B17" s="15"/>
      <c r="C17" s="15"/>
      <c r="D17" s="15"/>
      <c r="E17" s="16"/>
      <c r="F17" s="16"/>
      <c r="G17" s="16"/>
      <c r="H17" s="15"/>
    </row>
    <row r="18" spans="1:8" s="3" customFormat="1" ht="16.5" customHeight="1">
      <c r="A18" s="15"/>
      <c r="B18" s="15"/>
      <c r="C18" s="15"/>
      <c r="D18" s="15"/>
      <c r="E18" s="16"/>
      <c r="F18" s="16"/>
      <c r="G18" s="16"/>
      <c r="H18" s="15"/>
    </row>
    <row r="19" spans="1:8" s="3" customFormat="1" ht="16.5" customHeight="1">
      <c r="A19" s="15"/>
      <c r="B19" s="15"/>
      <c r="C19" s="15"/>
      <c r="D19" s="15"/>
      <c r="E19" s="16"/>
      <c r="F19" s="16"/>
      <c r="G19" s="16"/>
      <c r="H19" s="15"/>
    </row>
    <row r="20" spans="1:8" s="3" customFormat="1" ht="16.5" customHeight="1">
      <c r="A20" s="15"/>
      <c r="B20" s="15"/>
      <c r="C20" s="15"/>
      <c r="D20" s="15"/>
      <c r="E20" s="16"/>
      <c r="F20" s="16"/>
      <c r="G20" s="16"/>
      <c r="H20" s="15"/>
    </row>
    <row r="21" spans="1:8" s="3" customFormat="1" ht="16.5" customHeight="1">
      <c r="A21" s="15"/>
      <c r="B21" s="15"/>
      <c r="C21" s="15"/>
      <c r="D21" s="15"/>
      <c r="E21" s="16"/>
      <c r="F21" s="16"/>
      <c r="G21" s="16"/>
      <c r="H21" s="15"/>
    </row>
    <row r="22" spans="1:8" s="3" customFormat="1" ht="16.5" customHeight="1">
      <c r="A22" s="15"/>
      <c r="B22" s="15"/>
      <c r="C22" s="15"/>
      <c r="D22" s="15"/>
      <c r="E22" s="16"/>
      <c r="F22" s="16"/>
      <c r="G22" s="16"/>
      <c r="H22" s="15"/>
    </row>
    <row r="23" spans="1:8" s="3" customFormat="1" ht="16.5" customHeight="1">
      <c r="A23" s="15"/>
      <c r="B23" s="15"/>
      <c r="C23" s="15"/>
      <c r="D23" s="15"/>
      <c r="E23" s="16"/>
      <c r="F23" s="16"/>
      <c r="G23" s="16"/>
      <c r="H23" s="15"/>
    </row>
    <row r="24" spans="1:8" s="3" customFormat="1" ht="16.5" customHeight="1">
      <c r="A24" s="15"/>
      <c r="B24" s="15"/>
      <c r="C24" s="15"/>
      <c r="D24" s="15"/>
      <c r="E24" s="16"/>
      <c r="F24" s="16"/>
      <c r="G24" s="16"/>
      <c r="H24" s="15"/>
    </row>
    <row r="25" spans="1:8" s="3" customFormat="1" ht="16.5" customHeight="1">
      <c r="A25" s="17"/>
      <c r="B25" s="15"/>
      <c r="C25" s="15"/>
      <c r="D25" s="15"/>
      <c r="E25" s="16"/>
      <c r="F25" s="16"/>
      <c r="G25" s="16"/>
      <c r="H25" s="15"/>
    </row>
    <row r="26" spans="1:8" s="3" customFormat="1" ht="16.5" customHeight="1">
      <c r="A26" s="17"/>
      <c r="B26" s="18"/>
      <c r="C26" s="19"/>
      <c r="D26" s="19"/>
      <c r="E26" s="16"/>
      <c r="F26" s="16"/>
      <c r="G26" s="16"/>
      <c r="H26" s="15"/>
    </row>
    <row r="27" spans="1:8" s="3" customFormat="1" ht="16.5" customHeight="1">
      <c r="A27" s="206" t="s">
        <v>370</v>
      </c>
      <c r="B27" s="212"/>
      <c r="C27" s="212"/>
      <c r="D27" s="213"/>
      <c r="E27" s="16">
        <f>SUM(E7:E26)</f>
        <v>0</v>
      </c>
      <c r="F27" s="16">
        <f>SUM(F7:F26)</f>
        <v>0</v>
      </c>
      <c r="G27" s="16">
        <f>SUM(G7:G26)</f>
        <v>0</v>
      </c>
      <c r="H27" s="15"/>
    </row>
    <row r="28" spans="1:8" s="3" customFormat="1" ht="16.5" customHeight="1">
      <c r="A28" s="206" t="s">
        <v>371</v>
      </c>
      <c r="B28" s="212"/>
      <c r="C28" s="212"/>
      <c r="D28" s="213"/>
      <c r="E28" s="16">
        <f>E27</f>
        <v>0</v>
      </c>
      <c r="F28" s="16">
        <f>F27</f>
        <v>0</v>
      </c>
      <c r="G28" s="16">
        <f>G27</f>
        <v>0</v>
      </c>
      <c r="H28" s="15"/>
    </row>
  </sheetData>
  <sheetProtection/>
  <mergeCells count="10">
    <mergeCell ref="E5:E6"/>
    <mergeCell ref="F5:F6"/>
    <mergeCell ref="G5:G6"/>
    <mergeCell ref="H5:H6"/>
    <mergeCell ref="A27:D27"/>
    <mergeCell ref="A28:D28"/>
    <mergeCell ref="A5:A6"/>
    <mergeCell ref="B5:B6"/>
    <mergeCell ref="C5:C6"/>
    <mergeCell ref="D5:D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C4">
      <selection activeCell="G35" sqref="G35"/>
    </sheetView>
  </sheetViews>
  <sheetFormatPr defaultColWidth="9.00390625" defaultRowHeight="16.5" customHeight="1"/>
  <cols>
    <col min="1" max="1" width="6.125" style="5" customWidth="1"/>
    <col min="2" max="2" width="25.50390625" style="5" customWidth="1"/>
    <col min="3" max="3" width="7.25390625" style="5" customWidth="1"/>
    <col min="4" max="4" width="19.75390625" style="5" customWidth="1"/>
    <col min="5" max="5" width="17.125" style="5" customWidth="1"/>
    <col min="6" max="6" width="14.875" style="5" customWidth="1"/>
    <col min="7" max="7" width="14.75390625" style="5" customWidth="1"/>
    <col min="8" max="8" width="16.00390625" style="5" customWidth="1"/>
    <col min="9" max="16384" width="9.00390625" style="5" customWidth="1"/>
  </cols>
  <sheetData>
    <row r="1" spans="1:8" s="1" customFormat="1" ht="22.5" customHeight="1">
      <c r="A1" s="211" t="s">
        <v>181</v>
      </c>
      <c r="B1" s="211"/>
      <c r="C1" s="211"/>
      <c r="D1" s="211"/>
      <c r="E1" s="211"/>
      <c r="F1" s="211"/>
      <c r="G1" s="211"/>
      <c r="H1" s="21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1066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4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202" t="s">
        <v>331</v>
      </c>
      <c r="B5" s="202" t="s">
        <v>1067</v>
      </c>
      <c r="C5" s="219" t="s">
        <v>410</v>
      </c>
      <c r="D5" s="219" t="s">
        <v>1068</v>
      </c>
      <c r="E5" s="221" t="s">
        <v>235</v>
      </c>
      <c r="F5" s="204" t="s">
        <v>258</v>
      </c>
      <c r="G5" s="204" t="s">
        <v>236</v>
      </c>
      <c r="H5" s="202" t="s">
        <v>376</v>
      </c>
    </row>
    <row r="6" spans="1:22" s="4" customFormat="1" ht="16.5" customHeight="1">
      <c r="A6" s="210"/>
      <c r="B6" s="210"/>
      <c r="C6" s="223"/>
      <c r="D6" s="223"/>
      <c r="E6" s="227"/>
      <c r="F6" s="209"/>
      <c r="G6" s="209"/>
      <c r="H6" s="210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8" s="3" customFormat="1" ht="16.5" customHeight="1">
      <c r="A7" s="15"/>
      <c r="B7" s="15"/>
      <c r="C7" s="15"/>
      <c r="D7" s="15"/>
      <c r="E7" s="24"/>
      <c r="F7" s="24"/>
      <c r="G7" s="24"/>
      <c r="H7" s="15"/>
    </row>
    <row r="8" spans="1:8" s="3" customFormat="1" ht="16.5" customHeight="1">
      <c r="A8" s="15"/>
      <c r="B8" s="15"/>
      <c r="C8" s="15"/>
      <c r="D8" s="15"/>
      <c r="E8" s="24"/>
      <c r="F8" s="24"/>
      <c r="G8" s="24"/>
      <c r="H8" s="15"/>
    </row>
    <row r="9" spans="1:8" s="3" customFormat="1" ht="16.5" customHeight="1">
      <c r="A9" s="15"/>
      <c r="B9" s="15"/>
      <c r="C9" s="15"/>
      <c r="D9" s="15"/>
      <c r="E9" s="24"/>
      <c r="F9" s="24"/>
      <c r="G9" s="24"/>
      <c r="H9" s="15"/>
    </row>
    <row r="10" spans="1:8" s="3" customFormat="1" ht="16.5" customHeight="1">
      <c r="A10" s="15"/>
      <c r="B10" s="15"/>
      <c r="C10" s="15"/>
      <c r="D10" s="15"/>
      <c r="E10" s="24"/>
      <c r="F10" s="24"/>
      <c r="G10" s="24"/>
      <c r="H10" s="15"/>
    </row>
    <row r="11" spans="1:8" s="3" customFormat="1" ht="16.5" customHeight="1">
      <c r="A11" s="15"/>
      <c r="B11" s="15"/>
      <c r="C11" s="15"/>
      <c r="D11" s="15"/>
      <c r="E11" s="24"/>
      <c r="F11" s="24"/>
      <c r="G11" s="24"/>
      <c r="H11" s="15"/>
    </row>
    <row r="12" spans="1:8" s="3" customFormat="1" ht="16.5" customHeight="1">
      <c r="A12" s="15"/>
      <c r="B12" s="15"/>
      <c r="C12" s="15"/>
      <c r="D12" s="15"/>
      <c r="E12" s="24"/>
      <c r="F12" s="24"/>
      <c r="G12" s="24"/>
      <c r="H12" s="15"/>
    </row>
    <row r="13" spans="1:8" s="3" customFormat="1" ht="16.5" customHeight="1">
      <c r="A13" s="15"/>
      <c r="B13" s="15"/>
      <c r="C13" s="15"/>
      <c r="D13" s="15"/>
      <c r="E13" s="24"/>
      <c r="F13" s="24"/>
      <c r="G13" s="24"/>
      <c r="H13" s="15"/>
    </row>
    <row r="14" spans="1:8" s="3" customFormat="1" ht="16.5" customHeight="1">
      <c r="A14" s="15"/>
      <c r="B14" s="15"/>
      <c r="C14" s="15"/>
      <c r="D14" s="15"/>
      <c r="E14" s="24"/>
      <c r="F14" s="24"/>
      <c r="G14" s="24"/>
      <c r="H14" s="15"/>
    </row>
    <row r="15" spans="1:8" s="3" customFormat="1" ht="16.5" customHeight="1">
      <c r="A15" s="15"/>
      <c r="B15" s="15"/>
      <c r="C15" s="15"/>
      <c r="D15" s="15"/>
      <c r="E15" s="24"/>
      <c r="F15" s="24"/>
      <c r="G15" s="24"/>
      <c r="H15" s="15"/>
    </row>
    <row r="16" spans="1:8" s="3" customFormat="1" ht="16.5" customHeight="1">
      <c r="A16" s="15"/>
      <c r="B16" s="15"/>
      <c r="C16" s="15"/>
      <c r="D16" s="15"/>
      <c r="E16" s="24"/>
      <c r="F16" s="24"/>
      <c r="G16" s="24"/>
      <c r="H16" s="15"/>
    </row>
    <row r="17" spans="1:8" s="3" customFormat="1" ht="16.5" customHeight="1">
      <c r="A17" s="15"/>
      <c r="B17" s="15"/>
      <c r="C17" s="15"/>
      <c r="D17" s="15"/>
      <c r="E17" s="24"/>
      <c r="F17" s="24"/>
      <c r="G17" s="24"/>
      <c r="H17" s="15"/>
    </row>
    <row r="18" spans="1:8" s="3" customFormat="1" ht="16.5" customHeight="1">
      <c r="A18" s="15"/>
      <c r="B18" s="15"/>
      <c r="C18" s="15"/>
      <c r="D18" s="15"/>
      <c r="E18" s="24"/>
      <c r="F18" s="24"/>
      <c r="G18" s="24"/>
      <c r="H18" s="15"/>
    </row>
    <row r="19" spans="1:8" s="3" customFormat="1" ht="16.5" customHeight="1">
      <c r="A19" s="15"/>
      <c r="B19" s="15"/>
      <c r="C19" s="15"/>
      <c r="D19" s="15"/>
      <c r="E19" s="24"/>
      <c r="F19" s="24"/>
      <c r="G19" s="24"/>
      <c r="H19" s="15"/>
    </row>
    <row r="20" spans="1:8" s="3" customFormat="1" ht="16.5" customHeight="1">
      <c r="A20" s="15"/>
      <c r="B20" s="15"/>
      <c r="C20" s="15"/>
      <c r="D20" s="15"/>
      <c r="E20" s="24"/>
      <c r="F20" s="24"/>
      <c r="G20" s="24"/>
      <c r="H20" s="15"/>
    </row>
    <row r="21" spans="1:8" s="3" customFormat="1" ht="16.5" customHeight="1">
      <c r="A21" s="15"/>
      <c r="B21" s="15"/>
      <c r="C21" s="15"/>
      <c r="D21" s="15"/>
      <c r="E21" s="24"/>
      <c r="F21" s="24"/>
      <c r="G21" s="24"/>
      <c r="H21" s="15"/>
    </row>
    <row r="22" spans="1:8" s="3" customFormat="1" ht="16.5" customHeight="1">
      <c r="A22" s="15"/>
      <c r="B22" s="15"/>
      <c r="C22" s="15"/>
      <c r="D22" s="15"/>
      <c r="E22" s="24"/>
      <c r="F22" s="24"/>
      <c r="G22" s="24"/>
      <c r="H22" s="15"/>
    </row>
    <row r="23" spans="1:8" s="3" customFormat="1" ht="16.5" customHeight="1">
      <c r="A23" s="15"/>
      <c r="B23" s="15"/>
      <c r="C23" s="15"/>
      <c r="D23" s="15"/>
      <c r="E23" s="24"/>
      <c r="F23" s="24"/>
      <c r="G23" s="24"/>
      <c r="H23" s="15"/>
    </row>
    <row r="24" spans="1:8" s="3" customFormat="1" ht="16.5" customHeight="1">
      <c r="A24" s="15"/>
      <c r="B24" s="15"/>
      <c r="C24" s="15"/>
      <c r="D24" s="15"/>
      <c r="E24" s="24"/>
      <c r="F24" s="24"/>
      <c r="G24" s="24"/>
      <c r="H24" s="15"/>
    </row>
    <row r="25" spans="1:8" s="3" customFormat="1" ht="16.5" customHeight="1">
      <c r="A25" s="17"/>
      <c r="B25" s="15"/>
      <c r="C25" s="15"/>
      <c r="D25" s="15"/>
      <c r="E25" s="24"/>
      <c r="F25" s="24"/>
      <c r="G25" s="24"/>
      <c r="H25" s="15"/>
    </row>
    <row r="26" spans="1:8" s="3" customFormat="1" ht="16.5" customHeight="1">
      <c r="A26" s="17"/>
      <c r="B26" s="18"/>
      <c r="C26" s="19"/>
      <c r="D26" s="19"/>
      <c r="E26" s="24"/>
      <c r="F26" s="24"/>
      <c r="G26" s="24"/>
      <c r="H26" s="15"/>
    </row>
    <row r="27" spans="1:8" s="3" customFormat="1" ht="16.5" customHeight="1">
      <c r="A27" s="206" t="s">
        <v>370</v>
      </c>
      <c r="B27" s="212"/>
      <c r="C27" s="212"/>
      <c r="D27" s="213"/>
      <c r="E27" s="16">
        <f>SUM(E7:E26)</f>
        <v>0</v>
      </c>
      <c r="F27" s="24">
        <f>SUM(F7:F26)</f>
        <v>0</v>
      </c>
      <c r="G27" s="24">
        <f>SUM(G7:G26)</f>
        <v>0</v>
      </c>
      <c r="H27" s="15"/>
    </row>
    <row r="28" spans="1:8" s="3" customFormat="1" ht="16.5" customHeight="1">
      <c r="A28" s="206" t="s">
        <v>371</v>
      </c>
      <c r="B28" s="212"/>
      <c r="C28" s="212"/>
      <c r="D28" s="213"/>
      <c r="E28" s="16">
        <f>E27</f>
        <v>0</v>
      </c>
      <c r="F28" s="24">
        <f>F27</f>
        <v>0</v>
      </c>
      <c r="G28" s="24">
        <f>G27</f>
        <v>0</v>
      </c>
      <c r="H28" s="15"/>
    </row>
  </sheetData>
  <sheetProtection/>
  <mergeCells count="11">
    <mergeCell ref="G5:G6"/>
    <mergeCell ref="H5:H6"/>
    <mergeCell ref="A1:H1"/>
    <mergeCell ref="A27:D27"/>
    <mergeCell ref="A28:D28"/>
    <mergeCell ref="A5:A6"/>
    <mergeCell ref="B5:B6"/>
    <mergeCell ref="C5:C6"/>
    <mergeCell ref="D5:D6"/>
    <mergeCell ref="E5:E6"/>
    <mergeCell ref="F5:F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5.50390625" style="5" customWidth="1"/>
    <col min="3" max="3" width="7.25390625" style="5" customWidth="1"/>
    <col min="4" max="4" width="18.625" style="5" customWidth="1"/>
    <col min="5" max="5" width="16.25390625" style="5" customWidth="1"/>
    <col min="6" max="6" width="14.50390625" style="5" customWidth="1"/>
    <col min="7" max="7" width="15.75390625" style="5" customWidth="1"/>
    <col min="8" max="8" width="17.75390625" style="5" customWidth="1"/>
    <col min="9" max="16384" width="9.00390625" style="5" customWidth="1"/>
  </cols>
  <sheetData>
    <row r="1" spans="1:8" s="1" customFormat="1" ht="22.5" customHeight="1">
      <c r="A1" s="35" t="s">
        <v>184</v>
      </c>
      <c r="B1" s="35"/>
      <c r="C1" s="35"/>
      <c r="D1" s="35"/>
      <c r="E1" s="35"/>
      <c r="F1" s="35"/>
      <c r="G1" s="35"/>
      <c r="H1" s="35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1069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202" t="s">
        <v>331</v>
      </c>
      <c r="B5" s="202" t="s">
        <v>404</v>
      </c>
      <c r="C5" s="202" t="s">
        <v>410</v>
      </c>
      <c r="D5" s="202" t="s">
        <v>409</v>
      </c>
      <c r="E5" s="204" t="s">
        <v>235</v>
      </c>
      <c r="F5" s="204" t="s">
        <v>258</v>
      </c>
      <c r="G5" s="204" t="s">
        <v>236</v>
      </c>
      <c r="H5" s="202" t="s">
        <v>376</v>
      </c>
    </row>
    <row r="6" spans="1:22" s="4" customFormat="1" ht="16.5" customHeight="1">
      <c r="A6" s="203"/>
      <c r="B6" s="203"/>
      <c r="C6" s="203"/>
      <c r="D6" s="203"/>
      <c r="E6" s="205"/>
      <c r="F6" s="205"/>
      <c r="G6" s="205"/>
      <c r="H6" s="20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8" ht="16.5" customHeight="1">
      <c r="A7" s="28"/>
      <c r="B7" s="37"/>
      <c r="C7" s="28"/>
      <c r="D7" s="33"/>
      <c r="E7" s="43"/>
      <c r="F7" s="43"/>
      <c r="G7" s="43"/>
      <c r="H7" s="15"/>
    </row>
    <row r="8" spans="1:8" ht="16.5" customHeight="1">
      <c r="A8" s="28"/>
      <c r="B8" s="37"/>
      <c r="C8" s="28"/>
      <c r="D8" s="33"/>
      <c r="E8" s="43"/>
      <c r="F8" s="43"/>
      <c r="G8" s="43"/>
      <c r="H8" s="15"/>
    </row>
    <row r="9" spans="1:8" ht="16.5" customHeight="1">
      <c r="A9" s="28"/>
      <c r="B9" s="37"/>
      <c r="C9" s="28"/>
      <c r="D9" s="33"/>
      <c r="E9" s="43"/>
      <c r="F9" s="43"/>
      <c r="G9" s="43"/>
      <c r="H9" s="15"/>
    </row>
    <row r="10" spans="1:8" ht="16.5" customHeight="1">
      <c r="A10" s="28"/>
      <c r="B10" s="37"/>
      <c r="C10" s="28"/>
      <c r="D10" s="33"/>
      <c r="E10" s="43"/>
      <c r="F10" s="43"/>
      <c r="G10" s="43"/>
      <c r="H10" s="15"/>
    </row>
    <row r="11" spans="1:8" ht="16.5" customHeight="1">
      <c r="A11" s="28"/>
      <c r="B11" s="37"/>
      <c r="C11" s="28"/>
      <c r="D11" s="33"/>
      <c r="E11" s="43"/>
      <c r="F11" s="43"/>
      <c r="G11" s="43"/>
      <c r="H11" s="15"/>
    </row>
    <row r="12" spans="1:8" ht="16.5" customHeight="1">
      <c r="A12" s="28"/>
      <c r="B12" s="37"/>
      <c r="C12" s="28"/>
      <c r="D12" s="33"/>
      <c r="E12" s="43"/>
      <c r="F12" s="43"/>
      <c r="G12" s="43"/>
      <c r="H12" s="15"/>
    </row>
    <row r="13" spans="1:8" ht="16.5" customHeight="1">
      <c r="A13" s="28"/>
      <c r="B13" s="37"/>
      <c r="C13" s="28"/>
      <c r="D13" s="33"/>
      <c r="E13" s="43"/>
      <c r="F13" s="43"/>
      <c r="G13" s="43"/>
      <c r="H13" s="15"/>
    </row>
    <row r="14" spans="1:8" ht="16.5" customHeight="1">
      <c r="A14" s="28"/>
      <c r="B14" s="37"/>
      <c r="C14" s="28"/>
      <c r="D14" s="33"/>
      <c r="E14" s="43"/>
      <c r="F14" s="43"/>
      <c r="G14" s="43"/>
      <c r="H14" s="15"/>
    </row>
    <row r="15" spans="1:8" s="3" customFormat="1" ht="16.5" customHeight="1">
      <c r="A15" s="28"/>
      <c r="B15" s="37"/>
      <c r="C15" s="44"/>
      <c r="D15" s="33"/>
      <c r="E15" s="24"/>
      <c r="F15" s="24"/>
      <c r="G15" s="24"/>
      <c r="H15" s="15"/>
    </row>
    <row r="16" spans="1:8" s="3" customFormat="1" ht="16.5" customHeight="1">
      <c r="A16" s="28"/>
      <c r="B16" s="37"/>
      <c r="C16" s="28"/>
      <c r="D16" s="33"/>
      <c r="E16" s="24"/>
      <c r="F16" s="24"/>
      <c r="G16" s="24"/>
      <c r="H16" s="15"/>
    </row>
    <row r="17" spans="1:8" s="3" customFormat="1" ht="16.5" customHeight="1">
      <c r="A17" s="15"/>
      <c r="B17" s="37"/>
      <c r="C17" s="15"/>
      <c r="D17" s="15"/>
      <c r="E17" s="43"/>
      <c r="F17" s="43"/>
      <c r="G17" s="43"/>
      <c r="H17" s="15"/>
    </row>
    <row r="18" spans="1:8" s="3" customFormat="1" ht="16.5" customHeight="1">
      <c r="A18" s="15"/>
      <c r="B18" s="37"/>
      <c r="C18" s="15"/>
      <c r="D18" s="15"/>
      <c r="E18" s="43"/>
      <c r="F18" s="43"/>
      <c r="G18" s="43"/>
      <c r="H18" s="15"/>
    </row>
    <row r="19" spans="1:8" s="3" customFormat="1" ht="16.5" customHeight="1">
      <c r="A19" s="15"/>
      <c r="B19" s="37"/>
      <c r="C19" s="15"/>
      <c r="D19" s="15"/>
      <c r="E19" s="43"/>
      <c r="F19" s="43"/>
      <c r="G19" s="43"/>
      <c r="H19" s="15"/>
    </row>
    <row r="20" spans="1:8" s="3" customFormat="1" ht="16.5" customHeight="1">
      <c r="A20" s="15"/>
      <c r="B20" s="37"/>
      <c r="C20" s="15"/>
      <c r="D20" s="15"/>
      <c r="E20" s="43"/>
      <c r="F20" s="43"/>
      <c r="G20" s="43"/>
      <c r="H20" s="15"/>
    </row>
    <row r="21" spans="1:8" s="3" customFormat="1" ht="16.5" customHeight="1">
      <c r="A21" s="15"/>
      <c r="B21" s="37"/>
      <c r="C21" s="15"/>
      <c r="D21" s="15"/>
      <c r="E21" s="43"/>
      <c r="F21" s="43"/>
      <c r="G21" s="43"/>
      <c r="H21" s="15"/>
    </row>
    <row r="22" spans="1:8" s="3" customFormat="1" ht="16.5" customHeight="1">
      <c r="A22" s="15"/>
      <c r="B22" s="37"/>
      <c r="C22" s="15"/>
      <c r="D22" s="15"/>
      <c r="E22" s="43"/>
      <c r="F22" s="43"/>
      <c r="G22" s="43"/>
      <c r="H22" s="15"/>
    </row>
    <row r="23" spans="1:8" s="3" customFormat="1" ht="16.5" customHeight="1">
      <c r="A23" s="15"/>
      <c r="B23" s="37"/>
      <c r="C23" s="15"/>
      <c r="D23" s="15"/>
      <c r="E23" s="43"/>
      <c r="F23" s="43"/>
      <c r="G23" s="43"/>
      <c r="H23" s="15"/>
    </row>
    <row r="24" spans="1:8" s="3" customFormat="1" ht="16.5" customHeight="1">
      <c r="A24" s="15"/>
      <c r="B24" s="37"/>
      <c r="C24" s="15"/>
      <c r="D24" s="15"/>
      <c r="E24" s="43"/>
      <c r="F24" s="43"/>
      <c r="G24" s="43"/>
      <c r="H24" s="15"/>
    </row>
    <row r="25" spans="1:8" s="3" customFormat="1" ht="16.5" customHeight="1">
      <c r="A25" s="17"/>
      <c r="B25" s="45"/>
      <c r="C25" s="19"/>
      <c r="D25" s="19"/>
      <c r="E25" s="43"/>
      <c r="F25" s="43"/>
      <c r="G25" s="43"/>
      <c r="H25" s="15"/>
    </row>
    <row r="26" spans="1:8" s="3" customFormat="1" ht="16.5" customHeight="1">
      <c r="A26" s="17"/>
      <c r="B26" s="18"/>
      <c r="C26" s="19"/>
      <c r="D26" s="19"/>
      <c r="E26" s="43"/>
      <c r="F26" s="43"/>
      <c r="G26" s="43"/>
      <c r="H26" s="15"/>
    </row>
    <row r="27" spans="1:8" s="3" customFormat="1" ht="16.5" customHeight="1">
      <c r="A27" s="206" t="s">
        <v>370</v>
      </c>
      <c r="B27" s="212"/>
      <c r="C27" s="212"/>
      <c r="D27" s="213"/>
      <c r="E27" s="38">
        <f>SUM(E7:E26)</f>
        <v>0</v>
      </c>
      <c r="F27" s="43">
        <f>SUM(F7:F26)</f>
        <v>0</v>
      </c>
      <c r="G27" s="43">
        <f>SUM(G7:G26)</f>
        <v>0</v>
      </c>
      <c r="H27" s="15"/>
    </row>
    <row r="28" spans="1:8" s="3" customFormat="1" ht="16.5" customHeight="1">
      <c r="A28" s="206" t="s">
        <v>371</v>
      </c>
      <c r="B28" s="212"/>
      <c r="C28" s="212"/>
      <c r="D28" s="213"/>
      <c r="E28" s="38">
        <f>E27</f>
        <v>0</v>
      </c>
      <c r="F28" s="43">
        <f>F27</f>
        <v>0</v>
      </c>
      <c r="G28" s="43">
        <f>G27</f>
        <v>0</v>
      </c>
      <c r="H28" s="15"/>
    </row>
    <row r="29" s="3" customFormat="1" ht="16.5" customHeight="1"/>
  </sheetData>
  <sheetProtection/>
  <mergeCells count="10">
    <mergeCell ref="E5:E6"/>
    <mergeCell ref="F5:F6"/>
    <mergeCell ref="G5:G6"/>
    <mergeCell ref="H5:H6"/>
    <mergeCell ref="A27:D27"/>
    <mergeCell ref="A28:D28"/>
    <mergeCell ref="A5:A6"/>
    <mergeCell ref="B5:B6"/>
    <mergeCell ref="C5:C6"/>
    <mergeCell ref="D5:D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C5">
      <selection activeCell="D5" sqref="D5:G28"/>
    </sheetView>
  </sheetViews>
  <sheetFormatPr defaultColWidth="9.00390625" defaultRowHeight="16.5" customHeight="1"/>
  <cols>
    <col min="1" max="1" width="6.125" style="5" customWidth="1"/>
    <col min="2" max="2" width="33.50390625" style="5" customWidth="1"/>
    <col min="3" max="3" width="7.25390625" style="5" customWidth="1"/>
    <col min="4" max="4" width="16.00390625" style="5" customWidth="1"/>
    <col min="5" max="5" width="14.75390625" style="5" customWidth="1"/>
    <col min="6" max="6" width="15.875" style="5" customWidth="1"/>
    <col min="7" max="7" width="28.125" style="5" customWidth="1"/>
    <col min="8" max="16384" width="9.00390625" style="5" customWidth="1"/>
  </cols>
  <sheetData>
    <row r="1" spans="1:7" s="1" customFormat="1" ht="22.5" customHeight="1">
      <c r="A1" s="211" t="s">
        <v>187</v>
      </c>
      <c r="B1" s="211"/>
      <c r="C1" s="211"/>
      <c r="D1" s="211"/>
      <c r="E1" s="211"/>
      <c r="F1" s="211"/>
      <c r="G1" s="211"/>
    </row>
    <row r="2" spans="1:14" s="2" customFormat="1" ht="16.5" customHeight="1">
      <c r="A2" s="6"/>
      <c r="B2" s="6"/>
      <c r="C2" s="6"/>
      <c r="D2" s="6"/>
      <c r="E2" s="6"/>
      <c r="F2" s="6"/>
      <c r="G2" s="7" t="s">
        <v>1070</v>
      </c>
      <c r="H2" s="3"/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34"/>
      <c r="H3" s="3"/>
      <c r="I3" s="3"/>
      <c r="J3" s="6"/>
      <c r="K3" s="6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202" t="s">
        <v>331</v>
      </c>
      <c r="B5" s="202" t="s">
        <v>1071</v>
      </c>
      <c r="C5" s="219" t="s">
        <v>410</v>
      </c>
      <c r="D5" s="221" t="s">
        <v>235</v>
      </c>
      <c r="E5" s="204" t="s">
        <v>258</v>
      </c>
      <c r="F5" s="204" t="s">
        <v>236</v>
      </c>
      <c r="G5" s="204" t="s">
        <v>376</v>
      </c>
    </row>
    <row r="6" spans="1:22" s="4" customFormat="1" ht="16.5" customHeight="1">
      <c r="A6" s="210"/>
      <c r="B6" s="210"/>
      <c r="C6" s="223"/>
      <c r="D6" s="227"/>
      <c r="E6" s="209"/>
      <c r="F6" s="209"/>
      <c r="G6" s="20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7" s="3" customFormat="1" ht="16.5" customHeight="1">
      <c r="A7" s="15"/>
      <c r="B7" s="15"/>
      <c r="C7" s="15"/>
      <c r="D7" s="16"/>
      <c r="E7" s="16"/>
      <c r="F7" s="16"/>
      <c r="G7" s="15"/>
    </row>
    <row r="8" spans="1:7" s="3" customFormat="1" ht="16.5" customHeight="1">
      <c r="A8" s="15"/>
      <c r="B8" s="15"/>
      <c r="C8" s="15"/>
      <c r="D8" s="16"/>
      <c r="E8" s="16"/>
      <c r="F8" s="16"/>
      <c r="G8" s="15"/>
    </row>
    <row r="9" spans="1:7" s="3" customFormat="1" ht="16.5" customHeight="1">
      <c r="A9" s="15"/>
      <c r="B9" s="15"/>
      <c r="C9" s="15"/>
      <c r="D9" s="16"/>
      <c r="E9" s="16"/>
      <c r="F9" s="16"/>
      <c r="G9" s="15"/>
    </row>
    <row r="10" spans="1:7" s="3" customFormat="1" ht="16.5" customHeight="1">
      <c r="A10" s="15"/>
      <c r="B10" s="15"/>
      <c r="C10" s="15"/>
      <c r="D10" s="16"/>
      <c r="E10" s="16"/>
      <c r="F10" s="16"/>
      <c r="G10" s="15"/>
    </row>
    <row r="11" spans="1:7" s="3" customFormat="1" ht="16.5" customHeight="1">
      <c r="A11" s="15"/>
      <c r="B11" s="15"/>
      <c r="C11" s="15"/>
      <c r="D11" s="16"/>
      <c r="E11" s="16"/>
      <c r="F11" s="16"/>
      <c r="G11" s="15"/>
    </row>
    <row r="12" spans="1:7" s="3" customFormat="1" ht="16.5" customHeight="1">
      <c r="A12" s="15"/>
      <c r="B12" s="15"/>
      <c r="C12" s="15"/>
      <c r="D12" s="16"/>
      <c r="E12" s="16"/>
      <c r="F12" s="16"/>
      <c r="G12" s="15"/>
    </row>
    <row r="13" spans="1:7" s="3" customFormat="1" ht="16.5" customHeight="1">
      <c r="A13" s="15"/>
      <c r="B13" s="15"/>
      <c r="C13" s="15"/>
      <c r="D13" s="16"/>
      <c r="E13" s="16"/>
      <c r="F13" s="16"/>
      <c r="G13" s="15"/>
    </row>
    <row r="14" spans="1:7" s="3" customFormat="1" ht="16.5" customHeight="1">
      <c r="A14" s="15"/>
      <c r="B14" s="15"/>
      <c r="C14" s="15"/>
      <c r="D14" s="16"/>
      <c r="E14" s="16"/>
      <c r="F14" s="16"/>
      <c r="G14" s="15"/>
    </row>
    <row r="15" spans="1:7" s="3" customFormat="1" ht="16.5" customHeight="1">
      <c r="A15" s="15"/>
      <c r="B15" s="15"/>
      <c r="C15" s="15"/>
      <c r="D15" s="16"/>
      <c r="E15" s="16"/>
      <c r="F15" s="16"/>
      <c r="G15" s="15"/>
    </row>
    <row r="16" spans="1:7" s="3" customFormat="1" ht="16.5" customHeight="1">
      <c r="A16" s="15"/>
      <c r="B16" s="15"/>
      <c r="C16" s="15"/>
      <c r="D16" s="16"/>
      <c r="E16" s="16"/>
      <c r="F16" s="16"/>
      <c r="G16" s="15"/>
    </row>
    <row r="17" spans="1:7" s="3" customFormat="1" ht="16.5" customHeight="1">
      <c r="A17" s="15"/>
      <c r="B17" s="15"/>
      <c r="C17" s="15"/>
      <c r="D17" s="16"/>
      <c r="E17" s="16"/>
      <c r="F17" s="16"/>
      <c r="G17" s="15"/>
    </row>
    <row r="18" spans="1:7" s="3" customFormat="1" ht="16.5" customHeight="1">
      <c r="A18" s="15"/>
      <c r="B18" s="15"/>
      <c r="C18" s="15"/>
      <c r="D18" s="16"/>
      <c r="E18" s="16"/>
      <c r="F18" s="16"/>
      <c r="G18" s="15"/>
    </row>
    <row r="19" spans="1:7" s="3" customFormat="1" ht="16.5" customHeight="1">
      <c r="A19" s="15"/>
      <c r="B19" s="15"/>
      <c r="C19" s="15"/>
      <c r="D19" s="16"/>
      <c r="E19" s="16"/>
      <c r="F19" s="16"/>
      <c r="G19" s="15"/>
    </row>
    <row r="20" spans="1:7" s="3" customFormat="1" ht="16.5" customHeight="1">
      <c r="A20" s="15"/>
      <c r="B20" s="15"/>
      <c r="C20" s="15"/>
      <c r="D20" s="16"/>
      <c r="E20" s="16"/>
      <c r="F20" s="16"/>
      <c r="G20" s="15"/>
    </row>
    <row r="21" spans="1:7" s="3" customFormat="1" ht="16.5" customHeight="1">
      <c r="A21" s="15"/>
      <c r="B21" s="15"/>
      <c r="C21" s="15"/>
      <c r="D21" s="16"/>
      <c r="E21" s="16"/>
      <c r="F21" s="16"/>
      <c r="G21" s="15"/>
    </row>
    <row r="22" spans="1:7" s="3" customFormat="1" ht="16.5" customHeight="1">
      <c r="A22" s="15"/>
      <c r="B22" s="15"/>
      <c r="C22" s="15"/>
      <c r="D22" s="16"/>
      <c r="E22" s="16"/>
      <c r="F22" s="16"/>
      <c r="G22" s="15"/>
    </row>
    <row r="23" spans="1:7" s="3" customFormat="1" ht="16.5" customHeight="1">
      <c r="A23" s="15"/>
      <c r="B23" s="15"/>
      <c r="C23" s="15"/>
      <c r="D23" s="16"/>
      <c r="E23" s="16"/>
      <c r="F23" s="16"/>
      <c r="G23" s="15"/>
    </row>
    <row r="24" spans="1:7" s="3" customFormat="1" ht="16.5" customHeight="1">
      <c r="A24" s="15"/>
      <c r="B24" s="15"/>
      <c r="C24" s="15"/>
      <c r="D24" s="16"/>
      <c r="E24" s="16"/>
      <c r="F24" s="16"/>
      <c r="G24" s="15"/>
    </row>
    <row r="25" spans="1:7" s="3" customFormat="1" ht="16.5" customHeight="1">
      <c r="A25" s="17"/>
      <c r="B25" s="15"/>
      <c r="C25" s="15"/>
      <c r="D25" s="16"/>
      <c r="E25" s="16"/>
      <c r="F25" s="16"/>
      <c r="G25" s="15"/>
    </row>
    <row r="26" spans="1:7" s="3" customFormat="1" ht="16.5" customHeight="1">
      <c r="A26" s="17"/>
      <c r="B26" s="18"/>
      <c r="C26" s="19"/>
      <c r="D26" s="16"/>
      <c r="E26" s="16"/>
      <c r="F26" s="16"/>
      <c r="G26" s="15"/>
    </row>
    <row r="27" spans="1:7" s="3" customFormat="1" ht="16.5" customHeight="1">
      <c r="A27" s="206" t="s">
        <v>370</v>
      </c>
      <c r="B27" s="207"/>
      <c r="C27" s="208"/>
      <c r="D27" s="16">
        <f>SUM(D7:D26)</f>
        <v>0</v>
      </c>
      <c r="E27" s="16">
        <f>SUM(E7:E26)</f>
        <v>0</v>
      </c>
      <c r="F27" s="16">
        <f>SUM(F7:F26)</f>
        <v>0</v>
      </c>
      <c r="G27" s="15"/>
    </row>
    <row r="28" spans="1:7" s="3" customFormat="1" ht="16.5" customHeight="1">
      <c r="A28" s="206" t="s">
        <v>371</v>
      </c>
      <c r="B28" s="207"/>
      <c r="C28" s="208"/>
      <c r="D28" s="16">
        <f>D27</f>
        <v>0</v>
      </c>
      <c r="E28" s="16">
        <f>E27</f>
        <v>0</v>
      </c>
      <c r="F28" s="16">
        <f>F27</f>
        <v>0</v>
      </c>
      <c r="G28" s="15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C1">
      <selection activeCell="D5" sqref="D5:G28"/>
    </sheetView>
  </sheetViews>
  <sheetFormatPr defaultColWidth="9.00390625" defaultRowHeight="16.5" customHeight="1"/>
  <cols>
    <col min="1" max="1" width="6.125" style="5" customWidth="1"/>
    <col min="2" max="2" width="37.75390625" style="5" customWidth="1"/>
    <col min="3" max="3" width="7.25390625" style="5" customWidth="1"/>
    <col min="4" max="4" width="15.625" style="5" customWidth="1"/>
    <col min="5" max="5" width="16.25390625" style="5" customWidth="1"/>
    <col min="6" max="6" width="16.125" style="5" customWidth="1"/>
    <col min="7" max="7" width="22.875" style="5" customWidth="1"/>
    <col min="8" max="16384" width="9.00390625" style="5" customWidth="1"/>
  </cols>
  <sheetData>
    <row r="1" spans="1:7" s="1" customFormat="1" ht="22.5" customHeight="1">
      <c r="A1" s="35" t="s">
        <v>190</v>
      </c>
      <c r="B1" s="35"/>
      <c r="C1" s="35"/>
      <c r="D1" s="35"/>
      <c r="E1" s="35"/>
      <c r="F1" s="35"/>
      <c r="G1" s="35"/>
    </row>
    <row r="2" spans="1:14" s="2" customFormat="1" ht="16.5" customHeight="1">
      <c r="A2" s="6"/>
      <c r="B2" s="6"/>
      <c r="C2" s="6"/>
      <c r="D2" s="6"/>
      <c r="E2" s="6"/>
      <c r="F2" s="6"/>
      <c r="G2" s="7" t="s">
        <v>1072</v>
      </c>
      <c r="H2" s="3"/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34"/>
      <c r="H3" s="3"/>
      <c r="I3" s="3"/>
      <c r="J3" s="6"/>
      <c r="K3" s="6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202" t="s">
        <v>331</v>
      </c>
      <c r="B5" s="202" t="s">
        <v>1071</v>
      </c>
      <c r="C5" s="202" t="s">
        <v>410</v>
      </c>
      <c r="D5" s="204" t="s">
        <v>235</v>
      </c>
      <c r="E5" s="204" t="s">
        <v>258</v>
      </c>
      <c r="F5" s="204" t="s">
        <v>236</v>
      </c>
      <c r="G5" s="204" t="s">
        <v>376</v>
      </c>
    </row>
    <row r="6" spans="1:22" s="4" customFormat="1" ht="16.5" customHeight="1">
      <c r="A6" s="203"/>
      <c r="B6" s="203"/>
      <c r="C6" s="203"/>
      <c r="D6" s="205"/>
      <c r="E6" s="205"/>
      <c r="F6" s="205"/>
      <c r="G6" s="205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7" ht="16.5" customHeight="1">
      <c r="A7" s="28"/>
      <c r="B7" s="37"/>
      <c r="C7" s="33"/>
      <c r="D7" s="38"/>
      <c r="E7" s="38"/>
      <c r="F7" s="38"/>
      <c r="G7" s="15"/>
    </row>
    <row r="8" spans="1:7" s="3" customFormat="1" ht="16.5" customHeight="1">
      <c r="A8" s="15"/>
      <c r="B8" s="15"/>
      <c r="C8" s="15"/>
      <c r="D8" s="38"/>
      <c r="E8" s="38"/>
      <c r="F8" s="38"/>
      <c r="G8" s="15"/>
    </row>
    <row r="9" spans="1:7" s="3" customFormat="1" ht="16.5" customHeight="1">
      <c r="A9" s="15"/>
      <c r="B9" s="15"/>
      <c r="C9" s="15"/>
      <c r="D9" s="38"/>
      <c r="E9" s="38"/>
      <c r="F9" s="38"/>
      <c r="G9" s="15"/>
    </row>
    <row r="10" spans="1:7" s="3" customFormat="1" ht="16.5" customHeight="1">
      <c r="A10" s="15"/>
      <c r="B10" s="15"/>
      <c r="C10" s="15"/>
      <c r="D10" s="38"/>
      <c r="E10" s="38"/>
      <c r="F10" s="38"/>
      <c r="G10" s="15"/>
    </row>
    <row r="11" spans="1:7" s="3" customFormat="1" ht="16.5" customHeight="1">
      <c r="A11" s="15"/>
      <c r="B11" s="15"/>
      <c r="C11" s="15"/>
      <c r="D11" s="38"/>
      <c r="E11" s="38"/>
      <c r="F11" s="38"/>
      <c r="G11" s="15"/>
    </row>
    <row r="12" spans="1:7" s="3" customFormat="1" ht="16.5" customHeight="1">
      <c r="A12" s="15"/>
      <c r="B12" s="15"/>
      <c r="C12" s="15"/>
      <c r="D12" s="38"/>
      <c r="E12" s="38"/>
      <c r="F12" s="38"/>
      <c r="G12" s="15"/>
    </row>
    <row r="13" spans="1:7" s="3" customFormat="1" ht="16.5" customHeight="1">
      <c r="A13" s="15"/>
      <c r="B13" s="15"/>
      <c r="C13" s="15"/>
      <c r="D13" s="38"/>
      <c r="E13" s="38"/>
      <c r="F13" s="38"/>
      <c r="G13" s="15"/>
    </row>
    <row r="14" spans="1:7" s="3" customFormat="1" ht="16.5" customHeight="1">
      <c r="A14" s="15"/>
      <c r="B14" s="15"/>
      <c r="C14" s="15"/>
      <c r="D14" s="38"/>
      <c r="E14" s="38"/>
      <c r="F14" s="38"/>
      <c r="G14" s="15"/>
    </row>
    <row r="15" spans="1:7" s="3" customFormat="1" ht="16.5" customHeight="1">
      <c r="A15" s="15"/>
      <c r="B15" s="15"/>
      <c r="C15" s="15"/>
      <c r="D15" s="38"/>
      <c r="E15" s="38"/>
      <c r="F15" s="38"/>
      <c r="G15" s="15"/>
    </row>
    <row r="16" spans="1:7" s="3" customFormat="1" ht="16.5" customHeight="1">
      <c r="A16" s="15"/>
      <c r="B16" s="15"/>
      <c r="C16" s="15"/>
      <c r="D16" s="38"/>
      <c r="E16" s="38"/>
      <c r="F16" s="38"/>
      <c r="G16" s="15"/>
    </row>
    <row r="17" spans="1:7" s="3" customFormat="1" ht="16.5" customHeight="1">
      <c r="A17" s="15"/>
      <c r="B17" s="15"/>
      <c r="C17" s="15"/>
      <c r="D17" s="38"/>
      <c r="E17" s="38"/>
      <c r="F17" s="38"/>
      <c r="G17" s="15"/>
    </row>
    <row r="18" spans="1:7" s="3" customFormat="1" ht="16.5" customHeight="1">
      <c r="A18" s="15"/>
      <c r="B18" s="15"/>
      <c r="C18" s="15"/>
      <c r="D18" s="38"/>
      <c r="E18" s="38"/>
      <c r="F18" s="38"/>
      <c r="G18" s="15"/>
    </row>
    <row r="19" spans="1:7" s="3" customFormat="1" ht="16.5" customHeight="1">
      <c r="A19" s="15"/>
      <c r="B19" s="15"/>
      <c r="C19" s="15"/>
      <c r="D19" s="38"/>
      <c r="E19" s="38"/>
      <c r="F19" s="38"/>
      <c r="G19" s="15"/>
    </row>
    <row r="20" spans="1:7" s="3" customFormat="1" ht="16.5" customHeight="1">
      <c r="A20" s="15"/>
      <c r="B20" s="15"/>
      <c r="C20" s="15"/>
      <c r="D20" s="38"/>
      <c r="E20" s="38"/>
      <c r="F20" s="38"/>
      <c r="G20" s="15"/>
    </row>
    <row r="21" spans="1:7" s="3" customFormat="1" ht="16.5" customHeight="1">
      <c r="A21" s="15"/>
      <c r="B21" s="15"/>
      <c r="C21" s="15"/>
      <c r="D21" s="38"/>
      <c r="E21" s="38"/>
      <c r="F21" s="38"/>
      <c r="G21" s="15"/>
    </row>
    <row r="22" spans="1:7" s="3" customFormat="1" ht="16.5" customHeight="1">
      <c r="A22" s="15"/>
      <c r="B22" s="15"/>
      <c r="C22" s="15"/>
      <c r="D22" s="38"/>
      <c r="E22" s="38"/>
      <c r="F22" s="38"/>
      <c r="G22" s="15"/>
    </row>
    <row r="23" spans="1:7" s="3" customFormat="1" ht="16.5" customHeight="1">
      <c r="A23" s="15"/>
      <c r="B23" s="15"/>
      <c r="C23" s="15"/>
      <c r="D23" s="38"/>
      <c r="E23" s="38"/>
      <c r="F23" s="38"/>
      <c r="G23" s="15"/>
    </row>
    <row r="24" spans="1:7" s="3" customFormat="1" ht="16.5" customHeight="1">
      <c r="A24" s="15"/>
      <c r="B24" s="15"/>
      <c r="C24" s="15"/>
      <c r="D24" s="38"/>
      <c r="E24" s="38"/>
      <c r="F24" s="38"/>
      <c r="G24" s="15"/>
    </row>
    <row r="25" spans="1:7" s="3" customFormat="1" ht="16.5" customHeight="1">
      <c r="A25" s="17"/>
      <c r="B25" s="15"/>
      <c r="C25" s="15"/>
      <c r="D25" s="38"/>
      <c r="E25" s="38"/>
      <c r="F25" s="38"/>
      <c r="G25" s="15"/>
    </row>
    <row r="26" spans="1:7" s="3" customFormat="1" ht="16.5" customHeight="1">
      <c r="A26" s="17"/>
      <c r="B26" s="18"/>
      <c r="C26" s="19"/>
      <c r="D26" s="38"/>
      <c r="E26" s="38"/>
      <c r="F26" s="38"/>
      <c r="G26" s="15"/>
    </row>
    <row r="27" spans="1:7" s="3" customFormat="1" ht="16.5" customHeight="1">
      <c r="A27" s="206" t="s">
        <v>370</v>
      </c>
      <c r="B27" s="212"/>
      <c r="C27" s="213"/>
      <c r="D27" s="38">
        <f>SUM(D7:D26)</f>
        <v>0</v>
      </c>
      <c r="E27" s="38">
        <f>SUM(E7:E26)</f>
        <v>0</v>
      </c>
      <c r="F27" s="38">
        <f>SUM(F7:F26)</f>
        <v>0</v>
      </c>
      <c r="G27" s="15"/>
    </row>
    <row r="28" spans="1:7" s="3" customFormat="1" ht="16.5" customHeight="1">
      <c r="A28" s="206" t="s">
        <v>371</v>
      </c>
      <c r="B28" s="212"/>
      <c r="C28" s="213"/>
      <c r="D28" s="38">
        <f>D27</f>
        <v>0</v>
      </c>
      <c r="E28" s="38">
        <f>E27</f>
        <v>0</v>
      </c>
      <c r="F28" s="38">
        <f>F27</f>
        <v>0</v>
      </c>
      <c r="G28" s="15"/>
    </row>
  </sheetData>
  <sheetProtection/>
  <mergeCells count="9">
    <mergeCell ref="E5:E6"/>
    <mergeCell ref="F5:F6"/>
    <mergeCell ref="G5:G6"/>
    <mergeCell ref="A27:C27"/>
    <mergeCell ref="A28:C28"/>
    <mergeCell ref="A5:A6"/>
    <mergeCell ref="B5:B6"/>
    <mergeCell ref="C5:C6"/>
    <mergeCell ref="D5:D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5">
      <selection activeCell="G31" sqref="G31"/>
    </sheetView>
  </sheetViews>
  <sheetFormatPr defaultColWidth="9.00390625" defaultRowHeight="16.5" customHeight="1"/>
  <cols>
    <col min="1" max="1" width="6.125" style="5" customWidth="1"/>
    <col min="2" max="2" width="25.125" style="5" customWidth="1"/>
    <col min="3" max="3" width="7.25390625" style="5" customWidth="1"/>
    <col min="4" max="4" width="16.75390625" style="5" customWidth="1"/>
    <col min="5" max="5" width="15.375" style="5" customWidth="1"/>
    <col min="6" max="6" width="14.25390625" style="5" customWidth="1"/>
    <col min="7" max="7" width="16.25390625" style="5" customWidth="1"/>
    <col min="8" max="8" width="21.50390625" style="5" customWidth="1"/>
    <col min="9" max="16384" width="9.00390625" style="5" customWidth="1"/>
  </cols>
  <sheetData>
    <row r="1" spans="1:8" s="1" customFormat="1" ht="22.5" customHeight="1">
      <c r="A1" s="35" t="s">
        <v>193</v>
      </c>
      <c r="B1" s="35"/>
      <c r="C1" s="35"/>
      <c r="D1" s="35"/>
      <c r="E1" s="35"/>
      <c r="F1" s="35"/>
      <c r="G1" s="35"/>
      <c r="H1" s="35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1073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4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202" t="s">
        <v>331</v>
      </c>
      <c r="B5" s="202" t="s">
        <v>1074</v>
      </c>
      <c r="C5" s="202" t="s">
        <v>410</v>
      </c>
      <c r="D5" s="202" t="s">
        <v>1075</v>
      </c>
      <c r="E5" s="204" t="s">
        <v>235</v>
      </c>
      <c r="F5" s="204" t="s">
        <v>258</v>
      </c>
      <c r="G5" s="204" t="s">
        <v>236</v>
      </c>
      <c r="H5" s="202" t="s">
        <v>376</v>
      </c>
    </row>
    <row r="6" spans="1:22" s="4" customFormat="1" ht="16.5" customHeight="1">
      <c r="A6" s="218"/>
      <c r="B6" s="218"/>
      <c r="C6" s="218"/>
      <c r="D6" s="218"/>
      <c r="E6" s="204"/>
      <c r="F6" s="204"/>
      <c r="G6" s="204"/>
      <c r="H6" s="218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8" ht="16.5" customHeight="1">
      <c r="A7" s="28"/>
      <c r="B7" s="37"/>
      <c r="C7" s="28"/>
      <c r="D7" s="33"/>
      <c r="E7" s="38"/>
      <c r="F7" s="38"/>
      <c r="G7" s="38"/>
      <c r="H7" s="42"/>
    </row>
    <row r="8" spans="1:8" ht="16.5" customHeight="1">
      <c r="A8" s="28"/>
      <c r="B8" s="37"/>
      <c r="C8" s="28"/>
      <c r="D8" s="33"/>
      <c r="E8" s="38"/>
      <c r="F8" s="38"/>
      <c r="G8" s="38"/>
      <c r="H8" s="42"/>
    </row>
    <row r="9" spans="1:8" ht="16.5" customHeight="1">
      <c r="A9" s="28"/>
      <c r="B9" s="37"/>
      <c r="C9" s="28"/>
      <c r="D9" s="33"/>
      <c r="E9" s="38"/>
      <c r="F9" s="38"/>
      <c r="G9" s="38"/>
      <c r="H9" s="42"/>
    </row>
    <row r="10" spans="1:8" s="3" customFormat="1" ht="16.5" customHeight="1">
      <c r="A10" s="15"/>
      <c r="B10" s="15"/>
      <c r="C10" s="15"/>
      <c r="D10" s="15"/>
      <c r="E10" s="38"/>
      <c r="F10" s="38"/>
      <c r="G10" s="38"/>
      <c r="H10" s="15"/>
    </row>
    <row r="11" spans="1:8" s="3" customFormat="1" ht="16.5" customHeight="1">
      <c r="A11" s="15"/>
      <c r="B11" s="15"/>
      <c r="C11" s="15"/>
      <c r="D11" s="15"/>
      <c r="E11" s="38"/>
      <c r="F11" s="38"/>
      <c r="G11" s="38"/>
      <c r="H11" s="15"/>
    </row>
    <row r="12" spans="1:8" s="3" customFormat="1" ht="16.5" customHeight="1">
      <c r="A12" s="15"/>
      <c r="B12" s="15"/>
      <c r="C12" s="15"/>
      <c r="D12" s="15"/>
      <c r="E12" s="38"/>
      <c r="F12" s="38"/>
      <c r="G12" s="38"/>
      <c r="H12" s="15"/>
    </row>
    <row r="13" spans="1:8" s="3" customFormat="1" ht="16.5" customHeight="1">
      <c r="A13" s="15"/>
      <c r="B13" s="15"/>
      <c r="C13" s="15"/>
      <c r="D13" s="15"/>
      <c r="E13" s="38"/>
      <c r="F13" s="38"/>
      <c r="G13" s="38"/>
      <c r="H13" s="15"/>
    </row>
    <row r="14" spans="1:8" s="3" customFormat="1" ht="16.5" customHeight="1">
      <c r="A14" s="15"/>
      <c r="B14" s="15"/>
      <c r="C14" s="15"/>
      <c r="D14" s="15"/>
      <c r="E14" s="38"/>
      <c r="F14" s="38"/>
      <c r="G14" s="38"/>
      <c r="H14" s="15"/>
    </row>
    <row r="15" spans="1:8" s="3" customFormat="1" ht="16.5" customHeight="1">
      <c r="A15" s="15"/>
      <c r="B15" s="15"/>
      <c r="C15" s="15"/>
      <c r="D15" s="15"/>
      <c r="E15" s="38"/>
      <c r="F15" s="38"/>
      <c r="G15" s="38"/>
      <c r="H15" s="15"/>
    </row>
    <row r="16" spans="1:8" s="3" customFormat="1" ht="16.5" customHeight="1">
      <c r="A16" s="15"/>
      <c r="B16" s="15"/>
      <c r="C16" s="15"/>
      <c r="D16" s="15"/>
      <c r="E16" s="38"/>
      <c r="F16" s="38"/>
      <c r="G16" s="38"/>
      <c r="H16" s="15"/>
    </row>
    <row r="17" spans="1:8" s="3" customFormat="1" ht="16.5" customHeight="1">
      <c r="A17" s="15"/>
      <c r="B17" s="15"/>
      <c r="C17" s="15"/>
      <c r="D17" s="15"/>
      <c r="E17" s="38"/>
      <c r="F17" s="38"/>
      <c r="G17" s="38"/>
      <c r="H17" s="15"/>
    </row>
    <row r="18" spans="1:8" s="3" customFormat="1" ht="16.5" customHeight="1">
      <c r="A18" s="15"/>
      <c r="B18" s="15"/>
      <c r="C18" s="15"/>
      <c r="D18" s="15"/>
      <c r="E18" s="38"/>
      <c r="F18" s="38"/>
      <c r="G18" s="38"/>
      <c r="H18" s="15"/>
    </row>
    <row r="19" spans="1:8" s="3" customFormat="1" ht="16.5" customHeight="1">
      <c r="A19" s="15"/>
      <c r="B19" s="15"/>
      <c r="C19" s="15"/>
      <c r="D19" s="15"/>
      <c r="E19" s="38"/>
      <c r="F19" s="38"/>
      <c r="G19" s="38"/>
      <c r="H19" s="15"/>
    </row>
    <row r="20" spans="1:8" s="3" customFormat="1" ht="16.5" customHeight="1">
      <c r="A20" s="15"/>
      <c r="B20" s="15"/>
      <c r="C20" s="15"/>
      <c r="D20" s="15"/>
      <c r="E20" s="38"/>
      <c r="F20" s="38"/>
      <c r="G20" s="38"/>
      <c r="H20" s="15"/>
    </row>
    <row r="21" spans="1:8" s="3" customFormat="1" ht="16.5" customHeight="1">
      <c r="A21" s="15"/>
      <c r="B21" s="15"/>
      <c r="C21" s="15"/>
      <c r="D21" s="15"/>
      <c r="E21" s="38"/>
      <c r="F21" s="38"/>
      <c r="G21" s="38"/>
      <c r="H21" s="15"/>
    </row>
    <row r="22" spans="1:8" s="3" customFormat="1" ht="16.5" customHeight="1">
      <c r="A22" s="15"/>
      <c r="B22" s="15"/>
      <c r="C22" s="15"/>
      <c r="D22" s="15"/>
      <c r="E22" s="38"/>
      <c r="F22" s="38"/>
      <c r="G22" s="38"/>
      <c r="H22" s="15"/>
    </row>
    <row r="23" spans="1:8" s="3" customFormat="1" ht="16.5" customHeight="1">
      <c r="A23" s="15"/>
      <c r="B23" s="15"/>
      <c r="C23" s="15"/>
      <c r="D23" s="15"/>
      <c r="E23" s="38"/>
      <c r="F23" s="38"/>
      <c r="G23" s="38"/>
      <c r="H23" s="15"/>
    </row>
    <row r="24" spans="1:8" s="3" customFormat="1" ht="16.5" customHeight="1">
      <c r="A24" s="15"/>
      <c r="B24" s="15"/>
      <c r="C24" s="15"/>
      <c r="D24" s="15"/>
      <c r="E24" s="38"/>
      <c r="F24" s="38"/>
      <c r="G24" s="38"/>
      <c r="H24" s="15"/>
    </row>
    <row r="25" spans="1:8" s="3" customFormat="1" ht="16.5" customHeight="1">
      <c r="A25" s="17"/>
      <c r="B25" s="15"/>
      <c r="C25" s="15"/>
      <c r="D25" s="15"/>
      <c r="E25" s="38"/>
      <c r="F25" s="38"/>
      <c r="G25" s="38"/>
      <c r="H25" s="15"/>
    </row>
    <row r="26" spans="1:8" s="3" customFormat="1" ht="16.5" customHeight="1">
      <c r="A26" s="17"/>
      <c r="B26" s="18"/>
      <c r="C26" s="19"/>
      <c r="D26" s="19"/>
      <c r="E26" s="38"/>
      <c r="F26" s="38"/>
      <c r="G26" s="38"/>
      <c r="H26" s="15"/>
    </row>
    <row r="27" spans="1:8" s="3" customFormat="1" ht="16.5" customHeight="1">
      <c r="A27" s="206" t="s">
        <v>370</v>
      </c>
      <c r="B27" s="212"/>
      <c r="C27" s="212"/>
      <c r="D27" s="213"/>
      <c r="E27" s="38">
        <f>SUM(E7:E26)</f>
        <v>0</v>
      </c>
      <c r="F27" s="38">
        <f>SUM(F7:F26)</f>
        <v>0</v>
      </c>
      <c r="G27" s="38">
        <f>SUM(G7:G26)</f>
        <v>0</v>
      </c>
      <c r="H27" s="15"/>
    </row>
    <row r="28" spans="1:8" s="3" customFormat="1" ht="16.5" customHeight="1">
      <c r="A28" s="206" t="s">
        <v>371</v>
      </c>
      <c r="B28" s="212"/>
      <c r="C28" s="212"/>
      <c r="D28" s="213"/>
      <c r="E28" s="38">
        <f>E27</f>
        <v>0</v>
      </c>
      <c r="F28" s="38">
        <f>F27</f>
        <v>0</v>
      </c>
      <c r="G28" s="38">
        <f>G27</f>
        <v>0</v>
      </c>
      <c r="H28" s="15"/>
    </row>
    <row r="29" s="3" customFormat="1" ht="16.5" customHeight="1"/>
  </sheetData>
  <sheetProtection/>
  <mergeCells count="10">
    <mergeCell ref="E5:E6"/>
    <mergeCell ref="F5:F6"/>
    <mergeCell ref="G5:G6"/>
    <mergeCell ref="H5:H6"/>
    <mergeCell ref="A27:D27"/>
    <mergeCell ref="A28:D28"/>
    <mergeCell ref="A5:A6"/>
    <mergeCell ref="B5:B6"/>
    <mergeCell ref="C5:C6"/>
    <mergeCell ref="D5:D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 &amp;"宋体,常规"年  月  日&amp;C&amp;9评估人员：
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C4">
      <selection activeCell="E5" sqref="E5:H28"/>
    </sheetView>
  </sheetViews>
  <sheetFormatPr defaultColWidth="9.00390625" defaultRowHeight="16.5" customHeight="1"/>
  <cols>
    <col min="1" max="1" width="6.125" style="5" customWidth="1"/>
    <col min="2" max="2" width="25.875" style="5" customWidth="1"/>
    <col min="3" max="3" width="7.25390625" style="5" customWidth="1"/>
    <col min="4" max="4" width="12.00390625" style="5" customWidth="1"/>
    <col min="5" max="5" width="15.00390625" style="5" customWidth="1"/>
    <col min="6" max="6" width="15.25390625" style="5" customWidth="1"/>
    <col min="7" max="7" width="17.125" style="5" customWidth="1"/>
    <col min="8" max="8" width="23.75390625" style="5" customWidth="1"/>
    <col min="9" max="16384" width="9.00390625" style="5" customWidth="1"/>
  </cols>
  <sheetData>
    <row r="1" spans="1:8" s="1" customFormat="1" ht="22.5" customHeight="1">
      <c r="A1" s="211" t="s">
        <v>196</v>
      </c>
      <c r="B1" s="211"/>
      <c r="C1" s="211"/>
      <c r="D1" s="211"/>
      <c r="E1" s="211"/>
      <c r="F1" s="211"/>
      <c r="G1" s="211"/>
      <c r="H1" s="21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1076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4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202" t="s">
        <v>331</v>
      </c>
      <c r="B5" s="202" t="s">
        <v>1077</v>
      </c>
      <c r="C5" s="219" t="s">
        <v>410</v>
      </c>
      <c r="D5" s="219" t="s">
        <v>1078</v>
      </c>
      <c r="E5" s="221" t="s">
        <v>235</v>
      </c>
      <c r="F5" s="204" t="s">
        <v>258</v>
      </c>
      <c r="G5" s="204" t="s">
        <v>236</v>
      </c>
      <c r="H5" s="204" t="s">
        <v>376</v>
      </c>
    </row>
    <row r="6" spans="1:22" s="4" customFormat="1" ht="16.5" customHeight="1">
      <c r="A6" s="210"/>
      <c r="B6" s="210"/>
      <c r="C6" s="223"/>
      <c r="D6" s="223"/>
      <c r="E6" s="227"/>
      <c r="F6" s="209"/>
      <c r="G6" s="209"/>
      <c r="H6" s="20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8" s="3" customFormat="1" ht="16.5" customHeight="1">
      <c r="A7" s="15"/>
      <c r="B7" s="15"/>
      <c r="C7" s="15"/>
      <c r="D7" s="15"/>
      <c r="E7" s="24"/>
      <c r="F7" s="24"/>
      <c r="G7" s="24"/>
      <c r="H7" s="15"/>
    </row>
    <row r="8" spans="1:8" s="3" customFormat="1" ht="16.5" customHeight="1">
      <c r="A8" s="15"/>
      <c r="B8" s="15"/>
      <c r="C8" s="15"/>
      <c r="D8" s="15"/>
      <c r="E8" s="24"/>
      <c r="F8" s="24"/>
      <c r="G8" s="24"/>
      <c r="H8" s="15"/>
    </row>
    <row r="9" spans="1:8" s="3" customFormat="1" ht="16.5" customHeight="1">
      <c r="A9" s="15"/>
      <c r="B9" s="15"/>
      <c r="C9" s="15"/>
      <c r="D9" s="15"/>
      <c r="E9" s="24"/>
      <c r="F9" s="24"/>
      <c r="G9" s="24"/>
      <c r="H9" s="15"/>
    </row>
    <row r="10" spans="1:8" s="3" customFormat="1" ht="16.5" customHeight="1">
      <c r="A10" s="15"/>
      <c r="B10" s="15"/>
      <c r="C10" s="15"/>
      <c r="D10" s="15"/>
      <c r="E10" s="24"/>
      <c r="F10" s="24"/>
      <c r="G10" s="24"/>
      <c r="H10" s="15"/>
    </row>
    <row r="11" spans="1:8" s="3" customFormat="1" ht="16.5" customHeight="1">
      <c r="A11" s="15"/>
      <c r="B11" s="15"/>
      <c r="C11" s="15"/>
      <c r="D11" s="15"/>
      <c r="E11" s="24"/>
      <c r="F11" s="24"/>
      <c r="G11" s="24"/>
      <c r="H11" s="15"/>
    </row>
    <row r="12" spans="1:8" s="3" customFormat="1" ht="16.5" customHeight="1">
      <c r="A12" s="15"/>
      <c r="B12" s="15"/>
      <c r="C12" s="15"/>
      <c r="D12" s="15"/>
      <c r="E12" s="24"/>
      <c r="F12" s="24"/>
      <c r="G12" s="24"/>
      <c r="H12" s="15"/>
    </row>
    <row r="13" spans="1:8" s="3" customFormat="1" ht="16.5" customHeight="1">
      <c r="A13" s="15"/>
      <c r="B13" s="15"/>
      <c r="C13" s="15"/>
      <c r="D13" s="15"/>
      <c r="E13" s="24"/>
      <c r="F13" s="24"/>
      <c r="G13" s="24"/>
      <c r="H13" s="15"/>
    </row>
    <row r="14" spans="1:8" s="3" customFormat="1" ht="16.5" customHeight="1">
      <c r="A14" s="15"/>
      <c r="B14" s="15"/>
      <c r="C14" s="15"/>
      <c r="D14" s="15"/>
      <c r="E14" s="24"/>
      <c r="F14" s="24"/>
      <c r="G14" s="24"/>
      <c r="H14" s="15"/>
    </row>
    <row r="15" spans="1:8" s="3" customFormat="1" ht="16.5" customHeight="1">
      <c r="A15" s="15"/>
      <c r="B15" s="15"/>
      <c r="C15" s="15"/>
      <c r="D15" s="15"/>
      <c r="E15" s="24"/>
      <c r="F15" s="24"/>
      <c r="G15" s="24"/>
      <c r="H15" s="15"/>
    </row>
    <row r="16" spans="1:8" s="3" customFormat="1" ht="16.5" customHeight="1">
      <c r="A16" s="15"/>
      <c r="B16" s="15"/>
      <c r="C16" s="15"/>
      <c r="D16" s="15"/>
      <c r="E16" s="24"/>
      <c r="F16" s="24"/>
      <c r="G16" s="24"/>
      <c r="H16" s="15"/>
    </row>
    <row r="17" spans="1:8" s="3" customFormat="1" ht="16.5" customHeight="1">
      <c r="A17" s="15"/>
      <c r="B17" s="15"/>
      <c r="C17" s="15"/>
      <c r="D17" s="15"/>
      <c r="E17" s="24"/>
      <c r="F17" s="24"/>
      <c r="G17" s="24"/>
      <c r="H17" s="15"/>
    </row>
    <row r="18" spans="1:8" s="3" customFormat="1" ht="16.5" customHeight="1">
      <c r="A18" s="15"/>
      <c r="B18" s="15"/>
      <c r="C18" s="15"/>
      <c r="D18" s="15"/>
      <c r="E18" s="24"/>
      <c r="F18" s="24"/>
      <c r="G18" s="24"/>
      <c r="H18" s="15"/>
    </row>
    <row r="19" spans="1:8" s="3" customFormat="1" ht="16.5" customHeight="1">
      <c r="A19" s="15"/>
      <c r="B19" s="15"/>
      <c r="C19" s="15"/>
      <c r="D19" s="15"/>
      <c r="E19" s="24"/>
      <c r="F19" s="24"/>
      <c r="G19" s="24"/>
      <c r="H19" s="15"/>
    </row>
    <row r="20" spans="1:8" s="3" customFormat="1" ht="16.5" customHeight="1">
      <c r="A20" s="15"/>
      <c r="B20" s="15"/>
      <c r="C20" s="15"/>
      <c r="D20" s="15"/>
      <c r="E20" s="24"/>
      <c r="F20" s="24"/>
      <c r="G20" s="24"/>
      <c r="H20" s="15"/>
    </row>
    <row r="21" spans="1:8" s="3" customFormat="1" ht="16.5" customHeight="1">
      <c r="A21" s="15"/>
      <c r="B21" s="15"/>
      <c r="C21" s="15"/>
      <c r="D21" s="15"/>
      <c r="E21" s="24"/>
      <c r="F21" s="24"/>
      <c r="G21" s="24"/>
      <c r="H21" s="15"/>
    </row>
    <row r="22" spans="1:8" s="3" customFormat="1" ht="16.5" customHeight="1">
      <c r="A22" s="15"/>
      <c r="B22" s="15"/>
      <c r="C22" s="15"/>
      <c r="D22" s="15"/>
      <c r="E22" s="24"/>
      <c r="F22" s="24"/>
      <c r="G22" s="24"/>
      <c r="H22" s="15"/>
    </row>
    <row r="23" spans="1:8" s="3" customFormat="1" ht="16.5" customHeight="1">
      <c r="A23" s="15"/>
      <c r="B23" s="15"/>
      <c r="C23" s="15"/>
      <c r="D23" s="15"/>
      <c r="E23" s="24"/>
      <c r="F23" s="24"/>
      <c r="G23" s="24"/>
      <c r="H23" s="15"/>
    </row>
    <row r="24" spans="1:8" s="3" customFormat="1" ht="16.5" customHeight="1">
      <c r="A24" s="15"/>
      <c r="B24" s="15"/>
      <c r="C24" s="15"/>
      <c r="D24" s="15"/>
      <c r="E24" s="24"/>
      <c r="F24" s="24"/>
      <c r="G24" s="24"/>
      <c r="H24" s="15"/>
    </row>
    <row r="25" spans="1:8" s="3" customFormat="1" ht="16.5" customHeight="1">
      <c r="A25" s="17"/>
      <c r="B25" s="15"/>
      <c r="C25" s="15"/>
      <c r="D25" s="15"/>
      <c r="E25" s="24"/>
      <c r="F25" s="24"/>
      <c r="G25" s="24"/>
      <c r="H25" s="15"/>
    </row>
    <row r="26" spans="1:8" s="3" customFormat="1" ht="16.5" customHeight="1">
      <c r="A26" s="17"/>
      <c r="B26" s="18"/>
      <c r="C26" s="19"/>
      <c r="D26" s="19"/>
      <c r="E26" s="24"/>
      <c r="F26" s="24"/>
      <c r="G26" s="24"/>
      <c r="H26" s="15"/>
    </row>
    <row r="27" spans="1:8" s="3" customFormat="1" ht="16.5" customHeight="1">
      <c r="A27" s="206" t="s">
        <v>370</v>
      </c>
      <c r="B27" s="212"/>
      <c r="C27" s="212"/>
      <c r="D27" s="213"/>
      <c r="E27" s="16">
        <f>SUM(E7:E26)</f>
        <v>0</v>
      </c>
      <c r="F27" s="24">
        <f>SUM(F7:F26)</f>
        <v>0</v>
      </c>
      <c r="G27" s="24">
        <f>SUM(G7:G26)</f>
        <v>0</v>
      </c>
      <c r="H27" s="15"/>
    </row>
    <row r="28" spans="1:8" s="3" customFormat="1" ht="16.5" customHeight="1">
      <c r="A28" s="206" t="s">
        <v>371</v>
      </c>
      <c r="B28" s="212"/>
      <c r="C28" s="212"/>
      <c r="D28" s="213"/>
      <c r="E28" s="16">
        <f>E27</f>
        <v>0</v>
      </c>
      <c r="F28" s="24">
        <f>F27</f>
        <v>0</v>
      </c>
      <c r="G28" s="24">
        <f>G27</f>
        <v>0</v>
      </c>
      <c r="H28" s="15"/>
    </row>
  </sheetData>
  <sheetProtection/>
  <mergeCells count="11">
    <mergeCell ref="G5:G6"/>
    <mergeCell ref="H5:H6"/>
    <mergeCell ref="A1:H1"/>
    <mergeCell ref="A27:D27"/>
    <mergeCell ref="A28:D28"/>
    <mergeCell ref="A5:A6"/>
    <mergeCell ref="B5:B6"/>
    <mergeCell ref="C5:C6"/>
    <mergeCell ref="D5:D6"/>
    <mergeCell ref="E5:E6"/>
    <mergeCell ref="F5:F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5.875" style="5" customWidth="1"/>
    <col min="3" max="3" width="7.25390625" style="5" customWidth="1"/>
    <col min="4" max="4" width="12.00390625" style="5" customWidth="1"/>
    <col min="5" max="5" width="16.125" style="5" customWidth="1"/>
    <col min="6" max="6" width="14.875" style="5" customWidth="1"/>
    <col min="7" max="7" width="16.875" style="5" customWidth="1"/>
    <col min="8" max="8" width="23.75390625" style="5" customWidth="1"/>
    <col min="9" max="16384" width="9.00390625" style="5" customWidth="1"/>
  </cols>
  <sheetData>
    <row r="1" spans="1:8" s="1" customFormat="1" ht="22.5" customHeight="1">
      <c r="A1" s="35" t="s">
        <v>199</v>
      </c>
      <c r="B1" s="35"/>
      <c r="C1" s="35"/>
      <c r="D1" s="35"/>
      <c r="E1" s="35"/>
      <c r="F1" s="35"/>
      <c r="G1" s="35"/>
      <c r="H1" s="35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1079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202" t="s">
        <v>331</v>
      </c>
      <c r="B5" s="202" t="s">
        <v>404</v>
      </c>
      <c r="C5" s="202" t="s">
        <v>410</v>
      </c>
      <c r="D5" s="202" t="s">
        <v>409</v>
      </c>
      <c r="E5" s="204" t="s">
        <v>235</v>
      </c>
      <c r="F5" s="204" t="s">
        <v>258</v>
      </c>
      <c r="G5" s="204" t="s">
        <v>236</v>
      </c>
      <c r="H5" s="202" t="s">
        <v>376</v>
      </c>
    </row>
    <row r="6" spans="1:22" s="4" customFormat="1" ht="16.5" customHeight="1">
      <c r="A6" s="218"/>
      <c r="B6" s="218"/>
      <c r="C6" s="218"/>
      <c r="D6" s="218"/>
      <c r="E6" s="204"/>
      <c r="F6" s="204"/>
      <c r="G6" s="204"/>
      <c r="H6" s="218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8" ht="16.5" customHeight="1">
      <c r="A7" s="28"/>
      <c r="B7" s="37"/>
      <c r="C7" s="28"/>
      <c r="D7" s="37"/>
      <c r="E7" s="16"/>
      <c r="F7" s="16"/>
      <c r="G7" s="16"/>
      <c r="H7" s="15"/>
    </row>
    <row r="8" spans="1:8" s="3" customFormat="1" ht="16.5" customHeight="1">
      <c r="A8" s="15"/>
      <c r="B8" s="15"/>
      <c r="C8" s="15"/>
      <c r="D8" s="15"/>
      <c r="E8" s="24"/>
      <c r="F8" s="24"/>
      <c r="G8" s="24"/>
      <c r="H8" s="15"/>
    </row>
    <row r="9" spans="1:8" s="3" customFormat="1" ht="16.5" customHeight="1">
      <c r="A9" s="15"/>
      <c r="B9" s="15"/>
      <c r="C9" s="15"/>
      <c r="D9" s="15"/>
      <c r="E9" s="24"/>
      <c r="F9" s="24"/>
      <c r="G9" s="24"/>
      <c r="H9" s="15"/>
    </row>
    <row r="10" spans="1:8" s="3" customFormat="1" ht="16.5" customHeight="1">
      <c r="A10" s="15"/>
      <c r="B10" s="15"/>
      <c r="C10" s="15"/>
      <c r="D10" s="15"/>
      <c r="E10" s="24"/>
      <c r="F10" s="24"/>
      <c r="G10" s="24"/>
      <c r="H10" s="15"/>
    </row>
    <row r="11" spans="1:8" s="3" customFormat="1" ht="16.5" customHeight="1">
      <c r="A11" s="15"/>
      <c r="B11" s="15"/>
      <c r="C11" s="15"/>
      <c r="D11" s="15"/>
      <c r="E11" s="24"/>
      <c r="F11" s="24"/>
      <c r="G11" s="24"/>
      <c r="H11" s="15"/>
    </row>
    <row r="12" spans="1:8" s="3" customFormat="1" ht="16.5" customHeight="1">
      <c r="A12" s="15"/>
      <c r="B12" s="15"/>
      <c r="C12" s="15"/>
      <c r="D12" s="15"/>
      <c r="E12" s="24"/>
      <c r="F12" s="24"/>
      <c r="G12" s="24"/>
      <c r="H12" s="15"/>
    </row>
    <row r="13" spans="1:8" s="3" customFormat="1" ht="16.5" customHeight="1">
      <c r="A13" s="15"/>
      <c r="B13" s="15"/>
      <c r="C13" s="15"/>
      <c r="D13" s="15"/>
      <c r="E13" s="24"/>
      <c r="F13" s="24"/>
      <c r="G13" s="24"/>
      <c r="H13" s="15"/>
    </row>
    <row r="14" spans="1:8" s="3" customFormat="1" ht="16.5" customHeight="1">
      <c r="A14" s="15"/>
      <c r="B14" s="15"/>
      <c r="C14" s="15"/>
      <c r="D14" s="15"/>
      <c r="E14" s="24"/>
      <c r="F14" s="24"/>
      <c r="G14" s="24"/>
      <c r="H14" s="15"/>
    </row>
    <row r="15" spans="1:8" s="3" customFormat="1" ht="16.5" customHeight="1">
      <c r="A15" s="15"/>
      <c r="B15" s="15"/>
      <c r="C15" s="15"/>
      <c r="D15" s="15"/>
      <c r="E15" s="24"/>
      <c r="F15" s="24"/>
      <c r="G15" s="24"/>
      <c r="H15" s="15"/>
    </row>
    <row r="16" spans="1:8" s="3" customFormat="1" ht="16.5" customHeight="1">
      <c r="A16" s="15"/>
      <c r="B16" s="15"/>
      <c r="C16" s="15"/>
      <c r="D16" s="15"/>
      <c r="E16" s="24"/>
      <c r="F16" s="24"/>
      <c r="G16" s="24"/>
      <c r="H16" s="15"/>
    </row>
    <row r="17" spans="1:8" s="3" customFormat="1" ht="16.5" customHeight="1">
      <c r="A17" s="15"/>
      <c r="B17" s="15"/>
      <c r="C17" s="15"/>
      <c r="D17" s="15"/>
      <c r="E17" s="24"/>
      <c r="F17" s="24"/>
      <c r="G17" s="24"/>
      <c r="H17" s="15"/>
    </row>
    <row r="18" spans="1:8" s="3" customFormat="1" ht="16.5" customHeight="1">
      <c r="A18" s="15"/>
      <c r="B18" s="15"/>
      <c r="C18" s="15"/>
      <c r="D18" s="15"/>
      <c r="E18" s="24"/>
      <c r="F18" s="24"/>
      <c r="G18" s="24"/>
      <c r="H18" s="15"/>
    </row>
    <row r="19" spans="1:8" s="3" customFormat="1" ht="16.5" customHeight="1">
      <c r="A19" s="15"/>
      <c r="B19" s="15"/>
      <c r="C19" s="15"/>
      <c r="D19" s="15"/>
      <c r="E19" s="24"/>
      <c r="F19" s="24"/>
      <c r="G19" s="24"/>
      <c r="H19" s="15"/>
    </row>
    <row r="20" spans="1:8" s="3" customFormat="1" ht="16.5" customHeight="1">
      <c r="A20" s="15"/>
      <c r="B20" s="15"/>
      <c r="C20" s="15"/>
      <c r="D20" s="15"/>
      <c r="E20" s="24"/>
      <c r="F20" s="24"/>
      <c r="G20" s="24"/>
      <c r="H20" s="15"/>
    </row>
    <row r="21" spans="1:8" s="3" customFormat="1" ht="16.5" customHeight="1">
      <c r="A21" s="15"/>
      <c r="B21" s="15"/>
      <c r="C21" s="15"/>
      <c r="D21" s="15"/>
      <c r="E21" s="24"/>
      <c r="F21" s="24"/>
      <c r="G21" s="24"/>
      <c r="H21" s="15"/>
    </row>
    <row r="22" spans="1:8" s="3" customFormat="1" ht="16.5" customHeight="1">
      <c r="A22" s="15"/>
      <c r="B22" s="15"/>
      <c r="C22" s="15"/>
      <c r="D22" s="15"/>
      <c r="E22" s="24"/>
      <c r="F22" s="24"/>
      <c r="G22" s="24"/>
      <c r="H22" s="15"/>
    </row>
    <row r="23" spans="1:8" s="3" customFormat="1" ht="16.5" customHeight="1">
      <c r="A23" s="15"/>
      <c r="B23" s="15"/>
      <c r="C23" s="15"/>
      <c r="D23" s="15"/>
      <c r="E23" s="24"/>
      <c r="F23" s="24"/>
      <c r="G23" s="24"/>
      <c r="H23" s="15"/>
    </row>
    <row r="24" spans="1:8" s="3" customFormat="1" ht="16.5" customHeight="1">
      <c r="A24" s="15"/>
      <c r="B24" s="15"/>
      <c r="C24" s="15"/>
      <c r="D24" s="15"/>
      <c r="E24" s="24"/>
      <c r="F24" s="24"/>
      <c r="G24" s="24"/>
      <c r="H24" s="15"/>
    </row>
    <row r="25" spans="1:8" s="3" customFormat="1" ht="16.5" customHeight="1">
      <c r="A25" s="17"/>
      <c r="B25" s="15"/>
      <c r="C25" s="15"/>
      <c r="D25" s="15"/>
      <c r="E25" s="24"/>
      <c r="F25" s="24"/>
      <c r="G25" s="24"/>
      <c r="H25" s="15"/>
    </row>
    <row r="26" spans="1:8" s="3" customFormat="1" ht="16.5" customHeight="1">
      <c r="A26" s="17"/>
      <c r="B26" s="18"/>
      <c r="C26" s="19"/>
      <c r="D26" s="19"/>
      <c r="E26" s="24"/>
      <c r="F26" s="24"/>
      <c r="G26" s="24"/>
      <c r="H26" s="15"/>
    </row>
    <row r="27" spans="1:8" s="3" customFormat="1" ht="16.5" customHeight="1">
      <c r="A27" s="206" t="s">
        <v>370</v>
      </c>
      <c r="B27" s="212"/>
      <c r="C27" s="212"/>
      <c r="D27" s="213"/>
      <c r="E27" s="16">
        <f>SUM(E7:E26)</f>
        <v>0</v>
      </c>
      <c r="F27" s="24">
        <f>SUM(F7:F26)</f>
        <v>0</v>
      </c>
      <c r="G27" s="24">
        <f>SUM(G7:G26)</f>
        <v>0</v>
      </c>
      <c r="H27" s="15"/>
    </row>
    <row r="28" spans="1:8" s="3" customFormat="1" ht="16.5" customHeight="1">
      <c r="A28" s="206" t="s">
        <v>371</v>
      </c>
      <c r="B28" s="212"/>
      <c r="C28" s="212"/>
      <c r="D28" s="213"/>
      <c r="E28" s="16">
        <f>E27</f>
        <v>0</v>
      </c>
      <c r="F28" s="24">
        <f>F27</f>
        <v>0</v>
      </c>
      <c r="G28" s="24">
        <f>G27</f>
        <v>0</v>
      </c>
      <c r="H28" s="15"/>
    </row>
  </sheetData>
  <sheetProtection/>
  <mergeCells count="10">
    <mergeCell ref="E5:E6"/>
    <mergeCell ref="F5:F6"/>
    <mergeCell ref="G5:G6"/>
    <mergeCell ref="H5:H6"/>
    <mergeCell ref="A27:D27"/>
    <mergeCell ref="A28:D28"/>
    <mergeCell ref="A5:A6"/>
    <mergeCell ref="B5:B6"/>
    <mergeCell ref="C5:C6"/>
    <mergeCell ref="D5:D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 &amp;"宋体,常规"年  月  日&amp;C&amp;9评估人员：
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5">
      <selection activeCell="F5" sqref="F5:H28"/>
    </sheetView>
  </sheetViews>
  <sheetFormatPr defaultColWidth="9.00390625" defaultRowHeight="16.5" customHeight="1"/>
  <cols>
    <col min="1" max="1" width="6.125" style="5" customWidth="1"/>
    <col min="2" max="2" width="27.25390625" style="5" customWidth="1"/>
    <col min="3" max="3" width="6.875" style="5" customWidth="1"/>
    <col min="4" max="4" width="7.875" style="5" customWidth="1"/>
    <col min="5" max="5" width="6.75390625" style="5" customWidth="1"/>
    <col min="6" max="6" width="15.00390625" style="5" customWidth="1"/>
    <col min="7" max="7" width="14.375" style="5" customWidth="1"/>
    <col min="8" max="8" width="15.875" style="5" customWidth="1"/>
    <col min="9" max="9" width="21.75390625" style="5" customWidth="1"/>
    <col min="10" max="16384" width="9.00390625" style="5" customWidth="1"/>
  </cols>
  <sheetData>
    <row r="1" spans="1:9" s="1" customFormat="1" ht="22.5" customHeight="1">
      <c r="A1" s="35" t="s">
        <v>202</v>
      </c>
      <c r="B1" s="35"/>
      <c r="C1" s="35"/>
      <c r="D1" s="35"/>
      <c r="E1" s="35"/>
      <c r="F1" s="35"/>
      <c r="G1" s="35"/>
      <c r="H1" s="35"/>
      <c r="I1" s="35"/>
    </row>
    <row r="2" spans="1:11" s="6" customFormat="1" ht="16.5" customHeight="1">
      <c r="A2" s="36"/>
      <c r="B2" s="36"/>
      <c r="C2" s="36"/>
      <c r="D2" s="36"/>
      <c r="E2" s="36"/>
      <c r="F2" s="36"/>
      <c r="G2" s="36"/>
      <c r="H2" s="36"/>
      <c r="I2" s="7" t="s">
        <v>1080</v>
      </c>
      <c r="J2" s="40"/>
      <c r="K2" s="40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3"/>
      <c r="M3" s="6"/>
      <c r="N3" s="3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4" customFormat="1" ht="16.5" customHeight="1">
      <c r="A5" s="202" t="s">
        <v>331</v>
      </c>
      <c r="B5" s="202" t="s">
        <v>1081</v>
      </c>
      <c r="C5" s="219" t="s">
        <v>1082</v>
      </c>
      <c r="D5" s="219" t="s">
        <v>1083</v>
      </c>
      <c r="E5" s="219" t="s">
        <v>1084</v>
      </c>
      <c r="F5" s="221" t="s">
        <v>235</v>
      </c>
      <c r="G5" s="204" t="s">
        <v>258</v>
      </c>
      <c r="H5" s="204" t="s">
        <v>236</v>
      </c>
      <c r="I5" s="202" t="s">
        <v>376</v>
      </c>
    </row>
    <row r="6" spans="1:22" s="4" customFormat="1" ht="16.5" customHeight="1">
      <c r="A6" s="203"/>
      <c r="B6" s="203"/>
      <c r="C6" s="220"/>
      <c r="D6" s="220"/>
      <c r="E6" s="220"/>
      <c r="F6" s="222"/>
      <c r="G6" s="205"/>
      <c r="H6" s="205"/>
      <c r="I6" s="20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9" s="3" customFormat="1" ht="16.5" customHeight="1">
      <c r="A7" s="28"/>
      <c r="B7" s="37"/>
      <c r="C7" s="28"/>
      <c r="D7" s="28"/>
      <c r="E7" s="28"/>
      <c r="F7" s="38"/>
      <c r="G7" s="39"/>
      <c r="H7" s="39"/>
      <c r="I7" s="15"/>
    </row>
    <row r="8" spans="1:9" s="3" customFormat="1" ht="16.5" customHeight="1">
      <c r="A8" s="28"/>
      <c r="B8" s="37"/>
      <c r="C8" s="28"/>
      <c r="D8" s="28"/>
      <c r="E8" s="28"/>
      <c r="F8" s="38"/>
      <c r="G8" s="39"/>
      <c r="H8" s="39"/>
      <c r="I8" s="37"/>
    </row>
    <row r="9" spans="1:9" s="3" customFormat="1" ht="16.5" customHeight="1">
      <c r="A9" s="15"/>
      <c r="B9" s="15"/>
      <c r="C9" s="15"/>
      <c r="D9" s="15"/>
      <c r="E9" s="15"/>
      <c r="F9" s="38"/>
      <c r="G9" s="38"/>
      <c r="H9" s="38"/>
      <c r="I9" s="15"/>
    </row>
    <row r="10" spans="1:9" s="3" customFormat="1" ht="16.5" customHeight="1">
      <c r="A10" s="15"/>
      <c r="B10" s="15"/>
      <c r="C10" s="15"/>
      <c r="D10" s="15"/>
      <c r="E10" s="15"/>
      <c r="F10" s="38"/>
      <c r="G10" s="38"/>
      <c r="H10" s="38"/>
      <c r="I10" s="15"/>
    </row>
    <row r="11" spans="1:9" s="3" customFormat="1" ht="16.5" customHeight="1">
      <c r="A11" s="15"/>
      <c r="B11" s="15"/>
      <c r="C11" s="15"/>
      <c r="D11" s="15"/>
      <c r="E11" s="15"/>
      <c r="F11" s="38"/>
      <c r="G11" s="38"/>
      <c r="H11" s="38"/>
      <c r="I11" s="15"/>
    </row>
    <row r="12" spans="1:9" s="3" customFormat="1" ht="16.5" customHeight="1">
      <c r="A12" s="15"/>
      <c r="B12" s="15"/>
      <c r="C12" s="15"/>
      <c r="D12" s="15"/>
      <c r="E12" s="15"/>
      <c r="F12" s="38"/>
      <c r="G12" s="38"/>
      <c r="H12" s="38"/>
      <c r="I12" s="15"/>
    </row>
    <row r="13" spans="1:9" s="3" customFormat="1" ht="16.5" customHeight="1">
      <c r="A13" s="15"/>
      <c r="B13" s="15"/>
      <c r="C13" s="15"/>
      <c r="D13" s="15"/>
      <c r="E13" s="15"/>
      <c r="F13" s="38"/>
      <c r="G13" s="38"/>
      <c r="H13" s="38"/>
      <c r="I13" s="15"/>
    </row>
    <row r="14" spans="1:9" s="3" customFormat="1" ht="16.5" customHeight="1">
      <c r="A14" s="15"/>
      <c r="B14" s="15"/>
      <c r="C14" s="15"/>
      <c r="D14" s="15"/>
      <c r="E14" s="15"/>
      <c r="F14" s="38"/>
      <c r="G14" s="38"/>
      <c r="H14" s="38"/>
      <c r="I14" s="15"/>
    </row>
    <row r="15" spans="1:9" s="3" customFormat="1" ht="16.5" customHeight="1">
      <c r="A15" s="15"/>
      <c r="B15" s="15"/>
      <c r="C15" s="15"/>
      <c r="D15" s="15"/>
      <c r="E15" s="15"/>
      <c r="F15" s="38"/>
      <c r="G15" s="38"/>
      <c r="H15" s="38"/>
      <c r="I15" s="15"/>
    </row>
    <row r="16" spans="1:9" s="3" customFormat="1" ht="16.5" customHeight="1">
      <c r="A16" s="15"/>
      <c r="B16" s="15"/>
      <c r="C16" s="15"/>
      <c r="D16" s="15"/>
      <c r="E16" s="15"/>
      <c r="F16" s="38"/>
      <c r="G16" s="38"/>
      <c r="H16" s="38"/>
      <c r="I16" s="15"/>
    </row>
    <row r="17" spans="1:9" s="3" customFormat="1" ht="16.5" customHeight="1">
      <c r="A17" s="15"/>
      <c r="B17" s="15"/>
      <c r="C17" s="15"/>
      <c r="D17" s="15"/>
      <c r="E17" s="15"/>
      <c r="F17" s="38"/>
      <c r="G17" s="38"/>
      <c r="H17" s="38"/>
      <c r="I17" s="15"/>
    </row>
    <row r="18" spans="1:9" s="3" customFormat="1" ht="16.5" customHeight="1">
      <c r="A18" s="15"/>
      <c r="B18" s="15"/>
      <c r="C18" s="15"/>
      <c r="D18" s="15"/>
      <c r="E18" s="15"/>
      <c r="F18" s="38"/>
      <c r="G18" s="38"/>
      <c r="H18" s="38"/>
      <c r="I18" s="15"/>
    </row>
    <row r="19" spans="1:9" s="3" customFormat="1" ht="16.5" customHeight="1">
      <c r="A19" s="15"/>
      <c r="B19" s="15" t="s">
        <v>1085</v>
      </c>
      <c r="C19" s="15"/>
      <c r="D19" s="15"/>
      <c r="E19" s="15"/>
      <c r="F19" s="38"/>
      <c r="G19" s="38"/>
      <c r="H19" s="38"/>
      <c r="I19" s="15"/>
    </row>
    <row r="20" spans="1:9" s="3" customFormat="1" ht="16.5" customHeight="1">
      <c r="A20" s="15"/>
      <c r="B20" s="15"/>
      <c r="C20" s="15"/>
      <c r="D20" s="15"/>
      <c r="E20" s="15"/>
      <c r="F20" s="38"/>
      <c r="G20" s="38"/>
      <c r="H20" s="38"/>
      <c r="I20" s="15"/>
    </row>
    <row r="21" spans="1:9" s="3" customFormat="1" ht="16.5" customHeight="1">
      <c r="A21" s="15"/>
      <c r="B21" s="15"/>
      <c r="C21" s="15"/>
      <c r="D21" s="15"/>
      <c r="E21" s="15"/>
      <c r="F21" s="38"/>
      <c r="G21" s="38"/>
      <c r="H21" s="38"/>
      <c r="I21" s="15"/>
    </row>
    <row r="22" spans="1:9" s="3" customFormat="1" ht="16.5" customHeight="1">
      <c r="A22" s="15"/>
      <c r="B22" s="15"/>
      <c r="C22" s="15"/>
      <c r="D22" s="15"/>
      <c r="E22" s="15"/>
      <c r="F22" s="38"/>
      <c r="G22" s="38"/>
      <c r="H22" s="38"/>
      <c r="I22" s="15"/>
    </row>
    <row r="23" spans="1:9" s="3" customFormat="1" ht="16.5" customHeight="1">
      <c r="A23" s="15"/>
      <c r="B23" s="15"/>
      <c r="C23" s="15"/>
      <c r="D23" s="15"/>
      <c r="E23" s="15"/>
      <c r="F23" s="38"/>
      <c r="G23" s="38"/>
      <c r="H23" s="38"/>
      <c r="I23" s="15"/>
    </row>
    <row r="24" spans="1:9" s="3" customFormat="1" ht="16.5" customHeight="1">
      <c r="A24" s="15"/>
      <c r="B24" s="15"/>
      <c r="C24" s="15"/>
      <c r="D24" s="15"/>
      <c r="E24" s="15"/>
      <c r="F24" s="38"/>
      <c r="G24" s="38"/>
      <c r="H24" s="38"/>
      <c r="I24" s="15"/>
    </row>
    <row r="25" spans="1:9" s="3" customFormat="1" ht="16.5" customHeight="1">
      <c r="A25" s="15"/>
      <c r="B25" s="15"/>
      <c r="C25" s="15"/>
      <c r="D25" s="15"/>
      <c r="E25" s="15"/>
      <c r="F25" s="38"/>
      <c r="G25" s="38"/>
      <c r="H25" s="38"/>
      <c r="I25" s="15"/>
    </row>
    <row r="26" spans="1:9" s="3" customFormat="1" ht="16.5" customHeight="1">
      <c r="A26" s="17"/>
      <c r="B26" s="18"/>
      <c r="C26" s="19"/>
      <c r="D26" s="19"/>
      <c r="E26" s="19"/>
      <c r="F26" s="38"/>
      <c r="G26" s="38"/>
      <c r="H26" s="38"/>
      <c r="I26" s="15"/>
    </row>
    <row r="27" spans="1:9" s="3" customFormat="1" ht="16.5" customHeight="1">
      <c r="A27" s="206" t="s">
        <v>370</v>
      </c>
      <c r="B27" s="207"/>
      <c r="C27" s="207"/>
      <c r="D27" s="207"/>
      <c r="E27" s="208"/>
      <c r="F27" s="38">
        <f>SUM(F7:F26)</f>
        <v>0</v>
      </c>
      <c r="G27" s="38">
        <f>SUM(G7:G26)</f>
        <v>0</v>
      </c>
      <c r="H27" s="38">
        <f>SUM(H7:H26)</f>
        <v>0</v>
      </c>
      <c r="I27" s="15"/>
    </row>
    <row r="28" spans="1:9" s="3" customFormat="1" ht="16.5" customHeight="1">
      <c r="A28" s="206" t="s">
        <v>371</v>
      </c>
      <c r="B28" s="207"/>
      <c r="C28" s="207"/>
      <c r="D28" s="207"/>
      <c r="E28" s="208"/>
      <c r="F28" s="38">
        <f>F27</f>
        <v>0</v>
      </c>
      <c r="G28" s="38">
        <f>G27</f>
        <v>0</v>
      </c>
      <c r="H28" s="38">
        <f>H27</f>
        <v>0</v>
      </c>
      <c r="I28" s="15"/>
    </row>
  </sheetData>
  <sheetProtection/>
  <mergeCells count="11">
    <mergeCell ref="E5:E6"/>
    <mergeCell ref="F5:F6"/>
    <mergeCell ref="G5:G6"/>
    <mergeCell ref="H5:H6"/>
    <mergeCell ref="I5:I6"/>
    <mergeCell ref="A27:E27"/>
    <mergeCell ref="A28:E28"/>
    <mergeCell ref="A5:A6"/>
    <mergeCell ref="B5:B6"/>
    <mergeCell ref="C5:C6"/>
    <mergeCell ref="D5:D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4">
      <selection activeCell="G5" sqref="G5:I28"/>
    </sheetView>
  </sheetViews>
  <sheetFormatPr defaultColWidth="9.00390625" defaultRowHeight="16.5" customHeight="1"/>
  <cols>
    <col min="1" max="1" width="4.25390625" style="57" customWidth="1"/>
    <col min="2" max="2" width="20.00390625" style="5" customWidth="1"/>
    <col min="3" max="3" width="10.125" style="5" customWidth="1"/>
    <col min="4" max="4" width="6.50390625" style="5" customWidth="1"/>
    <col min="5" max="5" width="10.125" style="5" customWidth="1"/>
    <col min="6" max="6" width="11.875" style="5" customWidth="1"/>
    <col min="7" max="7" width="13.375" style="5" customWidth="1"/>
    <col min="8" max="8" width="13.625" style="5" customWidth="1"/>
    <col min="9" max="9" width="13.50390625" style="5" customWidth="1"/>
    <col min="10" max="10" width="9.00390625" style="5" customWidth="1"/>
    <col min="11" max="11" width="10.125" style="5" customWidth="1"/>
    <col min="12" max="16384" width="9.00390625" style="5" customWidth="1"/>
  </cols>
  <sheetData>
    <row r="1" spans="1:11" s="1" customFormat="1" ht="22.5" customHeight="1">
      <c r="A1" s="211" t="s">
        <v>372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373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202" t="s">
        <v>1</v>
      </c>
      <c r="B5" s="202" t="s">
        <v>374</v>
      </c>
      <c r="C5" s="202" t="s">
        <v>375</v>
      </c>
      <c r="D5" s="202" t="s">
        <v>367</v>
      </c>
      <c r="E5" s="202" t="s">
        <v>368</v>
      </c>
      <c r="F5" s="202" t="s">
        <v>369</v>
      </c>
      <c r="G5" s="204" t="s">
        <v>235</v>
      </c>
      <c r="H5" s="204" t="s">
        <v>258</v>
      </c>
      <c r="I5" s="204" t="s">
        <v>236</v>
      </c>
      <c r="J5" s="202" t="s">
        <v>238</v>
      </c>
      <c r="K5" s="202" t="s">
        <v>376</v>
      </c>
    </row>
    <row r="6" spans="1:22" s="4" customFormat="1" ht="16.5" customHeight="1">
      <c r="A6" s="210"/>
      <c r="B6" s="210"/>
      <c r="C6" s="210"/>
      <c r="D6" s="210"/>
      <c r="E6" s="210"/>
      <c r="F6" s="210"/>
      <c r="G6" s="209"/>
      <c r="H6" s="209"/>
      <c r="I6" s="209"/>
      <c r="J6" s="210"/>
      <c r="K6" s="210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1" s="3" customFormat="1" ht="16.5" customHeight="1">
      <c r="A7" s="28"/>
      <c r="B7" s="15"/>
      <c r="C7" s="15"/>
      <c r="D7" s="15"/>
      <c r="E7" s="15"/>
      <c r="F7" s="15"/>
      <c r="G7" s="24"/>
      <c r="H7" s="24"/>
      <c r="I7" s="24"/>
      <c r="J7" s="16" t="e">
        <f>(I7-H7)/H7*100</f>
        <v>#DIV/0!</v>
      </c>
      <c r="K7" s="15"/>
    </row>
    <row r="8" spans="1:11" s="3" customFormat="1" ht="16.5" customHeight="1">
      <c r="A8" s="28"/>
      <c r="B8" s="15"/>
      <c r="C8" s="15"/>
      <c r="D8" s="15"/>
      <c r="E8" s="15"/>
      <c r="F8" s="15"/>
      <c r="G8" s="24"/>
      <c r="H8" s="24"/>
      <c r="I8" s="24"/>
      <c r="J8" s="16"/>
      <c r="K8" s="15"/>
    </row>
    <row r="9" spans="1:11" s="3" customFormat="1" ht="16.5" customHeight="1">
      <c r="A9" s="28"/>
      <c r="B9" s="15"/>
      <c r="C9" s="15"/>
      <c r="D9" s="15"/>
      <c r="E9" s="15"/>
      <c r="F9" s="15"/>
      <c r="G9" s="24"/>
      <c r="H9" s="24"/>
      <c r="I9" s="24"/>
      <c r="J9" s="16"/>
      <c r="K9" s="15"/>
    </row>
    <row r="10" spans="1:11" s="3" customFormat="1" ht="16.5" customHeight="1">
      <c r="A10" s="28"/>
      <c r="B10" s="15"/>
      <c r="C10" s="15"/>
      <c r="D10" s="15"/>
      <c r="E10" s="15"/>
      <c r="F10" s="15"/>
      <c r="G10" s="24"/>
      <c r="H10" s="24"/>
      <c r="I10" s="24"/>
      <c r="J10" s="16"/>
      <c r="K10" s="15"/>
    </row>
    <row r="11" spans="1:11" s="3" customFormat="1" ht="16.5" customHeight="1">
      <c r="A11" s="28"/>
      <c r="B11" s="15"/>
      <c r="C11" s="15"/>
      <c r="D11" s="15"/>
      <c r="E11" s="15"/>
      <c r="F11" s="15"/>
      <c r="G11" s="24"/>
      <c r="H11" s="24"/>
      <c r="I11" s="24"/>
      <c r="J11" s="16"/>
      <c r="K11" s="15"/>
    </row>
    <row r="12" spans="1:11" s="3" customFormat="1" ht="16.5" customHeight="1">
      <c r="A12" s="28"/>
      <c r="B12" s="15"/>
      <c r="C12" s="15"/>
      <c r="D12" s="15"/>
      <c r="E12" s="15"/>
      <c r="F12" s="15"/>
      <c r="G12" s="24"/>
      <c r="H12" s="24"/>
      <c r="I12" s="24"/>
      <c r="J12" s="16"/>
      <c r="K12" s="15"/>
    </row>
    <row r="13" spans="1:11" s="3" customFormat="1" ht="16.5" customHeight="1">
      <c r="A13" s="28"/>
      <c r="B13" s="15"/>
      <c r="C13" s="15"/>
      <c r="D13" s="15"/>
      <c r="E13" s="15"/>
      <c r="F13" s="15"/>
      <c r="G13" s="24"/>
      <c r="H13" s="24"/>
      <c r="I13" s="24"/>
      <c r="J13" s="16"/>
      <c r="K13" s="15"/>
    </row>
    <row r="14" spans="1:11" s="3" customFormat="1" ht="16.5" customHeight="1">
      <c r="A14" s="28"/>
      <c r="B14" s="15"/>
      <c r="C14" s="15"/>
      <c r="D14" s="15"/>
      <c r="E14" s="15"/>
      <c r="F14" s="15"/>
      <c r="G14" s="24"/>
      <c r="H14" s="24"/>
      <c r="I14" s="24"/>
      <c r="J14" s="16"/>
      <c r="K14" s="15"/>
    </row>
    <row r="15" spans="1:11" s="3" customFormat="1" ht="16.5" customHeight="1">
      <c r="A15" s="28"/>
      <c r="B15" s="15"/>
      <c r="C15" s="15"/>
      <c r="D15" s="15"/>
      <c r="E15" s="15"/>
      <c r="F15" s="15"/>
      <c r="G15" s="24"/>
      <c r="H15" s="24"/>
      <c r="I15" s="24"/>
      <c r="J15" s="16"/>
      <c r="K15" s="15"/>
    </row>
    <row r="16" spans="1:11" s="3" customFormat="1" ht="16.5" customHeight="1">
      <c r="A16" s="28"/>
      <c r="B16" s="15"/>
      <c r="C16" s="15"/>
      <c r="D16" s="15"/>
      <c r="E16" s="15"/>
      <c r="F16" s="15"/>
      <c r="G16" s="24"/>
      <c r="H16" s="24"/>
      <c r="I16" s="24"/>
      <c r="J16" s="16"/>
      <c r="K16" s="15"/>
    </row>
    <row r="17" spans="1:11" s="3" customFormat="1" ht="16.5" customHeight="1">
      <c r="A17" s="28"/>
      <c r="B17" s="15"/>
      <c r="C17" s="15"/>
      <c r="D17" s="15"/>
      <c r="E17" s="15"/>
      <c r="F17" s="15"/>
      <c r="G17" s="24"/>
      <c r="H17" s="24"/>
      <c r="I17" s="24"/>
      <c r="J17" s="16"/>
      <c r="K17" s="15"/>
    </row>
    <row r="18" spans="1:11" s="3" customFormat="1" ht="16.5" customHeight="1">
      <c r="A18" s="28"/>
      <c r="B18" s="15"/>
      <c r="C18" s="15"/>
      <c r="D18" s="15"/>
      <c r="E18" s="15"/>
      <c r="F18" s="15"/>
      <c r="G18" s="24"/>
      <c r="H18" s="24"/>
      <c r="I18" s="24"/>
      <c r="J18" s="16"/>
      <c r="K18" s="15"/>
    </row>
    <row r="19" spans="1:11" s="3" customFormat="1" ht="16.5" customHeight="1">
      <c r="A19" s="28"/>
      <c r="B19" s="15"/>
      <c r="C19" s="15"/>
      <c r="D19" s="15"/>
      <c r="E19" s="15"/>
      <c r="F19" s="15"/>
      <c r="G19" s="24"/>
      <c r="H19" s="24"/>
      <c r="I19" s="24"/>
      <c r="J19" s="16"/>
      <c r="K19" s="15"/>
    </row>
    <row r="20" spans="1:11" s="3" customFormat="1" ht="16.5" customHeight="1">
      <c r="A20" s="28"/>
      <c r="B20" s="15"/>
      <c r="C20" s="15"/>
      <c r="D20" s="15"/>
      <c r="E20" s="15"/>
      <c r="F20" s="15"/>
      <c r="G20" s="24"/>
      <c r="H20" s="24"/>
      <c r="I20" s="24"/>
      <c r="J20" s="16"/>
      <c r="K20" s="15"/>
    </row>
    <row r="21" spans="1:11" s="3" customFormat="1" ht="16.5" customHeight="1">
      <c r="A21" s="28"/>
      <c r="B21" s="15"/>
      <c r="C21" s="15"/>
      <c r="D21" s="15"/>
      <c r="E21" s="15"/>
      <c r="F21" s="15"/>
      <c r="G21" s="24"/>
      <c r="H21" s="24"/>
      <c r="I21" s="24"/>
      <c r="J21" s="16"/>
      <c r="K21" s="15"/>
    </row>
    <row r="22" spans="1:11" s="3" customFormat="1" ht="16.5" customHeight="1">
      <c r="A22" s="28"/>
      <c r="B22" s="15"/>
      <c r="C22" s="15"/>
      <c r="D22" s="15"/>
      <c r="E22" s="15"/>
      <c r="F22" s="15"/>
      <c r="G22" s="24"/>
      <c r="H22" s="24"/>
      <c r="I22" s="24"/>
      <c r="J22" s="16"/>
      <c r="K22" s="15"/>
    </row>
    <row r="23" spans="1:11" s="3" customFormat="1" ht="16.5" customHeight="1">
      <c r="A23" s="28"/>
      <c r="B23" s="15"/>
      <c r="C23" s="15"/>
      <c r="D23" s="15"/>
      <c r="E23" s="15"/>
      <c r="F23" s="15"/>
      <c r="G23" s="24"/>
      <c r="H23" s="24"/>
      <c r="I23" s="24"/>
      <c r="J23" s="16"/>
      <c r="K23" s="15"/>
    </row>
    <row r="24" spans="1:11" s="3" customFormat="1" ht="16.5" customHeight="1">
      <c r="A24" s="28"/>
      <c r="B24" s="15"/>
      <c r="C24" s="15"/>
      <c r="D24" s="15"/>
      <c r="E24" s="15"/>
      <c r="F24" s="15"/>
      <c r="G24" s="24"/>
      <c r="H24" s="24"/>
      <c r="I24" s="24"/>
      <c r="J24" s="16"/>
      <c r="K24" s="15"/>
    </row>
    <row r="25" spans="1:11" s="3" customFormat="1" ht="16.5" customHeight="1">
      <c r="A25" s="28"/>
      <c r="B25" s="15"/>
      <c r="C25" s="15"/>
      <c r="D25" s="15"/>
      <c r="E25" s="15"/>
      <c r="F25" s="15"/>
      <c r="G25" s="24"/>
      <c r="H25" s="24"/>
      <c r="I25" s="24"/>
      <c r="J25" s="16"/>
      <c r="K25" s="15"/>
    </row>
    <row r="26" spans="1:11" s="3" customFormat="1" ht="16.5" customHeight="1">
      <c r="A26" s="28"/>
      <c r="B26" s="15"/>
      <c r="C26" s="15"/>
      <c r="D26" s="15"/>
      <c r="E26" s="15"/>
      <c r="F26" s="15"/>
      <c r="G26" s="24"/>
      <c r="H26" s="24"/>
      <c r="I26" s="24"/>
      <c r="J26" s="16"/>
      <c r="K26" s="15"/>
    </row>
    <row r="27" spans="1:11" s="3" customFormat="1" ht="16.5" customHeight="1">
      <c r="A27" s="206" t="s">
        <v>377</v>
      </c>
      <c r="B27" s="212"/>
      <c r="C27" s="212"/>
      <c r="D27" s="212"/>
      <c r="E27" s="212"/>
      <c r="F27" s="213"/>
      <c r="G27" s="24">
        <f>SUM(G7:G26)</f>
        <v>0</v>
      </c>
      <c r="H27" s="24">
        <f>SUM(H7:H26)</f>
        <v>0</v>
      </c>
      <c r="I27" s="24">
        <f>SUM(I7:I26)</f>
        <v>0</v>
      </c>
      <c r="J27" s="16" t="e">
        <f>(I27-H27)/H27*100</f>
        <v>#DIV/0!</v>
      </c>
      <c r="K27" s="28"/>
    </row>
    <row r="28" spans="1:11" s="3" customFormat="1" ht="16.5" customHeight="1">
      <c r="A28" s="206" t="s">
        <v>371</v>
      </c>
      <c r="B28" s="212"/>
      <c r="C28" s="212"/>
      <c r="D28" s="212"/>
      <c r="E28" s="212"/>
      <c r="F28" s="213"/>
      <c r="G28" s="24">
        <f>G27</f>
        <v>0</v>
      </c>
      <c r="H28" s="24">
        <f>H27</f>
        <v>0</v>
      </c>
      <c r="I28" s="24">
        <f>I27</f>
        <v>0</v>
      </c>
      <c r="J28" s="16" t="e">
        <f>(I28-H28)/H28*100</f>
        <v>#DIV/0!</v>
      </c>
      <c r="K28" s="28"/>
    </row>
    <row r="29" s="3" customFormat="1" ht="16.5" customHeight="1">
      <c r="A29" s="6"/>
    </row>
  </sheetData>
  <sheetProtection/>
  <mergeCells count="14">
    <mergeCell ref="A28:F28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A1:K1"/>
    <mergeCell ref="A27:F27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C5">
      <selection activeCell="F5" sqref="F5:I28"/>
    </sheetView>
  </sheetViews>
  <sheetFormatPr defaultColWidth="9.00390625" defaultRowHeight="16.5" customHeight="1"/>
  <cols>
    <col min="1" max="1" width="6.125" style="5" customWidth="1"/>
    <col min="2" max="2" width="24.75390625" style="5" customWidth="1"/>
    <col min="3" max="3" width="7.50390625" style="5" customWidth="1"/>
    <col min="4" max="5" width="6.75390625" style="5" customWidth="1"/>
    <col min="6" max="6" width="15.375" style="5" customWidth="1"/>
    <col min="7" max="7" width="16.125" style="5" customWidth="1"/>
    <col min="8" max="8" width="17.25390625" style="5" customWidth="1"/>
    <col min="9" max="9" width="21.375" style="5" customWidth="1"/>
    <col min="10" max="16384" width="9.00390625" style="5" customWidth="1"/>
  </cols>
  <sheetData>
    <row r="1" spans="1:9" s="1" customFormat="1" ht="22.5" customHeight="1">
      <c r="A1" s="211" t="s">
        <v>205</v>
      </c>
      <c r="B1" s="211"/>
      <c r="C1" s="211"/>
      <c r="D1" s="211"/>
      <c r="E1" s="211"/>
      <c r="F1" s="211"/>
      <c r="G1" s="211"/>
      <c r="H1" s="211"/>
      <c r="I1" s="21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7" t="s">
        <v>1086</v>
      </c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4"/>
      <c r="J3" s="6"/>
      <c r="K3" s="6"/>
      <c r="L3" s="3"/>
      <c r="M3" s="6"/>
      <c r="N3" s="3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4" customFormat="1" ht="16.5" customHeight="1">
      <c r="A5" s="202" t="s">
        <v>331</v>
      </c>
      <c r="B5" s="202" t="s">
        <v>400</v>
      </c>
      <c r="C5" s="219" t="s">
        <v>410</v>
      </c>
      <c r="D5" s="219" t="s">
        <v>508</v>
      </c>
      <c r="E5" s="219" t="s">
        <v>1087</v>
      </c>
      <c r="F5" s="221" t="s">
        <v>235</v>
      </c>
      <c r="G5" s="204" t="s">
        <v>258</v>
      </c>
      <c r="H5" s="204" t="s">
        <v>236</v>
      </c>
      <c r="I5" s="204" t="s">
        <v>376</v>
      </c>
    </row>
    <row r="6" spans="1:22" s="4" customFormat="1" ht="16.5" customHeight="1">
      <c r="A6" s="210"/>
      <c r="B6" s="210"/>
      <c r="C6" s="223"/>
      <c r="D6" s="223"/>
      <c r="E6" s="223"/>
      <c r="F6" s="227"/>
      <c r="G6" s="209"/>
      <c r="H6" s="209"/>
      <c r="I6" s="209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9" s="3" customFormat="1" ht="16.5" customHeight="1">
      <c r="A7" s="15"/>
      <c r="B7" s="15"/>
      <c r="C7" s="15"/>
      <c r="D7" s="15"/>
      <c r="E7" s="15"/>
      <c r="F7" s="24"/>
      <c r="G7" s="24"/>
      <c r="H7" s="24"/>
      <c r="I7" s="15"/>
    </row>
    <row r="8" spans="1:9" s="3" customFormat="1" ht="16.5" customHeight="1">
      <c r="A8" s="15"/>
      <c r="B8" s="15"/>
      <c r="C8" s="15"/>
      <c r="D8" s="15"/>
      <c r="E8" s="15"/>
      <c r="F8" s="24"/>
      <c r="G8" s="24"/>
      <c r="H8" s="24"/>
      <c r="I8" s="15"/>
    </row>
    <row r="9" spans="1:9" s="3" customFormat="1" ht="16.5" customHeight="1">
      <c r="A9" s="15"/>
      <c r="B9" s="15"/>
      <c r="C9" s="15"/>
      <c r="D9" s="15"/>
      <c r="E9" s="15"/>
      <c r="F9" s="24"/>
      <c r="G9" s="24"/>
      <c r="H9" s="24"/>
      <c r="I9" s="15"/>
    </row>
    <row r="10" spans="1:9" s="3" customFormat="1" ht="16.5" customHeight="1">
      <c r="A10" s="15"/>
      <c r="B10" s="15"/>
      <c r="C10" s="15"/>
      <c r="D10" s="15"/>
      <c r="E10" s="15"/>
      <c r="F10" s="24"/>
      <c r="G10" s="24"/>
      <c r="H10" s="24"/>
      <c r="I10" s="15"/>
    </row>
    <row r="11" spans="1:9" s="3" customFormat="1" ht="16.5" customHeight="1">
      <c r="A11" s="15"/>
      <c r="B11" s="15"/>
      <c r="C11" s="15"/>
      <c r="D11" s="15"/>
      <c r="E11" s="15"/>
      <c r="F11" s="24"/>
      <c r="G11" s="24"/>
      <c r="H11" s="24"/>
      <c r="I11" s="15"/>
    </row>
    <row r="12" spans="1:9" s="3" customFormat="1" ht="16.5" customHeight="1">
      <c r="A12" s="15"/>
      <c r="B12" s="15"/>
      <c r="C12" s="15"/>
      <c r="D12" s="15"/>
      <c r="E12" s="15"/>
      <c r="F12" s="24"/>
      <c r="G12" s="24"/>
      <c r="H12" s="24"/>
      <c r="I12" s="15"/>
    </row>
    <row r="13" spans="1:9" s="3" customFormat="1" ht="16.5" customHeight="1">
      <c r="A13" s="15"/>
      <c r="B13" s="15"/>
      <c r="C13" s="15"/>
      <c r="D13" s="15"/>
      <c r="E13" s="15"/>
      <c r="F13" s="24"/>
      <c r="G13" s="24"/>
      <c r="H13" s="24"/>
      <c r="I13" s="15"/>
    </row>
    <row r="14" spans="1:9" s="3" customFormat="1" ht="16.5" customHeight="1">
      <c r="A14" s="15"/>
      <c r="B14" s="15"/>
      <c r="C14" s="15"/>
      <c r="D14" s="15"/>
      <c r="E14" s="15"/>
      <c r="F14" s="24"/>
      <c r="G14" s="24"/>
      <c r="H14" s="24"/>
      <c r="I14" s="15"/>
    </row>
    <row r="15" spans="1:9" s="3" customFormat="1" ht="16.5" customHeight="1">
      <c r="A15" s="15"/>
      <c r="B15" s="15"/>
      <c r="C15" s="15"/>
      <c r="D15" s="15"/>
      <c r="E15" s="15"/>
      <c r="F15" s="24"/>
      <c r="G15" s="24"/>
      <c r="H15" s="24"/>
      <c r="I15" s="15"/>
    </row>
    <row r="16" spans="1:9" s="3" customFormat="1" ht="16.5" customHeight="1">
      <c r="A16" s="15"/>
      <c r="B16" s="15"/>
      <c r="C16" s="15"/>
      <c r="D16" s="15"/>
      <c r="E16" s="15"/>
      <c r="F16" s="24"/>
      <c r="G16" s="24"/>
      <c r="H16" s="24"/>
      <c r="I16" s="15"/>
    </row>
    <row r="17" spans="1:9" s="3" customFormat="1" ht="16.5" customHeight="1">
      <c r="A17" s="15"/>
      <c r="B17" s="15"/>
      <c r="C17" s="15"/>
      <c r="D17" s="15"/>
      <c r="E17" s="15"/>
      <c r="F17" s="24"/>
      <c r="G17" s="24"/>
      <c r="H17" s="24"/>
      <c r="I17" s="15"/>
    </row>
    <row r="18" spans="1:9" s="3" customFormat="1" ht="16.5" customHeight="1">
      <c r="A18" s="15"/>
      <c r="B18" s="15"/>
      <c r="C18" s="15"/>
      <c r="D18" s="15"/>
      <c r="E18" s="15"/>
      <c r="F18" s="24"/>
      <c r="G18" s="24"/>
      <c r="H18" s="24"/>
      <c r="I18" s="15"/>
    </row>
    <row r="19" spans="1:9" s="3" customFormat="1" ht="16.5" customHeight="1">
      <c r="A19" s="15"/>
      <c r="B19" s="15"/>
      <c r="C19" s="15"/>
      <c r="D19" s="15"/>
      <c r="E19" s="15"/>
      <c r="F19" s="24"/>
      <c r="G19" s="24"/>
      <c r="H19" s="24"/>
      <c r="I19" s="15"/>
    </row>
    <row r="20" spans="1:9" s="3" customFormat="1" ht="16.5" customHeight="1">
      <c r="A20" s="15"/>
      <c r="B20" s="15"/>
      <c r="C20" s="15"/>
      <c r="D20" s="15"/>
      <c r="E20" s="15"/>
      <c r="F20" s="24"/>
      <c r="G20" s="24"/>
      <c r="H20" s="24"/>
      <c r="I20" s="15"/>
    </row>
    <row r="21" spans="1:9" s="3" customFormat="1" ht="16.5" customHeight="1">
      <c r="A21" s="15"/>
      <c r="B21" s="15"/>
      <c r="C21" s="15"/>
      <c r="D21" s="15"/>
      <c r="E21" s="15"/>
      <c r="F21" s="24"/>
      <c r="G21" s="24"/>
      <c r="H21" s="24"/>
      <c r="I21" s="15"/>
    </row>
    <row r="22" spans="1:9" s="3" customFormat="1" ht="16.5" customHeight="1">
      <c r="A22" s="15"/>
      <c r="B22" s="15"/>
      <c r="C22" s="15"/>
      <c r="D22" s="15"/>
      <c r="E22" s="15"/>
      <c r="F22" s="24"/>
      <c r="G22" s="24"/>
      <c r="H22" s="24"/>
      <c r="I22" s="15"/>
    </row>
    <row r="23" spans="1:9" s="3" customFormat="1" ht="16.5" customHeight="1">
      <c r="A23" s="15"/>
      <c r="B23" s="15"/>
      <c r="C23" s="15"/>
      <c r="D23" s="15"/>
      <c r="E23" s="15"/>
      <c r="F23" s="24"/>
      <c r="G23" s="24"/>
      <c r="H23" s="24"/>
      <c r="I23" s="15"/>
    </row>
    <row r="24" spans="1:9" s="3" customFormat="1" ht="16.5" customHeight="1">
      <c r="A24" s="15"/>
      <c r="B24" s="15"/>
      <c r="C24" s="15"/>
      <c r="D24" s="15"/>
      <c r="E24" s="15"/>
      <c r="F24" s="24"/>
      <c r="G24" s="24"/>
      <c r="H24" s="24"/>
      <c r="I24" s="15"/>
    </row>
    <row r="25" spans="1:9" s="3" customFormat="1" ht="16.5" customHeight="1">
      <c r="A25" s="17"/>
      <c r="B25" s="15"/>
      <c r="C25" s="15"/>
      <c r="D25" s="15"/>
      <c r="E25" s="15"/>
      <c r="F25" s="24"/>
      <c r="G25" s="24"/>
      <c r="H25" s="24"/>
      <c r="I25" s="15"/>
    </row>
    <row r="26" spans="1:9" s="3" customFormat="1" ht="16.5" customHeight="1">
      <c r="A26" s="17"/>
      <c r="B26" s="18"/>
      <c r="C26" s="19"/>
      <c r="D26" s="19"/>
      <c r="E26" s="19"/>
      <c r="F26" s="24"/>
      <c r="G26" s="24"/>
      <c r="H26" s="24"/>
      <c r="I26" s="15"/>
    </row>
    <row r="27" spans="1:9" s="3" customFormat="1" ht="16.5" customHeight="1">
      <c r="A27" s="206" t="s">
        <v>370</v>
      </c>
      <c r="B27" s="207"/>
      <c r="C27" s="207"/>
      <c r="D27" s="207"/>
      <c r="E27" s="208"/>
      <c r="F27" s="16">
        <f>SUM(F7:F26)</f>
        <v>0</v>
      </c>
      <c r="G27" s="24">
        <f>SUM(G7:G26)</f>
        <v>0</v>
      </c>
      <c r="H27" s="24">
        <f>SUM(H7:H26)</f>
        <v>0</v>
      </c>
      <c r="I27" s="15"/>
    </row>
    <row r="28" spans="1:9" s="3" customFormat="1" ht="16.5" customHeight="1">
      <c r="A28" s="206" t="s">
        <v>371</v>
      </c>
      <c r="B28" s="207"/>
      <c r="C28" s="207"/>
      <c r="D28" s="207"/>
      <c r="E28" s="208"/>
      <c r="F28" s="16">
        <f>F27</f>
        <v>0</v>
      </c>
      <c r="G28" s="24">
        <f>G27</f>
        <v>0</v>
      </c>
      <c r="H28" s="24">
        <f>H27</f>
        <v>0</v>
      </c>
      <c r="I28" s="15"/>
    </row>
  </sheetData>
  <sheetProtection/>
  <mergeCells count="12">
    <mergeCell ref="F5:F6"/>
    <mergeCell ref="G5:G6"/>
    <mergeCell ref="H5:H6"/>
    <mergeCell ref="I5:I6"/>
    <mergeCell ref="A1:I1"/>
    <mergeCell ref="A27:E27"/>
    <mergeCell ref="A28:E28"/>
    <mergeCell ref="A5:A6"/>
    <mergeCell ref="B5:B6"/>
    <mergeCell ref="C5:C6"/>
    <mergeCell ref="D5:D6"/>
    <mergeCell ref="E5:E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C5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2.50390625" style="5" customWidth="1"/>
    <col min="3" max="3" width="7.50390625" style="5" customWidth="1"/>
    <col min="4" max="4" width="16.875" style="5" customWidth="1"/>
    <col min="5" max="5" width="16.125" style="5" customWidth="1"/>
    <col min="6" max="6" width="15.75390625" style="5" customWidth="1"/>
    <col min="7" max="7" width="16.25390625" style="5" customWidth="1"/>
    <col min="8" max="8" width="20.25390625" style="5" customWidth="1"/>
    <col min="9" max="16384" width="9.00390625" style="5" customWidth="1"/>
  </cols>
  <sheetData>
    <row r="1" spans="1:8" s="1" customFormat="1" ht="22.5" customHeight="1">
      <c r="A1" s="211" t="s">
        <v>208</v>
      </c>
      <c r="B1" s="211"/>
      <c r="C1" s="211"/>
      <c r="D1" s="211"/>
      <c r="E1" s="211"/>
      <c r="F1" s="211"/>
      <c r="G1" s="211"/>
      <c r="H1" s="21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1066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202" t="s">
        <v>331</v>
      </c>
      <c r="B5" s="202" t="s">
        <v>1088</v>
      </c>
      <c r="C5" s="219" t="s">
        <v>410</v>
      </c>
      <c r="D5" s="219" t="s">
        <v>1089</v>
      </c>
      <c r="E5" s="221" t="s">
        <v>235</v>
      </c>
      <c r="F5" s="204" t="s">
        <v>258</v>
      </c>
      <c r="G5" s="204" t="s">
        <v>236</v>
      </c>
      <c r="H5" s="202" t="s">
        <v>376</v>
      </c>
    </row>
    <row r="6" spans="1:22" s="4" customFormat="1" ht="16.5" customHeight="1">
      <c r="A6" s="210"/>
      <c r="B6" s="210"/>
      <c r="C6" s="223"/>
      <c r="D6" s="223"/>
      <c r="E6" s="227"/>
      <c r="F6" s="209"/>
      <c r="G6" s="209"/>
      <c r="H6" s="210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8" s="3" customFormat="1" ht="16.5" customHeight="1">
      <c r="A7" s="15"/>
      <c r="B7" s="15"/>
      <c r="C7" s="15"/>
      <c r="D7" s="15"/>
      <c r="E7" s="24"/>
      <c r="F7" s="24"/>
      <c r="G7" s="24"/>
      <c r="H7" s="15"/>
    </row>
    <row r="8" spans="1:8" s="3" customFormat="1" ht="16.5" customHeight="1">
      <c r="A8" s="15"/>
      <c r="B8" s="15"/>
      <c r="C8" s="15"/>
      <c r="D8" s="15"/>
      <c r="E8" s="24"/>
      <c r="F8" s="24"/>
      <c r="G8" s="24"/>
      <c r="H8" s="15"/>
    </row>
    <row r="9" spans="1:8" s="3" customFormat="1" ht="16.5" customHeight="1">
      <c r="A9" s="15"/>
      <c r="B9" s="15"/>
      <c r="C9" s="15"/>
      <c r="D9" s="15"/>
      <c r="E9" s="24"/>
      <c r="F9" s="24"/>
      <c r="G9" s="24"/>
      <c r="H9" s="15"/>
    </row>
    <row r="10" spans="1:8" s="3" customFormat="1" ht="16.5" customHeight="1">
      <c r="A10" s="15"/>
      <c r="B10" s="15"/>
      <c r="C10" s="15"/>
      <c r="D10" s="15"/>
      <c r="E10" s="24"/>
      <c r="F10" s="24"/>
      <c r="G10" s="24"/>
      <c r="H10" s="15"/>
    </row>
    <row r="11" spans="1:8" s="3" customFormat="1" ht="16.5" customHeight="1">
      <c r="A11" s="15"/>
      <c r="B11" s="15"/>
      <c r="C11" s="15"/>
      <c r="D11" s="15"/>
      <c r="E11" s="24"/>
      <c r="F11" s="24"/>
      <c r="G11" s="24"/>
      <c r="H11" s="15"/>
    </row>
    <row r="12" spans="1:8" s="3" customFormat="1" ht="16.5" customHeight="1">
      <c r="A12" s="15"/>
      <c r="B12" s="15"/>
      <c r="C12" s="15"/>
      <c r="D12" s="15"/>
      <c r="E12" s="24"/>
      <c r="F12" s="24"/>
      <c r="G12" s="24"/>
      <c r="H12" s="15"/>
    </row>
    <row r="13" spans="1:8" s="3" customFormat="1" ht="16.5" customHeight="1">
      <c r="A13" s="15"/>
      <c r="B13" s="15"/>
      <c r="C13" s="15"/>
      <c r="D13" s="15"/>
      <c r="E13" s="24"/>
      <c r="F13" s="24"/>
      <c r="G13" s="24"/>
      <c r="H13" s="15"/>
    </row>
    <row r="14" spans="1:8" s="3" customFormat="1" ht="16.5" customHeight="1">
      <c r="A14" s="15"/>
      <c r="B14" s="15"/>
      <c r="C14" s="15"/>
      <c r="D14" s="15"/>
      <c r="E14" s="24"/>
      <c r="F14" s="24"/>
      <c r="G14" s="24"/>
      <c r="H14" s="15"/>
    </row>
    <row r="15" spans="1:8" s="3" customFormat="1" ht="16.5" customHeight="1">
      <c r="A15" s="15"/>
      <c r="B15" s="15"/>
      <c r="C15" s="15"/>
      <c r="D15" s="15"/>
      <c r="E15" s="24"/>
      <c r="F15" s="24"/>
      <c r="G15" s="24"/>
      <c r="H15" s="15"/>
    </row>
    <row r="16" spans="1:8" s="3" customFormat="1" ht="16.5" customHeight="1">
      <c r="A16" s="15"/>
      <c r="B16" s="15"/>
      <c r="C16" s="15"/>
      <c r="D16" s="15"/>
      <c r="E16" s="24"/>
      <c r="F16" s="24"/>
      <c r="G16" s="24"/>
      <c r="H16" s="15"/>
    </row>
    <row r="17" spans="1:8" s="3" customFormat="1" ht="16.5" customHeight="1">
      <c r="A17" s="15"/>
      <c r="B17" s="15"/>
      <c r="C17" s="15"/>
      <c r="D17" s="15"/>
      <c r="E17" s="24"/>
      <c r="F17" s="24"/>
      <c r="G17" s="24"/>
      <c r="H17" s="15"/>
    </row>
    <row r="18" spans="1:8" s="3" customFormat="1" ht="16.5" customHeight="1">
      <c r="A18" s="15"/>
      <c r="B18" s="15"/>
      <c r="C18" s="15"/>
      <c r="D18" s="15"/>
      <c r="E18" s="24"/>
      <c r="F18" s="24"/>
      <c r="G18" s="24"/>
      <c r="H18" s="15"/>
    </row>
    <row r="19" spans="1:8" s="3" customFormat="1" ht="16.5" customHeight="1">
      <c r="A19" s="15"/>
      <c r="B19" s="15"/>
      <c r="C19" s="15"/>
      <c r="D19" s="15"/>
      <c r="E19" s="24"/>
      <c r="F19" s="24"/>
      <c r="G19" s="24"/>
      <c r="H19" s="15"/>
    </row>
    <row r="20" spans="1:8" s="3" customFormat="1" ht="16.5" customHeight="1">
      <c r="A20" s="15"/>
      <c r="B20" s="15"/>
      <c r="C20" s="15"/>
      <c r="D20" s="15"/>
      <c r="E20" s="24"/>
      <c r="F20" s="24"/>
      <c r="G20" s="24"/>
      <c r="H20" s="15"/>
    </row>
    <row r="21" spans="1:8" s="3" customFormat="1" ht="16.5" customHeight="1">
      <c r="A21" s="15"/>
      <c r="B21" s="15"/>
      <c r="C21" s="15"/>
      <c r="D21" s="15"/>
      <c r="E21" s="24"/>
      <c r="F21" s="24"/>
      <c r="G21" s="24"/>
      <c r="H21" s="15"/>
    </row>
    <row r="22" spans="1:8" s="3" customFormat="1" ht="16.5" customHeight="1">
      <c r="A22" s="15"/>
      <c r="B22" s="15"/>
      <c r="C22" s="15"/>
      <c r="D22" s="15"/>
      <c r="E22" s="24"/>
      <c r="F22" s="24"/>
      <c r="G22" s="24"/>
      <c r="H22" s="15"/>
    </row>
    <row r="23" spans="1:8" s="3" customFormat="1" ht="16.5" customHeight="1">
      <c r="A23" s="15"/>
      <c r="B23" s="15"/>
      <c r="C23" s="15"/>
      <c r="D23" s="15"/>
      <c r="E23" s="24"/>
      <c r="F23" s="24"/>
      <c r="G23" s="24"/>
      <c r="H23" s="15"/>
    </row>
    <row r="24" spans="1:8" s="3" customFormat="1" ht="16.5" customHeight="1">
      <c r="A24" s="15"/>
      <c r="B24" s="15"/>
      <c r="C24" s="15"/>
      <c r="D24" s="15"/>
      <c r="E24" s="24"/>
      <c r="F24" s="24"/>
      <c r="G24" s="24"/>
      <c r="H24" s="15"/>
    </row>
    <row r="25" spans="1:8" s="3" customFormat="1" ht="16.5" customHeight="1">
      <c r="A25" s="15"/>
      <c r="B25" s="15"/>
      <c r="C25" s="15"/>
      <c r="D25" s="15"/>
      <c r="E25" s="24"/>
      <c r="F25" s="24"/>
      <c r="G25" s="24"/>
      <c r="H25" s="15"/>
    </row>
    <row r="26" spans="1:8" s="3" customFormat="1" ht="16.5" customHeight="1">
      <c r="A26" s="15"/>
      <c r="B26" s="15"/>
      <c r="C26" s="15"/>
      <c r="D26" s="15"/>
      <c r="E26" s="24"/>
      <c r="F26" s="24"/>
      <c r="G26" s="24"/>
      <c r="H26" s="15"/>
    </row>
    <row r="27" spans="1:8" s="3" customFormat="1" ht="16.5" customHeight="1">
      <c r="A27" s="206" t="s">
        <v>370</v>
      </c>
      <c r="B27" s="212"/>
      <c r="C27" s="212"/>
      <c r="D27" s="213"/>
      <c r="E27" s="16">
        <f>SUM(E7:E26)</f>
        <v>0</v>
      </c>
      <c r="F27" s="24">
        <f>SUM(F7:F26)</f>
        <v>0</v>
      </c>
      <c r="G27" s="24">
        <f>SUM(G7:G26)</f>
        <v>0</v>
      </c>
      <c r="H27" s="15"/>
    </row>
    <row r="28" spans="1:8" s="3" customFormat="1" ht="16.5" customHeight="1">
      <c r="A28" s="206" t="s">
        <v>371</v>
      </c>
      <c r="B28" s="212"/>
      <c r="C28" s="212"/>
      <c r="D28" s="213"/>
      <c r="E28" s="16">
        <f>E27</f>
        <v>0</v>
      </c>
      <c r="F28" s="24">
        <f>F27</f>
        <v>0</v>
      </c>
      <c r="G28" s="24">
        <f>G27</f>
        <v>0</v>
      </c>
      <c r="H28" s="15"/>
    </row>
  </sheetData>
  <sheetProtection/>
  <mergeCells count="11">
    <mergeCell ref="G5:G6"/>
    <mergeCell ref="H5:H6"/>
    <mergeCell ref="A1:H1"/>
    <mergeCell ref="A27:D27"/>
    <mergeCell ref="A28:D28"/>
    <mergeCell ref="A5:A6"/>
    <mergeCell ref="B5:B6"/>
    <mergeCell ref="C5:C6"/>
    <mergeCell ref="D5:D6"/>
    <mergeCell ref="E5:E6"/>
    <mergeCell ref="F5:F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B5">
      <selection activeCell="C5" sqref="C5:F28"/>
    </sheetView>
  </sheetViews>
  <sheetFormatPr defaultColWidth="9.00390625" defaultRowHeight="16.5" customHeight="1"/>
  <cols>
    <col min="1" max="1" width="6.125" style="5" customWidth="1"/>
    <col min="2" max="2" width="21.75390625" style="5" customWidth="1"/>
    <col min="3" max="3" width="22.375" style="5" customWidth="1"/>
    <col min="4" max="4" width="21.375" style="5" customWidth="1"/>
    <col min="5" max="5" width="21.00390625" style="5" customWidth="1"/>
    <col min="6" max="6" width="14.75390625" style="5" customWidth="1"/>
    <col min="7" max="7" width="14.00390625" style="5" customWidth="1"/>
    <col min="8" max="16384" width="9.00390625" style="5" customWidth="1"/>
  </cols>
  <sheetData>
    <row r="1" spans="1:7" s="1" customFormat="1" ht="22.5" customHeight="1">
      <c r="A1" s="211" t="s">
        <v>211</v>
      </c>
      <c r="B1" s="211"/>
      <c r="C1" s="211"/>
      <c r="D1" s="211"/>
      <c r="E1" s="211"/>
      <c r="F1" s="211"/>
      <c r="G1" s="211"/>
    </row>
    <row r="2" spans="1:14" s="2" customFormat="1" ht="16.5" customHeight="1">
      <c r="A2" s="6"/>
      <c r="B2" s="6"/>
      <c r="C2" s="6"/>
      <c r="D2" s="6"/>
      <c r="E2" s="6"/>
      <c r="F2" s="6"/>
      <c r="G2" s="7" t="s">
        <v>1090</v>
      </c>
      <c r="H2" s="3"/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3"/>
      <c r="J3" s="6"/>
      <c r="K3" s="6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202" t="s">
        <v>331</v>
      </c>
      <c r="B5" s="202" t="s">
        <v>265</v>
      </c>
      <c r="C5" s="221" t="s">
        <v>235</v>
      </c>
      <c r="D5" s="204" t="s">
        <v>258</v>
      </c>
      <c r="E5" s="204" t="s">
        <v>236</v>
      </c>
      <c r="F5" s="221" t="s">
        <v>267</v>
      </c>
      <c r="G5" s="202" t="s">
        <v>238</v>
      </c>
    </row>
    <row r="6" spans="1:22" s="4" customFormat="1" ht="16.5" customHeight="1">
      <c r="A6" s="210"/>
      <c r="B6" s="210"/>
      <c r="C6" s="227"/>
      <c r="D6" s="209"/>
      <c r="E6" s="209"/>
      <c r="F6" s="227"/>
      <c r="G6" s="210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7" s="3" customFormat="1" ht="16.5" customHeight="1">
      <c r="A7" s="28" t="s">
        <v>1091</v>
      </c>
      <c r="B7" s="15" t="s">
        <v>1092</v>
      </c>
      <c r="C7" s="24">
        <f>'表10-1长期借款 '!H28</f>
        <v>0</v>
      </c>
      <c r="D7" s="24">
        <f>'表10-1长期借款 '!I28</f>
        <v>0</v>
      </c>
      <c r="E7" s="24">
        <f>'表10-1长期借款 '!$K$28</f>
        <v>0</v>
      </c>
      <c r="F7" s="30">
        <f>E7-D7</f>
        <v>0</v>
      </c>
      <c r="G7" s="31" t="e">
        <f>F7/D7*100</f>
        <v>#DIV/0!</v>
      </c>
    </row>
    <row r="8" spans="1:7" s="3" customFormat="1" ht="16.5" customHeight="1">
      <c r="A8" s="28" t="s">
        <v>1093</v>
      </c>
      <c r="B8" s="15" t="s">
        <v>1094</v>
      </c>
      <c r="C8" s="24">
        <f>'表10-2应付债券 '!G28</f>
        <v>0</v>
      </c>
      <c r="D8" s="24">
        <f>'表10-2应付债券 '!H28</f>
        <v>0</v>
      </c>
      <c r="E8" s="24">
        <f>'表10-2应付债券 '!I28</f>
        <v>0</v>
      </c>
      <c r="F8" s="30">
        <f>E8-D8</f>
        <v>0</v>
      </c>
      <c r="G8" s="31" t="e">
        <f>F8/D8*100</f>
        <v>#DIV/0!</v>
      </c>
    </row>
    <row r="9" spans="1:7" s="3" customFormat="1" ht="16.5" customHeight="1">
      <c r="A9" s="28" t="s">
        <v>1095</v>
      </c>
      <c r="B9" s="15" t="s">
        <v>1096</v>
      </c>
      <c r="C9" s="24">
        <f>'表10-3长期应付 '!G28</f>
        <v>0</v>
      </c>
      <c r="D9" s="24">
        <f>'表10-3长期应付 '!H28</f>
        <v>0</v>
      </c>
      <c r="E9" s="24">
        <f>'表10-3长期应付 '!I28</f>
        <v>0</v>
      </c>
      <c r="F9" s="30">
        <f>E9-D9</f>
        <v>0</v>
      </c>
      <c r="G9" s="31" t="e">
        <f>F9/D9*100</f>
        <v>#DIV/0!</v>
      </c>
    </row>
    <row r="10" spans="1:7" s="3" customFormat="1" ht="16.5" customHeight="1">
      <c r="A10" s="28" t="s">
        <v>1097</v>
      </c>
      <c r="B10" s="15" t="s">
        <v>1098</v>
      </c>
      <c r="C10" s="24">
        <f>'表10-4住房 '!D28</f>
        <v>0</v>
      </c>
      <c r="D10" s="24">
        <f>'表10-4住房 '!E28</f>
        <v>0</v>
      </c>
      <c r="E10" s="24">
        <f>'表10-4住房 '!F28</f>
        <v>0</v>
      </c>
      <c r="F10" s="30">
        <f>E10-D10</f>
        <v>0</v>
      </c>
      <c r="G10" s="31" t="e">
        <f>F10/D10*100</f>
        <v>#DIV/0!</v>
      </c>
    </row>
    <row r="11" spans="1:7" s="3" customFormat="1" ht="16.5" customHeight="1">
      <c r="A11" s="28" t="s">
        <v>1099</v>
      </c>
      <c r="B11" s="15" t="s">
        <v>1100</v>
      </c>
      <c r="C11" s="24">
        <f>'表10-5其他长期 '!E28</f>
        <v>0</v>
      </c>
      <c r="D11" s="24">
        <f>'表10-5其他长期 '!F28</f>
        <v>0</v>
      </c>
      <c r="E11" s="24">
        <f>'表10-5其他长期 '!G28</f>
        <v>0</v>
      </c>
      <c r="F11" s="30">
        <f>E11-D11</f>
        <v>0</v>
      </c>
      <c r="G11" s="31" t="e">
        <f>F11/D11*100</f>
        <v>#DIV/0!</v>
      </c>
    </row>
    <row r="12" spans="1:7" s="3" customFormat="1" ht="16.5" customHeight="1">
      <c r="A12" s="28" t="s">
        <v>1101</v>
      </c>
      <c r="B12" s="15" t="s">
        <v>1102</v>
      </c>
      <c r="C12" s="24"/>
      <c r="D12" s="24"/>
      <c r="E12" s="24"/>
      <c r="F12" s="30"/>
      <c r="G12" s="31"/>
    </row>
    <row r="13" spans="1:7" s="3" customFormat="1" ht="16.5" customHeight="1">
      <c r="A13" s="15"/>
      <c r="B13" s="15"/>
      <c r="C13" s="15"/>
      <c r="D13" s="15"/>
      <c r="E13" s="15"/>
      <c r="F13" s="15"/>
      <c r="G13" s="31"/>
    </row>
    <row r="14" spans="1:7" s="3" customFormat="1" ht="16.5" customHeight="1">
      <c r="A14" s="15"/>
      <c r="B14" s="15"/>
      <c r="C14" s="15"/>
      <c r="D14" s="15"/>
      <c r="E14" s="15"/>
      <c r="F14" s="15"/>
      <c r="G14" s="31"/>
    </row>
    <row r="15" spans="1:7" s="3" customFormat="1" ht="16.5" customHeight="1">
      <c r="A15" s="15"/>
      <c r="B15" s="15"/>
      <c r="C15" s="15"/>
      <c r="D15" s="15"/>
      <c r="E15" s="15"/>
      <c r="F15" s="15"/>
      <c r="G15" s="31"/>
    </row>
    <row r="16" spans="1:7" s="3" customFormat="1" ht="16.5" customHeight="1">
      <c r="A16" s="15"/>
      <c r="B16" s="15"/>
      <c r="C16" s="15"/>
      <c r="D16" s="15"/>
      <c r="E16" s="15"/>
      <c r="F16" s="15"/>
      <c r="G16" s="31"/>
    </row>
    <row r="17" spans="1:7" s="3" customFormat="1" ht="16.5" customHeight="1">
      <c r="A17" s="15"/>
      <c r="B17" s="15"/>
      <c r="C17" s="15"/>
      <c r="D17" s="15"/>
      <c r="E17" s="15"/>
      <c r="F17" s="15"/>
      <c r="G17" s="31"/>
    </row>
    <row r="18" spans="1:7" s="3" customFormat="1" ht="16.5" customHeight="1">
      <c r="A18" s="15"/>
      <c r="B18" s="15"/>
      <c r="C18" s="15"/>
      <c r="D18" s="15"/>
      <c r="E18" s="15"/>
      <c r="F18" s="15"/>
      <c r="G18" s="31"/>
    </row>
    <row r="19" spans="1:7" s="3" customFormat="1" ht="16.5" customHeight="1">
      <c r="A19" s="15"/>
      <c r="B19" s="15"/>
      <c r="C19" s="15"/>
      <c r="D19" s="15"/>
      <c r="E19" s="15"/>
      <c r="F19" s="15"/>
      <c r="G19" s="31"/>
    </row>
    <row r="20" spans="1:7" s="3" customFormat="1" ht="16.5" customHeight="1">
      <c r="A20" s="15"/>
      <c r="B20" s="15"/>
      <c r="C20" s="15"/>
      <c r="D20" s="15"/>
      <c r="E20" s="15"/>
      <c r="F20" s="15"/>
      <c r="G20" s="31"/>
    </row>
    <row r="21" spans="1:7" s="3" customFormat="1" ht="16.5" customHeight="1">
      <c r="A21" s="15"/>
      <c r="B21" s="15"/>
      <c r="C21" s="15"/>
      <c r="D21" s="15"/>
      <c r="E21" s="15"/>
      <c r="F21" s="15"/>
      <c r="G21" s="31"/>
    </row>
    <row r="22" spans="1:7" s="3" customFormat="1" ht="16.5" customHeight="1">
      <c r="A22" s="15"/>
      <c r="B22" s="15"/>
      <c r="C22" s="15"/>
      <c r="D22" s="15"/>
      <c r="E22" s="15"/>
      <c r="F22" s="15"/>
      <c r="G22" s="31"/>
    </row>
    <row r="23" spans="1:7" s="3" customFormat="1" ht="16.5" customHeight="1">
      <c r="A23" s="15"/>
      <c r="B23" s="15"/>
      <c r="C23" s="15"/>
      <c r="D23" s="15"/>
      <c r="E23" s="15"/>
      <c r="F23" s="15"/>
      <c r="G23" s="31"/>
    </row>
    <row r="24" spans="1:7" s="3" customFormat="1" ht="16.5" customHeight="1">
      <c r="A24" s="15"/>
      <c r="B24" s="15"/>
      <c r="C24" s="15"/>
      <c r="D24" s="15"/>
      <c r="E24" s="15"/>
      <c r="F24" s="15"/>
      <c r="G24" s="31"/>
    </row>
    <row r="25" spans="1:7" s="3" customFormat="1" ht="16.5" customHeight="1">
      <c r="A25" s="17"/>
      <c r="B25" s="15"/>
      <c r="C25" s="15"/>
      <c r="D25" s="15"/>
      <c r="E25" s="15"/>
      <c r="F25" s="15"/>
      <c r="G25" s="31"/>
    </row>
    <row r="26" spans="1:7" s="3" customFormat="1" ht="16.5" customHeight="1">
      <c r="A26" s="17"/>
      <c r="B26" s="18"/>
      <c r="C26" s="15"/>
      <c r="D26" s="15"/>
      <c r="E26" s="15"/>
      <c r="F26" s="15"/>
      <c r="G26" s="31"/>
    </row>
    <row r="27" spans="1:7" s="3" customFormat="1" ht="16.5" customHeight="1">
      <c r="A27" s="32"/>
      <c r="B27" s="28"/>
      <c r="C27" s="28"/>
      <c r="D27" s="15"/>
      <c r="E27" s="15"/>
      <c r="F27" s="15"/>
      <c r="G27" s="31"/>
    </row>
    <row r="28" spans="1:7" s="3" customFormat="1" ht="16.5" customHeight="1">
      <c r="A28" s="28">
        <v>9</v>
      </c>
      <c r="B28" s="33" t="s">
        <v>1103</v>
      </c>
      <c r="C28" s="16">
        <f>SUM(C7:C27)</f>
        <v>0</v>
      </c>
      <c r="D28" s="24">
        <f>SUM(D7:D27)</f>
        <v>0</v>
      </c>
      <c r="E28" s="24">
        <f>SUM(E7:E27)</f>
        <v>0</v>
      </c>
      <c r="F28" s="30">
        <f>E28-D28</f>
        <v>0</v>
      </c>
      <c r="G28" s="31" t="e">
        <f>F28/D28*100</f>
        <v>#DIV/0!</v>
      </c>
    </row>
    <row r="29" s="3" customFormat="1" ht="16.5" customHeight="1"/>
  </sheetData>
  <sheetProtection/>
  <mergeCells count="8">
    <mergeCell ref="A1:G1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H5" sqref="H5:J28"/>
    </sheetView>
  </sheetViews>
  <sheetFormatPr defaultColWidth="9.00390625" defaultRowHeight="16.5" customHeight="1"/>
  <cols>
    <col min="1" max="1" width="4.75390625" style="5" customWidth="1"/>
    <col min="2" max="2" width="24.25390625" style="5" customWidth="1"/>
    <col min="3" max="3" width="7.875" style="5" bestFit="1" customWidth="1"/>
    <col min="4" max="4" width="7.00390625" style="5" customWidth="1"/>
    <col min="5" max="5" width="7.375" style="5" bestFit="1" customWidth="1"/>
    <col min="6" max="6" width="6.00390625" style="5" customWidth="1"/>
    <col min="7" max="7" width="7.875" style="5" bestFit="1" customWidth="1"/>
    <col min="8" max="8" width="13.75390625" style="5" customWidth="1"/>
    <col min="9" max="9" width="12.25390625" style="5" customWidth="1"/>
    <col min="10" max="10" width="12.75390625" style="5" bestFit="1" customWidth="1"/>
    <col min="11" max="11" width="13.375" style="5" customWidth="1"/>
    <col min="12" max="12" width="14.875" style="5" customWidth="1"/>
    <col min="13" max="16384" width="9.00390625" style="5" customWidth="1"/>
  </cols>
  <sheetData>
    <row r="1" spans="1:12" s="1" customFormat="1" ht="22.5" customHeight="1">
      <c r="A1" s="211" t="s">
        <v>214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1104</v>
      </c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202" t="s">
        <v>331</v>
      </c>
      <c r="B5" s="202" t="s">
        <v>1059</v>
      </c>
      <c r="C5" s="219" t="s">
        <v>410</v>
      </c>
      <c r="D5" s="219" t="s">
        <v>508</v>
      </c>
      <c r="E5" s="219" t="s">
        <v>1060</v>
      </c>
      <c r="F5" s="219" t="s">
        <v>367</v>
      </c>
      <c r="G5" s="219" t="s">
        <v>1061</v>
      </c>
      <c r="H5" s="221" t="s">
        <v>235</v>
      </c>
      <c r="I5" s="204" t="s">
        <v>258</v>
      </c>
      <c r="J5" s="221" t="s">
        <v>1062</v>
      </c>
      <c r="K5" s="202" t="s">
        <v>236</v>
      </c>
      <c r="L5" s="202" t="s">
        <v>376</v>
      </c>
    </row>
    <row r="6" spans="1:22" s="4" customFormat="1" ht="16.5" customHeight="1">
      <c r="A6" s="210"/>
      <c r="B6" s="210"/>
      <c r="C6" s="223"/>
      <c r="D6" s="223"/>
      <c r="E6" s="223"/>
      <c r="F6" s="223"/>
      <c r="G6" s="223"/>
      <c r="H6" s="227"/>
      <c r="I6" s="209"/>
      <c r="J6" s="227"/>
      <c r="K6" s="210"/>
      <c r="L6" s="210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2" s="3" customFormat="1" ht="16.5" customHeight="1">
      <c r="A7" s="15"/>
      <c r="B7" s="15"/>
      <c r="C7" s="15"/>
      <c r="D7" s="15"/>
      <c r="E7" s="15"/>
      <c r="F7" s="15"/>
      <c r="G7" s="15"/>
      <c r="H7" s="24"/>
      <c r="I7" s="24"/>
      <c r="J7" s="24"/>
      <c r="K7" s="24"/>
      <c r="L7" s="15"/>
    </row>
    <row r="8" spans="1:12" s="3" customFormat="1" ht="16.5" customHeight="1">
      <c r="A8" s="15"/>
      <c r="B8" s="15"/>
      <c r="C8" s="15"/>
      <c r="D8" s="15"/>
      <c r="E8" s="15"/>
      <c r="F8" s="15"/>
      <c r="G8" s="15"/>
      <c r="H8" s="24"/>
      <c r="I8" s="24"/>
      <c r="J8" s="24"/>
      <c r="K8" s="24"/>
      <c r="L8" s="15"/>
    </row>
    <row r="9" spans="1:12" s="3" customFormat="1" ht="16.5" customHeight="1">
      <c r="A9" s="15"/>
      <c r="B9" s="15"/>
      <c r="C9" s="15"/>
      <c r="D9" s="15"/>
      <c r="E9" s="15"/>
      <c r="F9" s="15"/>
      <c r="G9" s="15"/>
      <c r="H9" s="24"/>
      <c r="I9" s="24"/>
      <c r="J9" s="24"/>
      <c r="K9" s="24"/>
      <c r="L9" s="15"/>
    </row>
    <row r="10" spans="1:12" s="3" customFormat="1" ht="16.5" customHeight="1">
      <c r="A10" s="15"/>
      <c r="B10" s="15"/>
      <c r="C10" s="15"/>
      <c r="D10" s="15"/>
      <c r="E10" s="15"/>
      <c r="F10" s="15"/>
      <c r="G10" s="15"/>
      <c r="H10" s="24"/>
      <c r="I10" s="24"/>
      <c r="J10" s="24"/>
      <c r="K10" s="24"/>
      <c r="L10" s="15"/>
    </row>
    <row r="11" spans="1:12" s="3" customFormat="1" ht="16.5" customHeight="1">
      <c r="A11" s="15"/>
      <c r="B11" s="15"/>
      <c r="C11" s="15"/>
      <c r="D11" s="15"/>
      <c r="E11" s="15"/>
      <c r="F11" s="15"/>
      <c r="G11" s="15"/>
      <c r="H11" s="24"/>
      <c r="I11" s="24"/>
      <c r="J11" s="24"/>
      <c r="K11" s="24"/>
      <c r="L11" s="15"/>
    </row>
    <row r="12" spans="1:12" s="3" customFormat="1" ht="16.5" customHeight="1">
      <c r="A12" s="15"/>
      <c r="B12" s="15"/>
      <c r="C12" s="15"/>
      <c r="D12" s="15"/>
      <c r="E12" s="15"/>
      <c r="F12" s="15"/>
      <c r="G12" s="15"/>
      <c r="H12" s="24"/>
      <c r="I12" s="24"/>
      <c r="J12" s="24"/>
      <c r="K12" s="24"/>
      <c r="L12" s="15"/>
    </row>
    <row r="13" spans="1:12" s="3" customFormat="1" ht="16.5" customHeight="1">
      <c r="A13" s="15"/>
      <c r="B13" s="15"/>
      <c r="C13" s="15"/>
      <c r="D13" s="15"/>
      <c r="E13" s="15"/>
      <c r="F13" s="15"/>
      <c r="G13" s="15"/>
      <c r="H13" s="24"/>
      <c r="I13" s="24"/>
      <c r="J13" s="24"/>
      <c r="K13" s="24"/>
      <c r="L13" s="15"/>
    </row>
    <row r="14" spans="1:12" s="3" customFormat="1" ht="16.5" customHeight="1">
      <c r="A14" s="15"/>
      <c r="B14" s="15"/>
      <c r="C14" s="15"/>
      <c r="D14" s="15"/>
      <c r="E14" s="15"/>
      <c r="F14" s="15"/>
      <c r="G14" s="15"/>
      <c r="H14" s="24"/>
      <c r="I14" s="24"/>
      <c r="J14" s="24"/>
      <c r="K14" s="24"/>
      <c r="L14" s="15"/>
    </row>
    <row r="15" spans="1:12" s="3" customFormat="1" ht="16.5" customHeight="1">
      <c r="A15" s="15"/>
      <c r="B15" s="15"/>
      <c r="C15" s="15"/>
      <c r="D15" s="15"/>
      <c r="E15" s="15"/>
      <c r="F15" s="15"/>
      <c r="G15" s="15"/>
      <c r="H15" s="24"/>
      <c r="I15" s="24"/>
      <c r="J15" s="24"/>
      <c r="K15" s="24"/>
      <c r="L15" s="15"/>
    </row>
    <row r="16" spans="1:12" s="3" customFormat="1" ht="16.5" customHeight="1">
      <c r="A16" s="15"/>
      <c r="B16" s="15"/>
      <c r="C16" s="15"/>
      <c r="D16" s="15"/>
      <c r="E16" s="15"/>
      <c r="F16" s="15"/>
      <c r="G16" s="15"/>
      <c r="H16" s="24"/>
      <c r="I16" s="24"/>
      <c r="J16" s="24"/>
      <c r="K16" s="24"/>
      <c r="L16" s="15"/>
    </row>
    <row r="17" spans="1:12" s="3" customFormat="1" ht="16.5" customHeight="1">
      <c r="A17" s="15"/>
      <c r="B17" s="15"/>
      <c r="C17" s="15"/>
      <c r="D17" s="15"/>
      <c r="E17" s="15"/>
      <c r="F17" s="15"/>
      <c r="G17" s="15"/>
      <c r="H17" s="24"/>
      <c r="I17" s="24"/>
      <c r="J17" s="24"/>
      <c r="K17" s="24"/>
      <c r="L17" s="15"/>
    </row>
    <row r="18" spans="1:12" s="3" customFormat="1" ht="16.5" customHeight="1">
      <c r="A18" s="15"/>
      <c r="B18" s="15"/>
      <c r="C18" s="15"/>
      <c r="D18" s="15"/>
      <c r="E18" s="15"/>
      <c r="F18" s="15"/>
      <c r="G18" s="15"/>
      <c r="H18" s="24"/>
      <c r="I18" s="24"/>
      <c r="J18" s="24"/>
      <c r="K18" s="24"/>
      <c r="L18" s="15"/>
    </row>
    <row r="19" spans="1:12" s="3" customFormat="1" ht="16.5" customHeight="1">
      <c r="A19" s="15"/>
      <c r="B19" s="15"/>
      <c r="C19" s="15"/>
      <c r="D19" s="15"/>
      <c r="E19" s="15"/>
      <c r="F19" s="15"/>
      <c r="G19" s="15"/>
      <c r="H19" s="24"/>
      <c r="I19" s="24"/>
      <c r="J19" s="24"/>
      <c r="K19" s="24"/>
      <c r="L19" s="15"/>
    </row>
    <row r="20" spans="1:12" s="3" customFormat="1" ht="16.5" customHeight="1">
      <c r="A20" s="15"/>
      <c r="B20" s="15"/>
      <c r="C20" s="15"/>
      <c r="D20" s="15"/>
      <c r="E20" s="15"/>
      <c r="F20" s="15"/>
      <c r="G20" s="15"/>
      <c r="H20" s="24"/>
      <c r="I20" s="24"/>
      <c r="J20" s="24"/>
      <c r="K20" s="24"/>
      <c r="L20" s="15"/>
    </row>
    <row r="21" spans="1:12" s="3" customFormat="1" ht="16.5" customHeight="1">
      <c r="A21" s="15"/>
      <c r="B21" s="15"/>
      <c r="C21" s="15"/>
      <c r="D21" s="15"/>
      <c r="E21" s="15"/>
      <c r="F21" s="15"/>
      <c r="G21" s="15"/>
      <c r="H21" s="24"/>
      <c r="I21" s="24"/>
      <c r="J21" s="24"/>
      <c r="K21" s="24"/>
      <c r="L21" s="15"/>
    </row>
    <row r="22" spans="1:12" s="3" customFormat="1" ht="16.5" customHeight="1">
      <c r="A22" s="15"/>
      <c r="B22" s="15"/>
      <c r="C22" s="15"/>
      <c r="D22" s="15"/>
      <c r="E22" s="15"/>
      <c r="F22" s="15"/>
      <c r="G22" s="15"/>
      <c r="H22" s="24"/>
      <c r="I22" s="24"/>
      <c r="J22" s="24"/>
      <c r="K22" s="24"/>
      <c r="L22" s="15"/>
    </row>
    <row r="23" spans="1:12" s="3" customFormat="1" ht="16.5" customHeight="1">
      <c r="A23" s="15"/>
      <c r="B23" s="15"/>
      <c r="C23" s="15"/>
      <c r="D23" s="15"/>
      <c r="E23" s="15"/>
      <c r="F23" s="15"/>
      <c r="G23" s="15"/>
      <c r="H23" s="24"/>
      <c r="I23" s="24"/>
      <c r="J23" s="24"/>
      <c r="K23" s="24"/>
      <c r="L23" s="15"/>
    </row>
    <row r="24" spans="1:12" s="3" customFormat="1" ht="16.5" customHeight="1">
      <c r="A24" s="15"/>
      <c r="B24" s="15"/>
      <c r="C24" s="15"/>
      <c r="D24" s="15"/>
      <c r="E24" s="15"/>
      <c r="F24" s="15"/>
      <c r="G24" s="15"/>
      <c r="H24" s="24"/>
      <c r="I24" s="24"/>
      <c r="J24" s="24"/>
      <c r="K24" s="24"/>
      <c r="L24" s="15"/>
    </row>
    <row r="25" spans="1:12" s="3" customFormat="1" ht="16.5" customHeight="1">
      <c r="A25" s="17"/>
      <c r="B25" s="15"/>
      <c r="C25" s="15"/>
      <c r="D25" s="15"/>
      <c r="E25" s="15"/>
      <c r="F25" s="15"/>
      <c r="G25" s="15"/>
      <c r="H25" s="24"/>
      <c r="I25" s="24"/>
      <c r="J25" s="24"/>
      <c r="K25" s="24"/>
      <c r="L25" s="15"/>
    </row>
    <row r="26" spans="1:12" s="3" customFormat="1" ht="16.5" customHeight="1">
      <c r="A26" s="17"/>
      <c r="B26" s="18"/>
      <c r="C26" s="19"/>
      <c r="D26" s="19"/>
      <c r="E26" s="19"/>
      <c r="F26" s="19"/>
      <c r="G26" s="19"/>
      <c r="H26" s="24"/>
      <c r="I26" s="24"/>
      <c r="J26" s="24"/>
      <c r="K26" s="24"/>
      <c r="L26" s="15"/>
    </row>
    <row r="27" spans="1:12" s="3" customFormat="1" ht="16.5" customHeight="1">
      <c r="A27" s="206" t="s">
        <v>370</v>
      </c>
      <c r="B27" s="212"/>
      <c r="C27" s="212"/>
      <c r="D27" s="213"/>
      <c r="E27" s="19"/>
      <c r="F27" s="19"/>
      <c r="G27" s="21"/>
      <c r="H27" s="16">
        <f>SUM(H7:H26)</f>
        <v>0</v>
      </c>
      <c r="I27" s="24">
        <f>SUM(I7:I26)</f>
        <v>0</v>
      </c>
      <c r="J27" s="24"/>
      <c r="K27" s="24">
        <f>SUM(K7:K26)</f>
        <v>0</v>
      </c>
      <c r="L27" s="15"/>
    </row>
    <row r="28" spans="1:12" s="3" customFormat="1" ht="16.5" customHeight="1">
      <c r="A28" s="206" t="s">
        <v>371</v>
      </c>
      <c r="B28" s="212"/>
      <c r="C28" s="212"/>
      <c r="D28" s="213"/>
      <c r="E28" s="15"/>
      <c r="F28" s="15"/>
      <c r="G28" s="21"/>
      <c r="H28" s="16">
        <f>H27</f>
        <v>0</v>
      </c>
      <c r="I28" s="24">
        <f>I27</f>
        <v>0</v>
      </c>
      <c r="J28" s="24"/>
      <c r="K28" s="24">
        <f>K27</f>
        <v>0</v>
      </c>
      <c r="L28" s="15"/>
    </row>
  </sheetData>
  <sheetProtection/>
  <mergeCells count="15">
    <mergeCell ref="A27:D27"/>
    <mergeCell ref="A28:D28"/>
    <mergeCell ref="A5:A6"/>
    <mergeCell ref="B5:B6"/>
    <mergeCell ref="C5:C6"/>
    <mergeCell ref="D5:D6"/>
    <mergeCell ref="H5:H6"/>
    <mergeCell ref="I5:I6"/>
    <mergeCell ref="J5:J6"/>
    <mergeCell ref="K5:K6"/>
    <mergeCell ref="L5:L6"/>
    <mergeCell ref="A1:L1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&amp;"宋体,常规"年  月  日&amp;C&amp;9评估人员：
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E4">
      <selection activeCell="G5" sqref="G5:I28"/>
    </sheetView>
  </sheetViews>
  <sheetFormatPr defaultColWidth="9.00390625" defaultRowHeight="16.5" customHeight="1"/>
  <cols>
    <col min="1" max="1" width="6.125" style="5" customWidth="1"/>
    <col min="2" max="2" width="21.875" style="5" customWidth="1"/>
    <col min="3" max="3" width="10.875" style="5" customWidth="1"/>
    <col min="4" max="4" width="7.875" style="5" bestFit="1" customWidth="1"/>
    <col min="5" max="5" width="6.00390625" style="5" customWidth="1"/>
    <col min="6" max="6" width="7.875" style="5" bestFit="1" customWidth="1"/>
    <col min="7" max="7" width="15.25390625" style="5" customWidth="1"/>
    <col min="8" max="8" width="16.375" style="5" customWidth="1"/>
    <col min="9" max="9" width="16.125" style="5" customWidth="1"/>
    <col min="10" max="10" width="13.125" style="5" customWidth="1"/>
    <col min="11" max="16384" width="9.00390625" style="5" customWidth="1"/>
  </cols>
  <sheetData>
    <row r="1" spans="1:10" s="1" customFormat="1" ht="22.5" customHeight="1">
      <c r="A1" s="211" t="s">
        <v>217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1105</v>
      </c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3"/>
      <c r="L3" s="3"/>
      <c r="M3" s="6"/>
      <c r="N3" s="3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202" t="s">
        <v>331</v>
      </c>
      <c r="B5" s="202" t="s">
        <v>1106</v>
      </c>
      <c r="C5" s="219" t="s">
        <v>527</v>
      </c>
      <c r="D5" s="219" t="s">
        <v>410</v>
      </c>
      <c r="E5" s="219" t="s">
        <v>508</v>
      </c>
      <c r="F5" s="219" t="s">
        <v>528</v>
      </c>
      <c r="G5" s="221" t="s">
        <v>235</v>
      </c>
      <c r="H5" s="204" t="s">
        <v>258</v>
      </c>
      <c r="I5" s="204" t="s">
        <v>236</v>
      </c>
      <c r="J5" s="202" t="s">
        <v>376</v>
      </c>
    </row>
    <row r="6" spans="1:22" s="4" customFormat="1" ht="16.5" customHeight="1">
      <c r="A6" s="210"/>
      <c r="B6" s="210"/>
      <c r="C6" s="223"/>
      <c r="D6" s="223"/>
      <c r="E6" s="223"/>
      <c r="F6" s="223"/>
      <c r="G6" s="227"/>
      <c r="H6" s="209"/>
      <c r="I6" s="209"/>
      <c r="J6" s="210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0" s="3" customFormat="1" ht="16.5" customHeight="1">
      <c r="A7" s="15"/>
      <c r="B7" s="15"/>
      <c r="C7" s="15"/>
      <c r="D7" s="15"/>
      <c r="E7" s="15"/>
      <c r="F7" s="15"/>
      <c r="G7" s="24"/>
      <c r="H7" s="24"/>
      <c r="I7" s="24"/>
      <c r="J7" s="15"/>
    </row>
    <row r="8" spans="1:10" s="3" customFormat="1" ht="16.5" customHeight="1">
      <c r="A8" s="15"/>
      <c r="B8" s="15"/>
      <c r="C8" s="15"/>
      <c r="D8" s="15"/>
      <c r="E8" s="15"/>
      <c r="F8" s="15"/>
      <c r="G8" s="24"/>
      <c r="H8" s="24"/>
      <c r="I8" s="24"/>
      <c r="J8" s="15"/>
    </row>
    <row r="9" spans="1:10" s="3" customFormat="1" ht="16.5" customHeight="1">
      <c r="A9" s="15"/>
      <c r="B9" s="15"/>
      <c r="C9" s="15"/>
      <c r="D9" s="15"/>
      <c r="E9" s="15"/>
      <c r="F9" s="15"/>
      <c r="G9" s="24"/>
      <c r="H9" s="24"/>
      <c r="I9" s="24"/>
      <c r="J9" s="15"/>
    </row>
    <row r="10" spans="1:10" s="3" customFormat="1" ht="16.5" customHeight="1">
      <c r="A10" s="15"/>
      <c r="B10" s="15"/>
      <c r="C10" s="15"/>
      <c r="D10" s="15"/>
      <c r="E10" s="15"/>
      <c r="F10" s="15"/>
      <c r="G10" s="24"/>
      <c r="H10" s="24"/>
      <c r="I10" s="24"/>
      <c r="J10" s="15"/>
    </row>
    <row r="11" spans="1:10" s="3" customFormat="1" ht="16.5" customHeight="1">
      <c r="A11" s="15"/>
      <c r="B11" s="15"/>
      <c r="C11" s="15"/>
      <c r="D11" s="15"/>
      <c r="E11" s="15"/>
      <c r="F11" s="15"/>
      <c r="G11" s="24"/>
      <c r="H11" s="24"/>
      <c r="I11" s="24"/>
      <c r="J11" s="15"/>
    </row>
    <row r="12" spans="1:10" s="3" customFormat="1" ht="16.5" customHeight="1">
      <c r="A12" s="15"/>
      <c r="B12" s="15"/>
      <c r="C12" s="15"/>
      <c r="D12" s="15"/>
      <c r="E12" s="15"/>
      <c r="F12" s="15"/>
      <c r="G12" s="24"/>
      <c r="H12" s="24"/>
      <c r="I12" s="24"/>
      <c r="J12" s="15"/>
    </row>
    <row r="13" spans="1:10" s="3" customFormat="1" ht="16.5" customHeight="1">
      <c r="A13" s="15"/>
      <c r="B13" s="15"/>
      <c r="C13" s="15"/>
      <c r="D13" s="15"/>
      <c r="E13" s="15"/>
      <c r="F13" s="15"/>
      <c r="G13" s="24"/>
      <c r="H13" s="24"/>
      <c r="I13" s="24"/>
      <c r="J13" s="15"/>
    </row>
    <row r="14" spans="1:10" s="3" customFormat="1" ht="16.5" customHeight="1">
      <c r="A14" s="15"/>
      <c r="B14" s="15"/>
      <c r="C14" s="15"/>
      <c r="D14" s="15"/>
      <c r="E14" s="15"/>
      <c r="F14" s="15"/>
      <c r="G14" s="24"/>
      <c r="H14" s="24"/>
      <c r="I14" s="24"/>
      <c r="J14" s="15"/>
    </row>
    <row r="15" spans="1:10" s="3" customFormat="1" ht="16.5" customHeight="1">
      <c r="A15" s="15"/>
      <c r="B15" s="15"/>
      <c r="C15" s="15"/>
      <c r="D15" s="15"/>
      <c r="E15" s="15"/>
      <c r="F15" s="15"/>
      <c r="G15" s="24"/>
      <c r="H15" s="24"/>
      <c r="I15" s="24"/>
      <c r="J15" s="15"/>
    </row>
    <row r="16" spans="1:10" s="3" customFormat="1" ht="16.5" customHeight="1">
      <c r="A16" s="15"/>
      <c r="B16" s="15"/>
      <c r="C16" s="15"/>
      <c r="D16" s="15"/>
      <c r="E16" s="15"/>
      <c r="F16" s="15"/>
      <c r="G16" s="24"/>
      <c r="H16" s="24"/>
      <c r="I16" s="24"/>
      <c r="J16" s="15"/>
    </row>
    <row r="17" spans="1:10" s="3" customFormat="1" ht="16.5" customHeight="1">
      <c r="A17" s="15"/>
      <c r="B17" s="15"/>
      <c r="C17" s="15"/>
      <c r="D17" s="15"/>
      <c r="E17" s="15"/>
      <c r="F17" s="15"/>
      <c r="G17" s="24"/>
      <c r="H17" s="24"/>
      <c r="I17" s="24"/>
      <c r="J17" s="15"/>
    </row>
    <row r="18" spans="1:10" s="3" customFormat="1" ht="16.5" customHeight="1">
      <c r="A18" s="15"/>
      <c r="B18" s="15"/>
      <c r="C18" s="15"/>
      <c r="D18" s="15"/>
      <c r="E18" s="15"/>
      <c r="F18" s="15"/>
      <c r="G18" s="24"/>
      <c r="H18" s="24"/>
      <c r="I18" s="24"/>
      <c r="J18" s="15"/>
    </row>
    <row r="19" spans="1:10" s="3" customFormat="1" ht="16.5" customHeight="1">
      <c r="A19" s="15"/>
      <c r="B19" s="15"/>
      <c r="C19" s="15"/>
      <c r="D19" s="15"/>
      <c r="E19" s="15"/>
      <c r="F19" s="15"/>
      <c r="G19" s="24"/>
      <c r="H19" s="24"/>
      <c r="I19" s="24"/>
      <c r="J19" s="15"/>
    </row>
    <row r="20" spans="1:10" s="3" customFormat="1" ht="16.5" customHeight="1">
      <c r="A20" s="15"/>
      <c r="B20" s="15"/>
      <c r="C20" s="15"/>
      <c r="D20" s="15"/>
      <c r="E20" s="15"/>
      <c r="F20" s="15"/>
      <c r="G20" s="24"/>
      <c r="H20" s="24"/>
      <c r="I20" s="24"/>
      <c r="J20" s="15"/>
    </row>
    <row r="21" spans="1:10" s="3" customFormat="1" ht="16.5" customHeight="1">
      <c r="A21" s="15"/>
      <c r="B21" s="15"/>
      <c r="C21" s="15"/>
      <c r="D21" s="15"/>
      <c r="E21" s="15"/>
      <c r="F21" s="15"/>
      <c r="G21" s="24"/>
      <c r="H21" s="24"/>
      <c r="I21" s="24"/>
      <c r="J21" s="15"/>
    </row>
    <row r="22" spans="1:10" s="3" customFormat="1" ht="16.5" customHeight="1">
      <c r="A22" s="15"/>
      <c r="B22" s="15"/>
      <c r="C22" s="15"/>
      <c r="D22" s="15"/>
      <c r="E22" s="15"/>
      <c r="F22" s="15"/>
      <c r="G22" s="24"/>
      <c r="H22" s="24"/>
      <c r="I22" s="24"/>
      <c r="J22" s="15"/>
    </row>
    <row r="23" spans="1:10" s="3" customFormat="1" ht="16.5" customHeight="1">
      <c r="A23" s="15"/>
      <c r="B23" s="15"/>
      <c r="C23" s="15"/>
      <c r="D23" s="15"/>
      <c r="E23" s="15"/>
      <c r="F23" s="15"/>
      <c r="G23" s="24"/>
      <c r="H23" s="24"/>
      <c r="I23" s="24"/>
      <c r="J23" s="15"/>
    </row>
    <row r="24" spans="1:10" s="3" customFormat="1" ht="16.5" customHeight="1">
      <c r="A24" s="15"/>
      <c r="B24" s="15"/>
      <c r="C24" s="15"/>
      <c r="D24" s="15"/>
      <c r="E24" s="15"/>
      <c r="F24" s="15"/>
      <c r="G24" s="24"/>
      <c r="H24" s="24"/>
      <c r="I24" s="24"/>
      <c r="J24" s="15"/>
    </row>
    <row r="25" spans="1:10" s="3" customFormat="1" ht="16.5" customHeight="1">
      <c r="A25" s="17"/>
      <c r="B25" s="15"/>
      <c r="C25" s="15"/>
      <c r="D25" s="15"/>
      <c r="E25" s="15"/>
      <c r="F25" s="15"/>
      <c r="G25" s="24"/>
      <c r="H25" s="24"/>
      <c r="I25" s="24"/>
      <c r="J25" s="15"/>
    </row>
    <row r="26" spans="1:10" s="3" customFormat="1" ht="16.5" customHeight="1">
      <c r="A26" s="17"/>
      <c r="B26" s="18"/>
      <c r="C26" s="19"/>
      <c r="D26" s="19"/>
      <c r="E26" s="19"/>
      <c r="F26" s="19"/>
      <c r="G26" s="24"/>
      <c r="H26" s="24"/>
      <c r="I26" s="24"/>
      <c r="J26" s="15"/>
    </row>
    <row r="27" spans="1:10" s="3" customFormat="1" ht="16.5" customHeight="1">
      <c r="A27" s="206" t="s">
        <v>370</v>
      </c>
      <c r="B27" s="212"/>
      <c r="C27" s="212"/>
      <c r="D27" s="213"/>
      <c r="E27" s="19"/>
      <c r="F27" s="19"/>
      <c r="G27" s="16">
        <f>SUM(G7:G26)</f>
        <v>0</v>
      </c>
      <c r="H27" s="16">
        <f>SUM(H7:H26)</f>
        <v>0</v>
      </c>
      <c r="I27" s="16">
        <f>SUM(I7:I26)</f>
        <v>0</v>
      </c>
      <c r="J27" s="15"/>
    </row>
    <row r="28" spans="1:10" s="3" customFormat="1" ht="16.5" customHeight="1">
      <c r="A28" s="206" t="s">
        <v>371</v>
      </c>
      <c r="B28" s="212"/>
      <c r="C28" s="212"/>
      <c r="D28" s="213"/>
      <c r="E28" s="15"/>
      <c r="F28" s="15"/>
      <c r="G28" s="16">
        <f>G27</f>
        <v>0</v>
      </c>
      <c r="H28" s="16">
        <f>H27</f>
        <v>0</v>
      </c>
      <c r="I28" s="16">
        <f>I27</f>
        <v>0</v>
      </c>
      <c r="J28" s="15"/>
    </row>
  </sheetData>
  <sheetProtection/>
  <mergeCells count="13">
    <mergeCell ref="E5:E6"/>
    <mergeCell ref="F5:F6"/>
    <mergeCell ref="G5:G6"/>
    <mergeCell ref="H5:H6"/>
    <mergeCell ref="I5:I6"/>
    <mergeCell ref="J5:J6"/>
    <mergeCell ref="A1:J1"/>
    <mergeCell ref="A27:D27"/>
    <mergeCell ref="A28:D28"/>
    <mergeCell ref="A5:A6"/>
    <mergeCell ref="B5:B6"/>
    <mergeCell ref="C5:C6"/>
    <mergeCell ref="D5:D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F6" sqref="E5:H28"/>
    </sheetView>
  </sheetViews>
  <sheetFormatPr defaultColWidth="9.00390625" defaultRowHeight="16.5" customHeight="1"/>
  <cols>
    <col min="1" max="1" width="6.125" style="5" customWidth="1"/>
    <col min="2" max="2" width="20.50390625" style="5" customWidth="1"/>
    <col min="3" max="3" width="7.375" style="5" customWidth="1"/>
    <col min="4" max="4" width="19.75390625" style="5" customWidth="1"/>
    <col min="5" max="5" width="9.00390625" style="5" customWidth="1"/>
    <col min="6" max="6" width="14.00390625" style="5" customWidth="1"/>
    <col min="7" max="7" width="8.875" style="5" customWidth="1"/>
    <col min="8" max="8" width="12.375" style="5" customWidth="1"/>
    <col min="9" max="9" width="12.75390625" style="5" customWidth="1"/>
    <col min="10" max="10" width="12.25390625" style="5" customWidth="1"/>
    <col min="11" max="16384" width="9.00390625" style="5" customWidth="1"/>
  </cols>
  <sheetData>
    <row r="1" spans="1:10" s="1" customFormat="1" ht="22.5" customHeight="1">
      <c r="A1" s="211" t="s">
        <v>220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1107</v>
      </c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3"/>
      <c r="L3" s="3"/>
      <c r="M3" s="6"/>
      <c r="N3" s="3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8" customHeight="1">
      <c r="A5" s="202" t="s">
        <v>331</v>
      </c>
      <c r="B5" s="202" t="s">
        <v>404</v>
      </c>
      <c r="C5" s="219" t="s">
        <v>410</v>
      </c>
      <c r="D5" s="219" t="s">
        <v>409</v>
      </c>
      <c r="E5" s="204" t="s">
        <v>235</v>
      </c>
      <c r="F5" s="205"/>
      <c r="G5" s="205"/>
      <c r="H5" s="204" t="s">
        <v>258</v>
      </c>
      <c r="I5" s="202" t="s">
        <v>236</v>
      </c>
      <c r="J5" s="202" t="s">
        <v>376</v>
      </c>
    </row>
    <row r="6" spans="1:22" s="4" customFormat="1" ht="16.5" customHeight="1">
      <c r="A6" s="210"/>
      <c r="B6" s="210"/>
      <c r="C6" s="223"/>
      <c r="D6" s="223"/>
      <c r="E6" s="13" t="s">
        <v>1108</v>
      </c>
      <c r="F6" s="12" t="s">
        <v>1109</v>
      </c>
      <c r="G6" s="13" t="s">
        <v>940</v>
      </c>
      <c r="H6" s="209"/>
      <c r="I6" s="210"/>
      <c r="J6" s="210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0" s="3" customFormat="1" ht="16.5" customHeight="1">
      <c r="A7" s="15"/>
      <c r="B7" s="15"/>
      <c r="C7" s="15"/>
      <c r="D7" s="15"/>
      <c r="E7" s="15"/>
      <c r="F7" s="15"/>
      <c r="G7" s="24"/>
      <c r="H7" s="24"/>
      <c r="I7" s="24"/>
      <c r="J7" s="15"/>
    </row>
    <row r="8" spans="1:10" s="3" customFormat="1" ht="16.5" customHeight="1">
      <c r="A8" s="15"/>
      <c r="B8" s="15"/>
      <c r="C8" s="15"/>
      <c r="D8" s="15"/>
      <c r="E8" s="15"/>
      <c r="F8" s="15"/>
      <c r="G8" s="24"/>
      <c r="H8" s="24"/>
      <c r="I8" s="24"/>
      <c r="J8" s="15"/>
    </row>
    <row r="9" spans="1:10" s="3" customFormat="1" ht="16.5" customHeight="1">
      <c r="A9" s="15"/>
      <c r="B9" s="15"/>
      <c r="C9" s="15"/>
      <c r="D9" s="15"/>
      <c r="E9" s="15"/>
      <c r="F9" s="15"/>
      <c r="G9" s="24"/>
      <c r="H9" s="24"/>
      <c r="I9" s="24"/>
      <c r="J9" s="15"/>
    </row>
    <row r="10" spans="1:10" s="3" customFormat="1" ht="16.5" customHeight="1">
      <c r="A10" s="15"/>
      <c r="B10" s="15"/>
      <c r="C10" s="15"/>
      <c r="D10" s="15"/>
      <c r="E10" s="15"/>
      <c r="F10" s="15"/>
      <c r="G10" s="24"/>
      <c r="H10" s="24"/>
      <c r="I10" s="24"/>
      <c r="J10" s="15"/>
    </row>
    <row r="11" spans="1:10" s="3" customFormat="1" ht="16.5" customHeight="1">
      <c r="A11" s="15"/>
      <c r="B11" s="15"/>
      <c r="C11" s="15"/>
      <c r="D11" s="15"/>
      <c r="E11" s="15"/>
      <c r="F11" s="15"/>
      <c r="G11" s="24"/>
      <c r="H11" s="24"/>
      <c r="I11" s="24"/>
      <c r="J11" s="15"/>
    </row>
    <row r="12" spans="1:10" s="3" customFormat="1" ht="16.5" customHeight="1">
      <c r="A12" s="15"/>
      <c r="B12" s="15"/>
      <c r="C12" s="15"/>
      <c r="D12" s="15"/>
      <c r="E12" s="15"/>
      <c r="F12" s="15"/>
      <c r="G12" s="24"/>
      <c r="H12" s="24"/>
      <c r="I12" s="24"/>
      <c r="J12" s="15"/>
    </row>
    <row r="13" spans="1:10" s="3" customFormat="1" ht="16.5" customHeight="1">
      <c r="A13" s="15"/>
      <c r="B13" s="15"/>
      <c r="C13" s="15"/>
      <c r="D13" s="15"/>
      <c r="E13" s="15"/>
      <c r="F13" s="15"/>
      <c r="G13" s="24"/>
      <c r="H13" s="24"/>
      <c r="I13" s="24"/>
      <c r="J13" s="15"/>
    </row>
    <row r="14" spans="1:10" s="3" customFormat="1" ht="16.5" customHeight="1">
      <c r="A14" s="15"/>
      <c r="B14" s="15"/>
      <c r="C14" s="15"/>
      <c r="D14" s="15"/>
      <c r="E14" s="15"/>
      <c r="F14" s="15"/>
      <c r="G14" s="24"/>
      <c r="H14" s="24"/>
      <c r="I14" s="24"/>
      <c r="J14" s="15"/>
    </row>
    <row r="15" spans="1:10" s="3" customFormat="1" ht="16.5" customHeight="1">
      <c r="A15" s="15"/>
      <c r="B15" s="15"/>
      <c r="C15" s="15"/>
      <c r="D15" s="15"/>
      <c r="E15" s="15"/>
      <c r="F15" s="15"/>
      <c r="G15" s="24"/>
      <c r="H15" s="24"/>
      <c r="I15" s="24"/>
      <c r="J15" s="15"/>
    </row>
    <row r="16" spans="1:10" s="3" customFormat="1" ht="16.5" customHeight="1">
      <c r="A16" s="15"/>
      <c r="B16" s="15"/>
      <c r="C16" s="15"/>
      <c r="D16" s="15"/>
      <c r="E16" s="15"/>
      <c r="F16" s="15"/>
      <c r="G16" s="24"/>
      <c r="H16" s="24"/>
      <c r="I16" s="24"/>
      <c r="J16" s="15"/>
    </row>
    <row r="17" spans="1:10" s="3" customFormat="1" ht="16.5" customHeight="1">
      <c r="A17" s="15"/>
      <c r="B17" s="15"/>
      <c r="C17" s="15"/>
      <c r="D17" s="15"/>
      <c r="E17" s="15"/>
      <c r="F17" s="15"/>
      <c r="G17" s="24"/>
      <c r="H17" s="24"/>
      <c r="I17" s="24"/>
      <c r="J17" s="15"/>
    </row>
    <row r="18" spans="1:10" s="3" customFormat="1" ht="16.5" customHeight="1">
      <c r="A18" s="15"/>
      <c r="B18" s="15"/>
      <c r="C18" s="15"/>
      <c r="D18" s="15"/>
      <c r="E18" s="15"/>
      <c r="F18" s="15"/>
      <c r="G18" s="24"/>
      <c r="H18" s="24"/>
      <c r="I18" s="24"/>
      <c r="J18" s="15"/>
    </row>
    <row r="19" spans="1:10" s="3" customFormat="1" ht="16.5" customHeight="1">
      <c r="A19" s="15"/>
      <c r="B19" s="15"/>
      <c r="C19" s="15"/>
      <c r="D19" s="15"/>
      <c r="E19" s="15"/>
      <c r="F19" s="15"/>
      <c r="G19" s="24"/>
      <c r="H19" s="24"/>
      <c r="I19" s="24"/>
      <c r="J19" s="15"/>
    </row>
    <row r="20" spans="1:10" s="3" customFormat="1" ht="16.5" customHeight="1">
      <c r="A20" s="15"/>
      <c r="B20" s="15"/>
      <c r="C20" s="15"/>
      <c r="D20" s="15"/>
      <c r="E20" s="15"/>
      <c r="F20" s="15"/>
      <c r="G20" s="24"/>
      <c r="H20" s="24"/>
      <c r="I20" s="24"/>
      <c r="J20" s="15"/>
    </row>
    <row r="21" spans="1:10" s="3" customFormat="1" ht="16.5" customHeight="1">
      <c r="A21" s="15"/>
      <c r="B21" s="15"/>
      <c r="C21" s="15"/>
      <c r="D21" s="15"/>
      <c r="E21" s="15"/>
      <c r="F21" s="15"/>
      <c r="G21" s="24"/>
      <c r="H21" s="24"/>
      <c r="I21" s="24"/>
      <c r="J21" s="15"/>
    </row>
    <row r="22" spans="1:10" s="3" customFormat="1" ht="16.5" customHeight="1">
      <c r="A22" s="15"/>
      <c r="B22" s="15"/>
      <c r="C22" s="15"/>
      <c r="D22" s="15"/>
      <c r="E22" s="15"/>
      <c r="F22" s="15"/>
      <c r="G22" s="24"/>
      <c r="H22" s="24"/>
      <c r="I22" s="24"/>
      <c r="J22" s="15"/>
    </row>
    <row r="23" spans="1:10" s="3" customFormat="1" ht="16.5" customHeight="1">
      <c r="A23" s="15"/>
      <c r="B23" s="15"/>
      <c r="C23" s="15"/>
      <c r="D23" s="15"/>
      <c r="E23" s="15"/>
      <c r="F23" s="15"/>
      <c r="G23" s="24"/>
      <c r="H23" s="24"/>
      <c r="I23" s="24"/>
      <c r="J23" s="15"/>
    </row>
    <row r="24" spans="1:10" s="3" customFormat="1" ht="16.5" customHeight="1">
      <c r="A24" s="15"/>
      <c r="B24" s="15"/>
      <c r="C24" s="15"/>
      <c r="D24" s="15"/>
      <c r="E24" s="15"/>
      <c r="F24" s="15"/>
      <c r="G24" s="24"/>
      <c r="H24" s="24"/>
      <c r="I24" s="24"/>
      <c r="J24" s="15"/>
    </row>
    <row r="25" spans="1:10" s="3" customFormat="1" ht="16.5" customHeight="1">
      <c r="A25" s="17"/>
      <c r="B25" s="19"/>
      <c r="C25" s="19"/>
      <c r="D25" s="19"/>
      <c r="E25" s="15"/>
      <c r="F25" s="15"/>
      <c r="G25" s="24"/>
      <c r="H25" s="24"/>
      <c r="I25" s="24"/>
      <c r="J25" s="15"/>
    </row>
    <row r="26" spans="1:10" s="3" customFormat="1" ht="16.5" customHeight="1">
      <c r="A26" s="17"/>
      <c r="B26" s="27"/>
      <c r="C26" s="28"/>
      <c r="D26" s="28"/>
      <c r="E26" s="28"/>
      <c r="F26" s="28"/>
      <c r="G26" s="29"/>
      <c r="H26" s="24"/>
      <c r="I26" s="24"/>
      <c r="J26" s="15"/>
    </row>
    <row r="27" spans="1:10" s="3" customFormat="1" ht="16.5" customHeight="1">
      <c r="A27" s="206" t="s">
        <v>370</v>
      </c>
      <c r="B27" s="212"/>
      <c r="C27" s="212"/>
      <c r="D27" s="213"/>
      <c r="E27" s="28"/>
      <c r="F27" s="28"/>
      <c r="G27" s="16">
        <f>SUM(G7:G26)</f>
        <v>0</v>
      </c>
      <c r="H27" s="24">
        <f>SUM(H7:H26)</f>
        <v>0</v>
      </c>
      <c r="I27" s="24">
        <f>SUM(I7:I26)</f>
        <v>0</v>
      </c>
      <c r="J27" s="15"/>
    </row>
    <row r="28" spans="1:10" s="3" customFormat="1" ht="16.5" customHeight="1">
      <c r="A28" s="206" t="s">
        <v>371</v>
      </c>
      <c r="B28" s="212"/>
      <c r="C28" s="212"/>
      <c r="D28" s="213"/>
      <c r="E28" s="28"/>
      <c r="F28" s="28"/>
      <c r="G28" s="16">
        <f>G27</f>
        <v>0</v>
      </c>
      <c r="H28" s="24">
        <f>H27</f>
        <v>0</v>
      </c>
      <c r="I28" s="24">
        <f>I27</f>
        <v>0</v>
      </c>
      <c r="J28" s="15"/>
    </row>
    <row r="29" s="3" customFormat="1" ht="16.5" customHeight="1"/>
  </sheetData>
  <sheetProtection/>
  <mergeCells count="11">
    <mergeCell ref="I5:I6"/>
    <mergeCell ref="J5:J6"/>
    <mergeCell ref="A1:J1"/>
    <mergeCell ref="E5:G5"/>
    <mergeCell ref="A27:D27"/>
    <mergeCell ref="A28:D28"/>
    <mergeCell ref="A5:A6"/>
    <mergeCell ref="B5:B6"/>
    <mergeCell ref="C5:C6"/>
    <mergeCell ref="D5:D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4">
      <selection activeCell="D5" sqref="D5:E28"/>
    </sheetView>
  </sheetViews>
  <sheetFormatPr defaultColWidth="9.00390625" defaultRowHeight="16.5" customHeight="1"/>
  <cols>
    <col min="1" max="1" width="6.125" style="5" customWidth="1"/>
    <col min="2" max="2" width="30.50390625" style="5" customWidth="1"/>
    <col min="3" max="3" width="15.00390625" style="5" customWidth="1"/>
    <col min="4" max="4" width="16.625" style="5" customWidth="1"/>
    <col min="5" max="5" width="16.875" style="5" customWidth="1"/>
    <col min="6" max="6" width="17.00390625" style="5" customWidth="1"/>
    <col min="7" max="7" width="20.25390625" style="5" customWidth="1"/>
    <col min="8" max="16384" width="9.00390625" style="5" customWidth="1"/>
  </cols>
  <sheetData>
    <row r="1" spans="1:7" s="1" customFormat="1" ht="22.5" customHeight="1">
      <c r="A1" s="211" t="s">
        <v>223</v>
      </c>
      <c r="B1" s="211"/>
      <c r="C1" s="211"/>
      <c r="D1" s="211"/>
      <c r="E1" s="211"/>
      <c r="F1" s="211"/>
      <c r="G1" s="211"/>
    </row>
    <row r="2" spans="1:14" s="2" customFormat="1" ht="16.5" customHeight="1">
      <c r="A2" s="6"/>
      <c r="B2" s="6"/>
      <c r="C2" s="6"/>
      <c r="D2" s="6"/>
      <c r="E2" s="6"/>
      <c r="F2" s="6"/>
      <c r="G2" s="7" t="s">
        <v>1110</v>
      </c>
      <c r="H2" s="6"/>
      <c r="I2" s="6"/>
      <c r="J2" s="3"/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3"/>
      <c r="K3" s="3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202" t="s">
        <v>331</v>
      </c>
      <c r="B5" s="202" t="s">
        <v>1088</v>
      </c>
      <c r="C5" s="219" t="s">
        <v>410</v>
      </c>
      <c r="D5" s="221" t="s">
        <v>235</v>
      </c>
      <c r="E5" s="204" t="s">
        <v>258</v>
      </c>
      <c r="F5" s="202" t="s">
        <v>236</v>
      </c>
      <c r="G5" s="202" t="s">
        <v>376</v>
      </c>
    </row>
    <row r="6" spans="1:22" s="4" customFormat="1" ht="16.5" customHeight="1">
      <c r="A6" s="210"/>
      <c r="B6" s="210"/>
      <c r="C6" s="223"/>
      <c r="D6" s="227"/>
      <c r="E6" s="209"/>
      <c r="F6" s="210"/>
      <c r="G6" s="210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7" s="3" customFormat="1" ht="16.5" customHeight="1">
      <c r="A7" s="15"/>
      <c r="B7" s="15"/>
      <c r="C7" s="15"/>
      <c r="D7" s="24"/>
      <c r="E7" s="24"/>
      <c r="F7" s="24"/>
      <c r="G7" s="15"/>
    </row>
    <row r="8" spans="1:7" s="3" customFormat="1" ht="16.5" customHeight="1">
      <c r="A8" s="15"/>
      <c r="B8" s="15"/>
      <c r="C8" s="15"/>
      <c r="D8" s="24"/>
      <c r="E8" s="24"/>
      <c r="F8" s="24"/>
      <c r="G8" s="15"/>
    </row>
    <row r="9" spans="1:7" s="3" customFormat="1" ht="16.5" customHeight="1">
      <c r="A9" s="15"/>
      <c r="B9" s="15"/>
      <c r="C9" s="15"/>
      <c r="D9" s="24"/>
      <c r="E9" s="24"/>
      <c r="F9" s="24"/>
      <c r="G9" s="15"/>
    </row>
    <row r="10" spans="1:7" s="3" customFormat="1" ht="16.5" customHeight="1">
      <c r="A10" s="15"/>
      <c r="B10" s="15"/>
      <c r="C10" s="15"/>
      <c r="D10" s="24"/>
      <c r="E10" s="24"/>
      <c r="F10" s="24"/>
      <c r="G10" s="15"/>
    </row>
    <row r="11" spans="1:7" s="3" customFormat="1" ht="16.5" customHeight="1">
      <c r="A11" s="15"/>
      <c r="B11" s="15"/>
      <c r="C11" s="15"/>
      <c r="D11" s="24"/>
      <c r="E11" s="24"/>
      <c r="F11" s="24"/>
      <c r="G11" s="15"/>
    </row>
    <row r="12" spans="1:7" s="3" customFormat="1" ht="16.5" customHeight="1">
      <c r="A12" s="15"/>
      <c r="B12" s="15"/>
      <c r="C12" s="15"/>
      <c r="D12" s="24"/>
      <c r="E12" s="24"/>
      <c r="F12" s="24"/>
      <c r="G12" s="15"/>
    </row>
    <row r="13" spans="1:7" s="3" customFormat="1" ht="16.5" customHeight="1">
      <c r="A13" s="15"/>
      <c r="B13" s="15"/>
      <c r="C13" s="15"/>
      <c r="D13" s="24"/>
      <c r="E13" s="24"/>
      <c r="F13" s="24"/>
      <c r="G13" s="15"/>
    </row>
    <row r="14" spans="1:7" s="3" customFormat="1" ht="16.5" customHeight="1">
      <c r="A14" s="15"/>
      <c r="B14" s="15"/>
      <c r="C14" s="15"/>
      <c r="D14" s="24"/>
      <c r="E14" s="24"/>
      <c r="F14" s="24"/>
      <c r="G14" s="15"/>
    </row>
    <row r="15" spans="1:7" s="3" customFormat="1" ht="16.5" customHeight="1">
      <c r="A15" s="15"/>
      <c r="B15" s="15"/>
      <c r="C15" s="15"/>
      <c r="D15" s="24"/>
      <c r="E15" s="24"/>
      <c r="F15" s="24"/>
      <c r="G15" s="15"/>
    </row>
    <row r="16" spans="1:7" s="3" customFormat="1" ht="16.5" customHeight="1">
      <c r="A16" s="15"/>
      <c r="B16" s="15"/>
      <c r="C16" s="15"/>
      <c r="D16" s="24"/>
      <c r="E16" s="24"/>
      <c r="F16" s="24"/>
      <c r="G16" s="15"/>
    </row>
    <row r="17" spans="1:7" s="3" customFormat="1" ht="16.5" customHeight="1">
      <c r="A17" s="15"/>
      <c r="B17" s="15"/>
      <c r="C17" s="15"/>
      <c r="D17" s="24"/>
      <c r="E17" s="24"/>
      <c r="F17" s="24"/>
      <c r="G17" s="15"/>
    </row>
    <row r="18" spans="1:7" s="3" customFormat="1" ht="16.5" customHeight="1">
      <c r="A18" s="15"/>
      <c r="B18" s="15"/>
      <c r="C18" s="15"/>
      <c r="D18" s="24"/>
      <c r="E18" s="24"/>
      <c r="F18" s="24"/>
      <c r="G18" s="15"/>
    </row>
    <row r="19" spans="1:7" s="3" customFormat="1" ht="16.5" customHeight="1">
      <c r="A19" s="15"/>
      <c r="B19" s="15"/>
      <c r="C19" s="15"/>
      <c r="D19" s="24"/>
      <c r="E19" s="24"/>
      <c r="F19" s="24"/>
      <c r="G19" s="15"/>
    </row>
    <row r="20" spans="1:7" s="3" customFormat="1" ht="16.5" customHeight="1">
      <c r="A20" s="15"/>
      <c r="B20" s="15"/>
      <c r="C20" s="15"/>
      <c r="D20" s="24"/>
      <c r="E20" s="24"/>
      <c r="F20" s="24"/>
      <c r="G20" s="15"/>
    </row>
    <row r="21" spans="1:7" s="3" customFormat="1" ht="16.5" customHeight="1">
      <c r="A21" s="15"/>
      <c r="B21" s="15"/>
      <c r="C21" s="15"/>
      <c r="D21" s="24"/>
      <c r="E21" s="24"/>
      <c r="F21" s="24"/>
      <c r="G21" s="15"/>
    </row>
    <row r="22" spans="1:7" s="3" customFormat="1" ht="16.5" customHeight="1">
      <c r="A22" s="15"/>
      <c r="B22" s="15"/>
      <c r="C22" s="15"/>
      <c r="D22" s="24"/>
      <c r="E22" s="24"/>
      <c r="F22" s="24"/>
      <c r="G22" s="15"/>
    </row>
    <row r="23" spans="1:7" s="3" customFormat="1" ht="16.5" customHeight="1">
      <c r="A23" s="15"/>
      <c r="B23" s="15"/>
      <c r="C23" s="15"/>
      <c r="D23" s="24"/>
      <c r="E23" s="24"/>
      <c r="F23" s="24"/>
      <c r="G23" s="15"/>
    </row>
    <row r="24" spans="1:7" s="3" customFormat="1" ht="16.5" customHeight="1">
      <c r="A24" s="15"/>
      <c r="B24" s="15"/>
      <c r="C24" s="15"/>
      <c r="D24" s="24"/>
      <c r="E24" s="24"/>
      <c r="F24" s="24"/>
      <c r="G24" s="15"/>
    </row>
    <row r="25" spans="1:7" s="3" customFormat="1" ht="16.5" customHeight="1">
      <c r="A25" s="17"/>
      <c r="B25" s="15"/>
      <c r="C25" s="15"/>
      <c r="D25" s="24"/>
      <c r="E25" s="24"/>
      <c r="F25" s="24"/>
      <c r="G25" s="15"/>
    </row>
    <row r="26" spans="1:7" s="3" customFormat="1" ht="16.5" customHeight="1">
      <c r="A26" s="17"/>
      <c r="B26" s="18"/>
      <c r="C26" s="19"/>
      <c r="D26" s="24"/>
      <c r="E26" s="24"/>
      <c r="F26" s="24"/>
      <c r="G26" s="15"/>
    </row>
    <row r="27" spans="1:7" s="3" customFormat="1" ht="16.5" customHeight="1">
      <c r="A27" s="206" t="s">
        <v>370</v>
      </c>
      <c r="B27" s="207"/>
      <c r="C27" s="208"/>
      <c r="D27" s="24">
        <f>SUM(D7:D26)</f>
        <v>0</v>
      </c>
      <c r="E27" s="24">
        <f>SUM(E7:E26)</f>
        <v>0</v>
      </c>
      <c r="F27" s="24">
        <f>SUM(F7:F26)</f>
        <v>0</v>
      </c>
      <c r="G27" s="15"/>
    </row>
    <row r="28" spans="1:7" s="3" customFormat="1" ht="16.5" customHeight="1">
      <c r="A28" s="206" t="s">
        <v>371</v>
      </c>
      <c r="B28" s="207"/>
      <c r="C28" s="208"/>
      <c r="D28" s="24">
        <f>D27</f>
        <v>0</v>
      </c>
      <c r="E28" s="24">
        <f>E27</f>
        <v>0</v>
      </c>
      <c r="F28" s="24">
        <f>F27</f>
        <v>0</v>
      </c>
      <c r="G28" s="15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V30"/>
  <sheetViews>
    <sheetView showGridLines="0" zoomScalePageLayoutView="0" workbookViewId="0" topLeftCell="A5">
      <selection activeCell="B9" sqref="B9"/>
    </sheetView>
  </sheetViews>
  <sheetFormatPr defaultColWidth="9.00390625" defaultRowHeight="16.5" customHeight="1"/>
  <cols>
    <col min="1" max="1" width="6.125" style="5" customWidth="1"/>
    <col min="2" max="2" width="21.875" style="5" customWidth="1"/>
    <col min="3" max="3" width="8.125" style="5" customWidth="1"/>
    <col min="4" max="4" width="20.875" style="5" customWidth="1"/>
    <col min="5" max="5" width="16.75390625" style="5" customWidth="1"/>
    <col min="6" max="6" width="16.25390625" style="5" customWidth="1"/>
    <col min="7" max="8" width="16.125" style="5" customWidth="1"/>
    <col min="9" max="16384" width="9.00390625" style="5" customWidth="1"/>
  </cols>
  <sheetData>
    <row r="1" spans="1:8" s="1" customFormat="1" ht="22.5" customHeight="1">
      <c r="A1" s="211" t="s">
        <v>226</v>
      </c>
      <c r="B1" s="211"/>
      <c r="C1" s="211"/>
      <c r="D1" s="211"/>
      <c r="E1" s="211"/>
      <c r="F1" s="211"/>
      <c r="G1" s="211"/>
      <c r="H1" s="21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1111</v>
      </c>
      <c r="I2" s="6"/>
      <c r="J2" s="3"/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3"/>
      <c r="K3" s="3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202" t="s">
        <v>331</v>
      </c>
      <c r="B5" s="202" t="s">
        <v>1088</v>
      </c>
      <c r="C5" s="219" t="s">
        <v>410</v>
      </c>
      <c r="D5" s="219" t="s">
        <v>1089</v>
      </c>
      <c r="E5" s="221" t="s">
        <v>235</v>
      </c>
      <c r="F5" s="204" t="s">
        <v>258</v>
      </c>
      <c r="G5" s="204" t="s">
        <v>236</v>
      </c>
      <c r="H5" s="202" t="s">
        <v>376</v>
      </c>
    </row>
    <row r="6" spans="1:22" s="4" customFormat="1" ht="16.5" customHeight="1">
      <c r="A6" s="210"/>
      <c r="B6" s="210"/>
      <c r="C6" s="223"/>
      <c r="D6" s="223"/>
      <c r="E6" s="227"/>
      <c r="F6" s="209"/>
      <c r="G6" s="209"/>
      <c r="H6" s="210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8" s="3" customFormat="1" ht="16.5" customHeight="1">
      <c r="A7" s="15"/>
      <c r="B7" s="15"/>
      <c r="C7" s="15"/>
      <c r="D7" s="15"/>
      <c r="E7" s="16"/>
      <c r="F7" s="16"/>
      <c r="G7" s="16"/>
      <c r="H7" s="15"/>
    </row>
    <row r="8" spans="1:8" s="3" customFormat="1" ht="16.5" customHeight="1">
      <c r="A8" s="15"/>
      <c r="B8" s="15"/>
      <c r="C8" s="15"/>
      <c r="D8" s="15"/>
      <c r="E8" s="16"/>
      <c r="F8" s="16"/>
      <c r="G8" s="16"/>
      <c r="H8" s="15"/>
    </row>
    <row r="9" spans="1:8" s="3" customFormat="1" ht="16.5" customHeight="1">
      <c r="A9" s="15"/>
      <c r="B9" s="15"/>
      <c r="C9" s="15"/>
      <c r="D9" s="15"/>
      <c r="E9" s="16"/>
      <c r="F9" s="16"/>
      <c r="G9" s="16"/>
      <c r="H9" s="15"/>
    </row>
    <row r="10" spans="1:8" s="3" customFormat="1" ht="16.5" customHeight="1">
      <c r="A10" s="15"/>
      <c r="B10" s="15"/>
      <c r="C10" s="15"/>
      <c r="D10" s="15"/>
      <c r="E10" s="16"/>
      <c r="F10" s="16"/>
      <c r="G10" s="16"/>
      <c r="H10" s="15"/>
    </row>
    <row r="11" spans="1:8" s="3" customFormat="1" ht="16.5" customHeight="1">
      <c r="A11" s="15"/>
      <c r="B11" s="15"/>
      <c r="C11" s="15"/>
      <c r="D11" s="15"/>
      <c r="E11" s="16"/>
      <c r="F11" s="16"/>
      <c r="G11" s="16"/>
      <c r="H11" s="15"/>
    </row>
    <row r="12" spans="1:8" s="3" customFormat="1" ht="16.5" customHeight="1">
      <c r="A12" s="15"/>
      <c r="B12" s="15"/>
      <c r="C12" s="15"/>
      <c r="D12" s="15"/>
      <c r="E12" s="16"/>
      <c r="F12" s="16"/>
      <c r="G12" s="16"/>
      <c r="H12" s="15"/>
    </row>
    <row r="13" spans="1:8" s="3" customFormat="1" ht="16.5" customHeight="1">
      <c r="A13" s="15"/>
      <c r="B13" s="15"/>
      <c r="C13" s="15"/>
      <c r="D13" s="15"/>
      <c r="E13" s="16"/>
      <c r="F13" s="16"/>
      <c r="G13" s="16"/>
      <c r="H13" s="15"/>
    </row>
    <row r="14" spans="1:8" s="3" customFormat="1" ht="16.5" customHeight="1">
      <c r="A14" s="15"/>
      <c r="B14" s="15"/>
      <c r="C14" s="15"/>
      <c r="D14" s="15"/>
      <c r="E14" s="16"/>
      <c r="F14" s="16"/>
      <c r="G14" s="16"/>
      <c r="H14" s="15"/>
    </row>
    <row r="15" spans="1:8" s="3" customFormat="1" ht="16.5" customHeight="1">
      <c r="A15" s="15"/>
      <c r="B15" s="15"/>
      <c r="C15" s="15"/>
      <c r="D15" s="15"/>
      <c r="E15" s="16"/>
      <c r="F15" s="16"/>
      <c r="G15" s="16"/>
      <c r="H15" s="15"/>
    </row>
    <row r="16" spans="1:8" s="3" customFormat="1" ht="16.5" customHeight="1">
      <c r="A16" s="15"/>
      <c r="B16" s="15"/>
      <c r="C16" s="15"/>
      <c r="D16" s="15"/>
      <c r="E16" s="16"/>
      <c r="F16" s="16"/>
      <c r="G16" s="16"/>
      <c r="H16" s="15"/>
    </row>
    <row r="17" spans="1:8" s="3" customFormat="1" ht="16.5" customHeight="1">
      <c r="A17" s="15"/>
      <c r="B17" s="15"/>
      <c r="C17" s="15"/>
      <c r="D17" s="15"/>
      <c r="E17" s="16"/>
      <c r="F17" s="16"/>
      <c r="G17" s="16"/>
      <c r="H17" s="15"/>
    </row>
    <row r="18" spans="1:8" s="3" customFormat="1" ht="16.5" customHeight="1">
      <c r="A18" s="15"/>
      <c r="B18" s="15"/>
      <c r="C18" s="15"/>
      <c r="D18" s="15"/>
      <c r="E18" s="16"/>
      <c r="F18" s="16"/>
      <c r="G18" s="16"/>
      <c r="H18" s="15"/>
    </row>
    <row r="19" spans="1:8" s="3" customFormat="1" ht="16.5" customHeight="1">
      <c r="A19" s="15"/>
      <c r="B19" s="15"/>
      <c r="C19" s="15"/>
      <c r="D19" s="15"/>
      <c r="E19" s="16"/>
      <c r="F19" s="16"/>
      <c r="G19" s="16"/>
      <c r="H19" s="15"/>
    </row>
    <row r="20" spans="1:8" s="3" customFormat="1" ht="16.5" customHeight="1">
      <c r="A20" s="15"/>
      <c r="B20" s="15"/>
      <c r="C20" s="15"/>
      <c r="D20" s="15"/>
      <c r="E20" s="16"/>
      <c r="F20" s="16"/>
      <c r="G20" s="16"/>
      <c r="H20" s="15"/>
    </row>
    <row r="21" spans="1:8" s="3" customFormat="1" ht="16.5" customHeight="1">
      <c r="A21" s="15"/>
      <c r="B21" s="15"/>
      <c r="C21" s="15"/>
      <c r="D21" s="15"/>
      <c r="E21" s="16"/>
      <c r="F21" s="16"/>
      <c r="G21" s="16"/>
      <c r="H21" s="15"/>
    </row>
    <row r="22" spans="1:8" s="3" customFormat="1" ht="16.5" customHeight="1">
      <c r="A22" s="15"/>
      <c r="B22" s="15"/>
      <c r="C22" s="15"/>
      <c r="D22" s="15"/>
      <c r="E22" s="16"/>
      <c r="F22" s="16"/>
      <c r="G22" s="16"/>
      <c r="H22" s="15"/>
    </row>
    <row r="23" spans="1:8" s="3" customFormat="1" ht="16.5" customHeight="1">
      <c r="A23" s="15"/>
      <c r="B23" s="15"/>
      <c r="C23" s="15"/>
      <c r="D23" s="15"/>
      <c r="E23" s="16"/>
      <c r="F23" s="16"/>
      <c r="G23" s="16"/>
      <c r="H23" s="15"/>
    </row>
    <row r="24" spans="1:8" s="3" customFormat="1" ht="16.5" customHeight="1">
      <c r="A24" s="15"/>
      <c r="B24" s="15"/>
      <c r="C24" s="15"/>
      <c r="D24" s="15"/>
      <c r="E24" s="16"/>
      <c r="F24" s="16"/>
      <c r="G24" s="16"/>
      <c r="H24" s="15"/>
    </row>
    <row r="25" spans="1:8" s="3" customFormat="1" ht="16.5" customHeight="1">
      <c r="A25" s="17"/>
      <c r="B25" s="15"/>
      <c r="C25" s="15"/>
      <c r="D25" s="15"/>
      <c r="E25" s="16"/>
      <c r="F25" s="16"/>
      <c r="G25" s="16"/>
      <c r="H25" s="15"/>
    </row>
    <row r="26" spans="1:8" s="3" customFormat="1" ht="16.5" customHeight="1">
      <c r="A26" s="17"/>
      <c r="B26" s="18"/>
      <c r="C26" s="19"/>
      <c r="D26" s="19"/>
      <c r="E26" s="16"/>
      <c r="F26" s="16"/>
      <c r="G26" s="16"/>
      <c r="H26" s="15"/>
    </row>
    <row r="27" spans="1:8" s="3" customFormat="1" ht="16.5" customHeight="1">
      <c r="A27" s="206" t="s">
        <v>370</v>
      </c>
      <c r="B27" s="212"/>
      <c r="C27" s="212"/>
      <c r="D27" s="213"/>
      <c r="E27" s="16">
        <f>SUM(E7:E26)</f>
        <v>0</v>
      </c>
      <c r="F27" s="16">
        <f>SUM(F7:F26)</f>
        <v>0</v>
      </c>
      <c r="G27" s="16">
        <f>SUM(G7:G26)</f>
        <v>0</v>
      </c>
      <c r="H27" s="15"/>
    </row>
    <row r="28" spans="1:8" s="3" customFormat="1" ht="16.5" customHeight="1">
      <c r="A28" s="206" t="s">
        <v>371</v>
      </c>
      <c r="B28" s="212"/>
      <c r="C28" s="212"/>
      <c r="D28" s="213"/>
      <c r="E28" s="16">
        <f>E27</f>
        <v>0</v>
      </c>
      <c r="F28" s="16">
        <f>F27</f>
        <v>0</v>
      </c>
      <c r="G28" s="16">
        <f>G27</f>
        <v>0</v>
      </c>
      <c r="H28" s="15"/>
    </row>
    <row r="29" spans="1:6" ht="18" customHeight="1">
      <c r="A29" s="22"/>
      <c r="F29" s="22"/>
    </row>
    <row r="30" ht="16.5" customHeight="1">
      <c r="A30" s="22"/>
    </row>
  </sheetData>
  <sheetProtection/>
  <mergeCells count="11">
    <mergeCell ref="G5:G6"/>
    <mergeCell ref="H5:H6"/>
    <mergeCell ref="A1:H1"/>
    <mergeCell ref="A27:D27"/>
    <mergeCell ref="A28:D28"/>
    <mergeCell ref="A5:A6"/>
    <mergeCell ref="B5:B6"/>
    <mergeCell ref="C5:C6"/>
    <mergeCell ref="D5:D6"/>
    <mergeCell ref="E5:E6"/>
    <mergeCell ref="F5:F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G8" sqref="G8"/>
    </sheetView>
  </sheetViews>
  <sheetFormatPr defaultColWidth="9.00390625" defaultRowHeight="16.5" customHeight="1"/>
  <cols>
    <col min="1" max="1" width="4.00390625" style="57" customWidth="1"/>
    <col min="2" max="2" width="21.875" style="5" customWidth="1"/>
    <col min="3" max="3" width="10.75390625" style="5" customWidth="1"/>
    <col min="4" max="4" width="7.75390625" style="5" customWidth="1"/>
    <col min="5" max="5" width="11.375" style="5" customWidth="1"/>
    <col min="6" max="6" width="12.625" style="5" customWidth="1"/>
    <col min="7" max="7" width="12.50390625" style="5" customWidth="1"/>
    <col min="8" max="8" width="11.50390625" style="5" customWidth="1"/>
    <col min="9" max="9" width="10.875" style="5" customWidth="1"/>
    <col min="10" max="10" width="8.50390625" style="5" customWidth="1"/>
    <col min="11" max="11" width="10.125" style="5" customWidth="1"/>
    <col min="12" max="16384" width="9.00390625" style="5" customWidth="1"/>
  </cols>
  <sheetData>
    <row r="1" spans="1:11" s="132" customFormat="1" ht="22.5" customHeight="1">
      <c r="A1" s="133" t="s">
        <v>378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379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 t="s">
        <v>365</v>
      </c>
      <c r="B4" s="8"/>
      <c r="C4" s="9"/>
      <c r="D4" s="9"/>
      <c r="E4" s="9"/>
      <c r="F4" s="9"/>
      <c r="K4" s="10"/>
    </row>
    <row r="5" spans="1:11" s="4" customFormat="1" ht="16.5" customHeight="1">
      <c r="A5" s="204" t="s">
        <v>1</v>
      </c>
      <c r="B5" s="204" t="s">
        <v>380</v>
      </c>
      <c r="C5" s="204" t="s">
        <v>381</v>
      </c>
      <c r="D5" s="204" t="s">
        <v>367</v>
      </c>
      <c r="E5" s="204" t="s">
        <v>368</v>
      </c>
      <c r="F5" s="204" t="s">
        <v>369</v>
      </c>
      <c r="G5" s="204" t="s">
        <v>235</v>
      </c>
      <c r="H5" s="204" t="s">
        <v>258</v>
      </c>
      <c r="I5" s="204" t="s">
        <v>236</v>
      </c>
      <c r="J5" s="204" t="s">
        <v>238</v>
      </c>
      <c r="K5" s="204" t="s">
        <v>376</v>
      </c>
    </row>
    <row r="6" spans="1:22" s="4" customFormat="1" ht="16.5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11" ht="16.5" customHeight="1">
      <c r="A7" s="28"/>
      <c r="B7" s="33"/>
      <c r="C7" s="104"/>
      <c r="D7" s="33"/>
      <c r="E7" s="15"/>
      <c r="F7" s="15"/>
      <c r="G7" s="43"/>
      <c r="H7" s="38"/>
      <c r="I7" s="38"/>
      <c r="J7" s="16" t="e">
        <f>(I7-H7)/H7*100</f>
        <v>#DIV/0!</v>
      </c>
      <c r="K7" s="33"/>
    </row>
    <row r="8" spans="1:11" ht="16.5" customHeight="1">
      <c r="A8" s="28"/>
      <c r="B8" s="33"/>
      <c r="C8" s="104"/>
      <c r="D8" s="33"/>
      <c r="E8" s="30"/>
      <c r="F8" s="15"/>
      <c r="G8" s="43"/>
      <c r="H8" s="24"/>
      <c r="I8" s="43"/>
      <c r="J8" s="16"/>
      <c r="K8" s="15"/>
    </row>
    <row r="9" spans="1:11" s="3" customFormat="1" ht="16.5" customHeight="1">
      <c r="A9" s="28"/>
      <c r="B9" s="15"/>
      <c r="C9" s="15"/>
      <c r="D9" s="15"/>
      <c r="E9" s="15"/>
      <c r="F9" s="15"/>
      <c r="G9" s="24"/>
      <c r="H9" s="24"/>
      <c r="I9" s="24"/>
      <c r="J9" s="16"/>
      <c r="K9" s="15"/>
    </row>
    <row r="10" spans="1:11" s="3" customFormat="1" ht="16.5" customHeight="1">
      <c r="A10" s="28"/>
      <c r="B10" s="15"/>
      <c r="C10" s="15"/>
      <c r="D10" s="15"/>
      <c r="E10" s="15"/>
      <c r="F10" s="15"/>
      <c r="G10" s="24"/>
      <c r="H10" s="24"/>
      <c r="I10" s="24"/>
      <c r="J10" s="16"/>
      <c r="K10" s="15"/>
    </row>
    <row r="11" spans="1:11" s="3" customFormat="1" ht="16.5" customHeight="1">
      <c r="A11" s="28"/>
      <c r="B11" s="15"/>
      <c r="C11" s="15"/>
      <c r="D11" s="15"/>
      <c r="E11" s="15"/>
      <c r="F11" s="15"/>
      <c r="G11" s="24"/>
      <c r="H11" s="24"/>
      <c r="I11" s="24"/>
      <c r="J11" s="16"/>
      <c r="K11" s="15"/>
    </row>
    <row r="12" spans="1:11" s="3" customFormat="1" ht="16.5" customHeight="1">
      <c r="A12" s="28"/>
      <c r="B12" s="15"/>
      <c r="C12" s="15"/>
      <c r="D12" s="15"/>
      <c r="E12" s="15"/>
      <c r="F12" s="15"/>
      <c r="G12" s="24"/>
      <c r="H12" s="24"/>
      <c r="I12" s="24"/>
      <c r="J12" s="16"/>
      <c r="K12" s="15"/>
    </row>
    <row r="13" spans="1:11" s="3" customFormat="1" ht="16.5" customHeight="1">
      <c r="A13" s="28"/>
      <c r="B13" s="15"/>
      <c r="C13" s="15"/>
      <c r="D13" s="15"/>
      <c r="E13" s="15"/>
      <c r="F13" s="15"/>
      <c r="G13" s="24"/>
      <c r="H13" s="24"/>
      <c r="I13" s="24"/>
      <c r="J13" s="16"/>
      <c r="K13" s="15"/>
    </row>
    <row r="14" spans="1:11" s="3" customFormat="1" ht="16.5" customHeight="1">
      <c r="A14" s="28"/>
      <c r="B14" s="15"/>
      <c r="C14" s="15"/>
      <c r="D14" s="15"/>
      <c r="E14" s="15"/>
      <c r="F14" s="15"/>
      <c r="G14" s="24"/>
      <c r="H14" s="24"/>
      <c r="I14" s="24"/>
      <c r="J14" s="16"/>
      <c r="K14" s="15"/>
    </row>
    <row r="15" spans="1:11" s="3" customFormat="1" ht="16.5" customHeight="1">
      <c r="A15" s="28"/>
      <c r="B15" s="15"/>
      <c r="C15" s="15"/>
      <c r="D15" s="15"/>
      <c r="E15" s="15"/>
      <c r="F15" s="15"/>
      <c r="G15" s="24"/>
      <c r="H15" s="24"/>
      <c r="I15" s="24"/>
      <c r="J15" s="16"/>
      <c r="K15" s="15"/>
    </row>
    <row r="16" spans="1:11" s="3" customFormat="1" ht="16.5" customHeight="1">
      <c r="A16" s="28"/>
      <c r="B16" s="15"/>
      <c r="C16" s="15"/>
      <c r="D16" s="15"/>
      <c r="E16" s="15"/>
      <c r="F16" s="15"/>
      <c r="G16" s="24"/>
      <c r="H16" s="24"/>
      <c r="I16" s="24"/>
      <c r="J16" s="16"/>
      <c r="K16" s="15"/>
    </row>
    <row r="17" spans="1:11" s="3" customFormat="1" ht="16.5" customHeight="1">
      <c r="A17" s="28"/>
      <c r="B17" s="15"/>
      <c r="C17" s="15"/>
      <c r="D17" s="15"/>
      <c r="E17" s="15"/>
      <c r="F17" s="15"/>
      <c r="G17" s="24"/>
      <c r="H17" s="24"/>
      <c r="I17" s="24"/>
      <c r="J17" s="16"/>
      <c r="K17" s="15"/>
    </row>
    <row r="18" spans="1:11" s="3" customFormat="1" ht="16.5" customHeight="1">
      <c r="A18" s="28"/>
      <c r="B18" s="15"/>
      <c r="C18" s="15"/>
      <c r="D18" s="15"/>
      <c r="E18" s="15"/>
      <c r="F18" s="15"/>
      <c r="G18" s="24"/>
      <c r="H18" s="24"/>
      <c r="I18" s="24"/>
      <c r="J18" s="16"/>
      <c r="K18" s="15"/>
    </row>
    <row r="19" spans="1:11" s="3" customFormat="1" ht="16.5" customHeight="1">
      <c r="A19" s="28"/>
      <c r="B19" s="15"/>
      <c r="C19" s="15"/>
      <c r="D19" s="15"/>
      <c r="E19" s="15"/>
      <c r="F19" s="15"/>
      <c r="G19" s="24"/>
      <c r="H19" s="24"/>
      <c r="I19" s="24"/>
      <c r="J19" s="16"/>
      <c r="K19" s="15"/>
    </row>
    <row r="20" spans="1:11" s="3" customFormat="1" ht="16.5" customHeight="1">
      <c r="A20" s="28"/>
      <c r="B20" s="15"/>
      <c r="C20" s="15"/>
      <c r="D20" s="15"/>
      <c r="E20" s="15"/>
      <c r="F20" s="15"/>
      <c r="G20" s="24"/>
      <c r="H20" s="24"/>
      <c r="I20" s="24"/>
      <c r="J20" s="16"/>
      <c r="K20" s="15"/>
    </row>
    <row r="21" spans="1:11" s="3" customFormat="1" ht="16.5" customHeight="1">
      <c r="A21" s="28"/>
      <c r="B21" s="15"/>
      <c r="C21" s="15"/>
      <c r="D21" s="15"/>
      <c r="E21" s="15"/>
      <c r="F21" s="15"/>
      <c r="G21" s="24"/>
      <c r="H21" s="24"/>
      <c r="I21" s="24"/>
      <c r="J21" s="16"/>
      <c r="K21" s="15"/>
    </row>
    <row r="22" spans="1:11" s="3" customFormat="1" ht="16.5" customHeight="1">
      <c r="A22" s="28"/>
      <c r="B22" s="15"/>
      <c r="C22" s="15"/>
      <c r="D22" s="15"/>
      <c r="E22" s="15"/>
      <c r="F22" s="15"/>
      <c r="G22" s="24"/>
      <c r="H22" s="24"/>
      <c r="I22" s="24"/>
      <c r="J22" s="16"/>
      <c r="K22" s="15"/>
    </row>
    <row r="23" spans="1:11" s="3" customFormat="1" ht="16.5" customHeight="1">
      <c r="A23" s="28"/>
      <c r="B23" s="15"/>
      <c r="C23" s="15"/>
      <c r="D23" s="15"/>
      <c r="E23" s="15"/>
      <c r="F23" s="15"/>
      <c r="G23" s="24"/>
      <c r="H23" s="24"/>
      <c r="I23" s="24"/>
      <c r="J23" s="16"/>
      <c r="K23" s="15"/>
    </row>
    <row r="24" spans="1:11" s="3" customFormat="1" ht="16.5" customHeight="1">
      <c r="A24" s="28"/>
      <c r="B24" s="15"/>
      <c r="C24" s="15"/>
      <c r="D24" s="15"/>
      <c r="E24" s="15"/>
      <c r="F24" s="15"/>
      <c r="G24" s="24"/>
      <c r="H24" s="24"/>
      <c r="I24" s="24"/>
      <c r="J24" s="16"/>
      <c r="K24" s="15"/>
    </row>
    <row r="25" spans="1:11" s="3" customFormat="1" ht="16.5" customHeight="1">
      <c r="A25" s="28"/>
      <c r="B25" s="15"/>
      <c r="C25" s="15"/>
      <c r="D25" s="15"/>
      <c r="E25" s="15"/>
      <c r="F25" s="15"/>
      <c r="G25" s="24"/>
      <c r="H25" s="24"/>
      <c r="I25" s="24"/>
      <c r="J25" s="16"/>
      <c r="K25" s="15"/>
    </row>
    <row r="26" spans="1:11" s="3" customFormat="1" ht="16.5" customHeight="1">
      <c r="A26" s="28"/>
      <c r="B26" s="15"/>
      <c r="C26" s="15"/>
      <c r="D26" s="15"/>
      <c r="E26" s="15"/>
      <c r="F26" s="15"/>
      <c r="G26" s="24"/>
      <c r="H26" s="24"/>
      <c r="I26" s="24"/>
      <c r="J26" s="16"/>
      <c r="K26" s="15"/>
    </row>
    <row r="27" spans="1:11" s="3" customFormat="1" ht="16.5" customHeight="1">
      <c r="A27" s="214" t="s">
        <v>370</v>
      </c>
      <c r="B27" s="214"/>
      <c r="C27" s="214"/>
      <c r="D27" s="214"/>
      <c r="E27" s="214"/>
      <c r="F27" s="214"/>
      <c r="G27" s="24">
        <f>SUM(G7:G26)</f>
        <v>0</v>
      </c>
      <c r="H27" s="24">
        <f>SUM(H7:H26)</f>
        <v>0</v>
      </c>
      <c r="I27" s="24">
        <f>SUM(I7:I26)</f>
        <v>0</v>
      </c>
      <c r="J27" s="16" t="e">
        <f>(I27-H27)/H27*100</f>
        <v>#DIV/0!</v>
      </c>
      <c r="K27" s="15"/>
    </row>
    <row r="28" spans="1:11" s="3" customFormat="1" ht="16.5" customHeight="1">
      <c r="A28" s="214" t="s">
        <v>371</v>
      </c>
      <c r="B28" s="214"/>
      <c r="C28" s="214"/>
      <c r="D28" s="214"/>
      <c r="E28" s="214"/>
      <c r="F28" s="214"/>
      <c r="G28" s="24">
        <f>G27</f>
        <v>0</v>
      </c>
      <c r="H28" s="24">
        <f>H27</f>
        <v>0</v>
      </c>
      <c r="I28" s="24">
        <f>I27</f>
        <v>0</v>
      </c>
      <c r="J28" s="16" t="e">
        <f>(I28-H28)/H28*100</f>
        <v>#DIV/0!</v>
      </c>
      <c r="K28" s="15"/>
    </row>
  </sheetData>
  <sheetProtection/>
  <mergeCells count="13"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27:F27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&amp;"宋体,常规"年  月  日&amp;C&amp;9评估人员：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5">
      <selection activeCell="C22" sqref="C22"/>
    </sheetView>
  </sheetViews>
  <sheetFormatPr defaultColWidth="9.00390625" defaultRowHeight="16.5" customHeight="1"/>
  <cols>
    <col min="1" max="1" width="6.375" style="5" customWidth="1"/>
    <col min="2" max="2" width="23.00390625" style="5" customWidth="1"/>
    <col min="3" max="7" width="18.625" style="5" customWidth="1"/>
    <col min="8" max="16384" width="9.00390625" style="5" customWidth="1"/>
  </cols>
  <sheetData>
    <row r="1" spans="1:7" s="1" customFormat="1" ht="22.5" customHeight="1">
      <c r="A1" s="211" t="s">
        <v>23</v>
      </c>
      <c r="B1" s="211"/>
      <c r="C1" s="211"/>
      <c r="D1" s="211"/>
      <c r="E1" s="211"/>
      <c r="F1" s="211"/>
      <c r="G1" s="211"/>
    </row>
    <row r="2" spans="1:10" s="3" customFormat="1" ht="16.5" customHeight="1">
      <c r="A2" s="6"/>
      <c r="B2" s="6"/>
      <c r="C2" s="6"/>
      <c r="D2" s="6"/>
      <c r="E2" s="6"/>
      <c r="F2" s="6"/>
      <c r="G2" s="7" t="s">
        <v>382</v>
      </c>
      <c r="H2" s="6"/>
      <c r="I2" s="6"/>
      <c r="J2" s="6"/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202" t="s">
        <v>331</v>
      </c>
      <c r="B5" s="202" t="s">
        <v>265</v>
      </c>
      <c r="C5" s="204" t="s">
        <v>235</v>
      </c>
      <c r="D5" s="204" t="s">
        <v>258</v>
      </c>
      <c r="E5" s="202" t="s">
        <v>236</v>
      </c>
      <c r="F5" s="202" t="s">
        <v>267</v>
      </c>
      <c r="G5" s="202" t="s">
        <v>238</v>
      </c>
    </row>
    <row r="6" spans="1:22" s="4" customFormat="1" ht="16.5" customHeight="1">
      <c r="A6" s="210"/>
      <c r="B6" s="210"/>
      <c r="C6" s="209"/>
      <c r="D6" s="209"/>
      <c r="E6" s="210"/>
      <c r="F6" s="210"/>
      <c r="G6" s="210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7" s="3" customFormat="1" ht="16.5" customHeight="1">
      <c r="A7" s="66" t="s">
        <v>383</v>
      </c>
      <c r="B7" s="88" t="s">
        <v>384</v>
      </c>
      <c r="C7" s="24">
        <f>'表3-2-1短投股票 '!G28</f>
        <v>0</v>
      </c>
      <c r="D7" s="24">
        <f>'表3-2-1短投股票 '!H28</f>
        <v>0</v>
      </c>
      <c r="E7" s="24">
        <f>'表3-2-1短投股票 '!$J$28</f>
        <v>0</v>
      </c>
      <c r="F7" s="24">
        <f>E7-D7</f>
        <v>0</v>
      </c>
      <c r="G7" s="16" t="e">
        <f>F7/E7*100</f>
        <v>#DIV/0!</v>
      </c>
    </row>
    <row r="8" spans="1:7" s="3" customFormat="1" ht="16.5" customHeight="1">
      <c r="A8" s="66" t="s">
        <v>385</v>
      </c>
      <c r="B8" s="88" t="s">
        <v>386</v>
      </c>
      <c r="C8" s="24">
        <f>'表3-2-2短投债券 '!G28</f>
        <v>0</v>
      </c>
      <c r="D8" s="24">
        <f>'表3-2-2短投债券 '!H28</f>
        <v>0</v>
      </c>
      <c r="E8" s="24">
        <f>'表3-2-2短投债券 '!$I$28</f>
        <v>0</v>
      </c>
      <c r="F8" s="24">
        <f>E8-D8</f>
        <v>0</v>
      </c>
      <c r="G8" s="16" t="e">
        <f>F8/E8*100</f>
        <v>#DIV/0!</v>
      </c>
    </row>
    <row r="9" spans="1:7" s="3" customFormat="1" ht="16.5" customHeight="1">
      <c r="A9" s="15"/>
      <c r="B9" s="15"/>
      <c r="C9" s="24"/>
      <c r="D9" s="24"/>
      <c r="E9" s="24"/>
      <c r="F9" s="24"/>
      <c r="G9" s="24"/>
    </row>
    <row r="10" spans="1:7" s="3" customFormat="1" ht="16.5" customHeight="1">
      <c r="A10" s="15"/>
      <c r="B10" s="15"/>
      <c r="C10" s="24"/>
      <c r="D10" s="24"/>
      <c r="E10" s="24"/>
      <c r="F10" s="24"/>
      <c r="G10" s="24"/>
    </row>
    <row r="11" spans="1:7" s="3" customFormat="1" ht="16.5" customHeight="1">
      <c r="A11" s="15"/>
      <c r="B11" s="15"/>
      <c r="C11" s="24"/>
      <c r="D11" s="24"/>
      <c r="E11" s="24"/>
      <c r="F11" s="24"/>
      <c r="G11" s="24"/>
    </row>
    <row r="12" spans="1:7" s="3" customFormat="1" ht="16.5" customHeight="1">
      <c r="A12" s="15"/>
      <c r="B12" s="15"/>
      <c r="C12" s="24"/>
      <c r="D12" s="24"/>
      <c r="E12" s="24"/>
      <c r="F12" s="24"/>
      <c r="G12" s="24"/>
    </row>
    <row r="13" spans="1:7" s="3" customFormat="1" ht="16.5" customHeight="1">
      <c r="A13" s="15"/>
      <c r="B13" s="15"/>
      <c r="C13" s="24"/>
      <c r="D13" s="24"/>
      <c r="E13" s="24"/>
      <c r="F13" s="24"/>
      <c r="G13" s="24"/>
    </row>
    <row r="14" spans="1:7" s="3" customFormat="1" ht="16.5" customHeight="1">
      <c r="A14" s="15"/>
      <c r="B14" s="15"/>
      <c r="C14" s="24"/>
      <c r="D14" s="24"/>
      <c r="E14" s="24"/>
      <c r="F14" s="24"/>
      <c r="G14" s="24"/>
    </row>
    <row r="15" spans="1:7" s="3" customFormat="1" ht="16.5" customHeight="1">
      <c r="A15" s="15"/>
      <c r="B15" s="15"/>
      <c r="C15" s="24"/>
      <c r="D15" s="24"/>
      <c r="E15" s="24"/>
      <c r="F15" s="24"/>
      <c r="G15" s="24"/>
    </row>
    <row r="16" spans="1:7" s="3" customFormat="1" ht="16.5" customHeight="1">
      <c r="A16" s="15"/>
      <c r="B16" s="15"/>
      <c r="C16" s="24"/>
      <c r="D16" s="24"/>
      <c r="E16" s="24"/>
      <c r="F16" s="24"/>
      <c r="G16" s="24"/>
    </row>
    <row r="17" spans="1:7" s="3" customFormat="1" ht="16.5" customHeight="1">
      <c r="A17" s="15"/>
      <c r="B17" s="15"/>
      <c r="C17" s="24"/>
      <c r="D17" s="24"/>
      <c r="E17" s="24"/>
      <c r="F17" s="24"/>
      <c r="G17" s="24"/>
    </row>
    <row r="18" spans="1:7" s="3" customFormat="1" ht="16.5" customHeight="1">
      <c r="A18" s="15"/>
      <c r="B18" s="15"/>
      <c r="C18" s="24"/>
      <c r="D18" s="24"/>
      <c r="E18" s="24"/>
      <c r="F18" s="24"/>
      <c r="G18" s="24"/>
    </row>
    <row r="19" spans="1:7" s="3" customFormat="1" ht="16.5" customHeight="1">
      <c r="A19" s="15"/>
      <c r="B19" s="15"/>
      <c r="C19" s="24"/>
      <c r="D19" s="24"/>
      <c r="E19" s="24"/>
      <c r="F19" s="24"/>
      <c r="G19" s="24"/>
    </row>
    <row r="20" spans="1:7" s="3" customFormat="1" ht="16.5" customHeight="1">
      <c r="A20" s="15"/>
      <c r="B20" s="15"/>
      <c r="C20" s="24"/>
      <c r="D20" s="24"/>
      <c r="E20" s="24"/>
      <c r="F20" s="24"/>
      <c r="G20" s="24"/>
    </row>
    <row r="21" spans="1:7" s="3" customFormat="1" ht="16.5" customHeight="1">
      <c r="A21" s="15"/>
      <c r="B21" s="15"/>
      <c r="C21" s="24"/>
      <c r="D21" s="24"/>
      <c r="E21" s="24"/>
      <c r="F21" s="24"/>
      <c r="G21" s="24"/>
    </row>
    <row r="22" spans="1:7" s="3" customFormat="1" ht="16.5" customHeight="1">
      <c r="A22" s="15"/>
      <c r="B22" s="15"/>
      <c r="C22" s="24"/>
      <c r="D22" s="24"/>
      <c r="E22" s="24"/>
      <c r="F22" s="24"/>
      <c r="G22" s="24"/>
    </row>
    <row r="23" spans="1:7" s="3" customFormat="1" ht="16.5" customHeight="1">
      <c r="A23" s="15"/>
      <c r="B23" s="15"/>
      <c r="C23" s="24"/>
      <c r="D23" s="24"/>
      <c r="E23" s="24"/>
      <c r="F23" s="24"/>
      <c r="G23" s="24"/>
    </row>
    <row r="24" spans="1:7" s="3" customFormat="1" ht="16.5" customHeight="1">
      <c r="A24" s="15"/>
      <c r="B24" s="15"/>
      <c r="C24" s="24"/>
      <c r="D24" s="24"/>
      <c r="E24" s="24"/>
      <c r="F24" s="24"/>
      <c r="G24" s="24"/>
    </row>
    <row r="25" spans="1:7" s="3" customFormat="1" ht="16.5" customHeight="1">
      <c r="A25" s="17"/>
      <c r="B25" s="15"/>
      <c r="C25" s="24"/>
      <c r="D25" s="24"/>
      <c r="E25" s="24"/>
      <c r="F25" s="24"/>
      <c r="G25" s="24"/>
    </row>
    <row r="26" spans="1:7" s="3" customFormat="1" ht="16.5" customHeight="1">
      <c r="A26" s="66" t="s">
        <v>334</v>
      </c>
      <c r="B26" s="18" t="s">
        <v>387</v>
      </c>
      <c r="C26" s="24">
        <f>SUM(C7:C25)</f>
        <v>0</v>
      </c>
      <c r="D26" s="24">
        <f>SUM(D7:D25)</f>
        <v>0</v>
      </c>
      <c r="E26" s="24">
        <f>SUM(E7:E25)</f>
        <v>0</v>
      </c>
      <c r="F26" s="24">
        <f>E26-D26</f>
        <v>0</v>
      </c>
      <c r="G26" s="16" t="e">
        <f>F26/E26*100</f>
        <v>#DIV/0!</v>
      </c>
    </row>
    <row r="27" spans="1:7" s="3" customFormat="1" ht="16.5" customHeight="1">
      <c r="A27" s="15"/>
      <c r="B27" s="55" t="s">
        <v>388</v>
      </c>
      <c r="C27" s="24"/>
      <c r="D27" s="24"/>
      <c r="E27" s="24"/>
      <c r="F27" s="24"/>
      <c r="G27" s="16"/>
    </row>
    <row r="28" spans="1:7" s="3" customFormat="1" ht="16.5" customHeight="1">
      <c r="A28" s="66" t="s">
        <v>334</v>
      </c>
      <c r="B28" s="130" t="s">
        <v>389</v>
      </c>
      <c r="C28" s="131">
        <f>C26-C27</f>
        <v>0</v>
      </c>
      <c r="D28" s="52">
        <f>D26-D27</f>
        <v>0</v>
      </c>
      <c r="E28" s="24">
        <f>E26-E27</f>
        <v>0</v>
      </c>
      <c r="F28" s="24">
        <f>E28-D28</f>
        <v>0</v>
      </c>
      <c r="G28" s="16" t="e">
        <f>F28/E28*100</f>
        <v>#DIV/0!</v>
      </c>
    </row>
  </sheetData>
  <sheetProtection/>
  <mergeCells count="8">
    <mergeCell ref="A1:G1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新资产评估明细表</dc:title>
  <dc:subject/>
  <dc:creator>文铮</dc:creator>
  <cp:keywords/>
  <dc:description/>
  <cp:lastModifiedBy>j'w'j</cp:lastModifiedBy>
  <cp:lastPrinted>2015-05-29T06:04:19Z</cp:lastPrinted>
  <dcterms:created xsi:type="dcterms:W3CDTF">1999-03-09T01:43:34Z</dcterms:created>
  <dcterms:modified xsi:type="dcterms:W3CDTF">2022-03-31T09:35:23Z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0686DBF5AD2F451789F4A5B76FC1922C</vt:lpwstr>
  </property>
</Properties>
</file>