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<sst xmlns="http://schemas.openxmlformats.org/spreadsheetml/2006/main" count="48" uniqueCount="40">
  <si>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房 地 产 评 估 结 果 汇 总 表</t>
  </si>
  <si>
    <t>价值时点：2020年8月14日</t>
  </si>
  <si>
    <t>估价委托人：广东省东莞市第一人民法院</t>
  </si>
  <si>
    <t>金额单位：人民币元</t>
  </si>
  <si>
    <t>序号</t>
  </si>
  <si>
    <t>项目</t>
  </si>
  <si>
    <t>总面积数（㎡）</t>
  </si>
  <si>
    <t>评估单价（元/㎡）</t>
  </si>
  <si>
    <t>评估价值（元）</t>
  </si>
  <si>
    <t>备注</t>
  </si>
  <si>
    <t>一、房屋部分</t>
  </si>
  <si>
    <t>建筑物部分</t>
  </si>
  <si>
    <t>住宅楼</t>
  </si>
  <si>
    <t>东莞市石碣镇刘屋村洲头村民小组125号，现门牌号为刘屋洲头旧围村八巷27号，毛坯，不含地价</t>
  </si>
  <si>
    <t>小        计</t>
  </si>
  <si>
    <t>二、土地部分</t>
  </si>
  <si>
    <t>土地使用权</t>
  </si>
  <si>
    <t>住宅</t>
  </si>
  <si>
    <t>东府集用（1989）第1900310510520号</t>
  </si>
  <si>
    <t>合           计</t>
  </si>
  <si>
    <t>房地产估价机构：广东广之信资产土地房地产评估有限公司</t>
  </si>
  <si>
    <t>法定代表人：刘政波</t>
  </si>
  <si>
    <t>房 屋 建 筑 物 评 估 结 果 明 细 表</t>
  </si>
  <si>
    <t>不动产权证号</t>
  </si>
  <si>
    <t>房地产
名称</t>
  </si>
  <si>
    <t>权利人</t>
  </si>
  <si>
    <t>座落位置</t>
  </si>
  <si>
    <t>建筑  结构</t>
  </si>
  <si>
    <t>总层数</t>
  </si>
  <si>
    <t>建筑面积（㎡）</t>
  </si>
  <si>
    <r>
      <t>土地面积（</t>
    </r>
    <r>
      <rPr>
        <sz val="11"/>
        <rFont val="宋体"/>
        <family val="0"/>
      </rPr>
      <t>㎡</t>
    </r>
    <r>
      <rPr>
        <sz val="11"/>
        <rFont val="仿宋_GB2312"/>
        <family val="3"/>
      </rPr>
      <t>）</t>
    </r>
  </si>
  <si>
    <t>评估单价            （元/㎡）</t>
  </si>
  <si>
    <t>评估总价
（元）</t>
  </si>
  <si>
    <t>——</t>
  </si>
  <si>
    <t>莫兴</t>
  </si>
  <si>
    <t>东莞市石碣镇刘屋村洲头村民小组125号</t>
  </si>
  <si>
    <t>钢混</t>
  </si>
  <si>
    <t>共4层</t>
  </si>
  <si>
    <t>不含地价</t>
  </si>
  <si>
    <t>合     计：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</si>
</sst>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_ "/>
    <numFmt numFmtId="183" formatCode="[DBNum1][$-804]yyyy&quot;年&quot;m&quot;月&quot;d&quot;日&quot;;@"/>
  </numFmts>
  <fonts count="26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20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14">
    <xf numFmtId="0" fontId="0" fillId="0" borderId="0" xfId="0" applyAlignment="1">
      <alignment/>
    </xf>
    <xf numFmtId="0" fontId="0" fillId="0" borderId="0" xfId="65">
      <alignment vertical="center"/>
      <protection/>
    </xf>
    <xf numFmtId="0" fontId="1" fillId="0" borderId="0" xfId="65" applyFo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1" fillId="0" borderId="0" xfId="65" applyFont="1" applyAlignment="1">
      <alignment horizontal="center"/>
      <protection/>
    </xf>
    <xf numFmtId="0" fontId="1" fillId="0" borderId="9" xfId="20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20" applyNumberFormat="1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left" vertical="center" wrapText="1"/>
      <protection/>
    </xf>
    <xf numFmtId="176" fontId="1" fillId="0" borderId="10" xfId="20" applyNumberFormat="1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center" wrapText="1"/>
      <protection/>
    </xf>
    <xf numFmtId="177" fontId="1" fillId="0" borderId="10" xfId="20" applyNumberFormat="1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horizontal="left" vertical="center" wrapText="1"/>
      <protection/>
    </xf>
    <xf numFmtId="176" fontId="1" fillId="0" borderId="10" xfId="20" applyNumberFormat="1" applyFont="1" applyBorder="1" applyAlignment="1">
      <alignment horizontal="center" vertical="center" wrapText="1"/>
      <protection/>
    </xf>
    <xf numFmtId="176" fontId="1" fillId="0" borderId="10" xfId="20" applyNumberFormat="1" applyFont="1" applyBorder="1" applyAlignment="1">
      <alignment horizontal="left" vertical="center" wrapText="1"/>
      <protection/>
    </xf>
    <xf numFmtId="49" fontId="1" fillId="0" borderId="10" xfId="20" applyNumberFormat="1" applyFont="1" applyBorder="1" applyAlignment="1">
      <alignment horizontal="center" vertical="center" wrapText="1"/>
      <protection/>
    </xf>
    <xf numFmtId="177" fontId="1" fillId="0" borderId="10" xfId="20" applyNumberFormat="1" applyFont="1" applyFill="1" applyBorder="1" applyAlignment="1">
      <alignment horizontal="right" vertical="center" wrapText="1"/>
      <protection/>
    </xf>
    <xf numFmtId="176" fontId="1" fillId="0" borderId="12" xfId="20" applyNumberFormat="1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1" fillId="0" borderId="11" xfId="65" applyFont="1" applyBorder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14" fontId="1" fillId="0" borderId="0" xfId="20" applyNumberFormat="1" applyFont="1" applyAlignment="1">
      <alignment horizontal="center"/>
      <protection/>
    </xf>
    <xf numFmtId="0" fontId="1" fillId="0" borderId="9" xfId="20" applyFont="1" applyBorder="1" applyAlignment="1">
      <alignment horizontal="right" vertical="center"/>
      <protection/>
    </xf>
    <xf numFmtId="0" fontId="2" fillId="0" borderId="9" xfId="65" applyFont="1" applyBorder="1" applyAlignment="1">
      <alignment vertical="center"/>
      <protection/>
    </xf>
    <xf numFmtId="178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0" xfId="65" applyNumberFormat="1" applyFont="1" applyAlignment="1">
      <alignment horizontal="center" vertical="center"/>
      <protection/>
    </xf>
    <xf numFmtId="177" fontId="1" fillId="0" borderId="10" xfId="20" applyNumberFormat="1" applyFont="1" applyFill="1" applyBorder="1" applyAlignment="1">
      <alignment horizontal="center" vertical="center" wrapText="1"/>
      <protection/>
    </xf>
    <xf numFmtId="179" fontId="1" fillId="0" borderId="10" xfId="20" applyNumberFormat="1" applyFont="1" applyBorder="1" applyAlignment="1">
      <alignment horizontal="right" vertical="center" wrapText="1"/>
      <protection/>
    </xf>
    <xf numFmtId="179" fontId="1" fillId="0" borderId="10" xfId="20" applyNumberFormat="1" applyFont="1" applyBorder="1" applyAlignment="1">
      <alignment horizontal="center" vertical="center" wrapText="1"/>
      <protection/>
    </xf>
    <xf numFmtId="176" fontId="1" fillId="0" borderId="0" xfId="65" applyNumberFormat="1" applyFont="1">
      <alignment vertical="center"/>
      <protection/>
    </xf>
    <xf numFmtId="177" fontId="1" fillId="0" borderId="10" xfId="65" applyNumberFormat="1" applyFont="1" applyFill="1" applyBorder="1" applyAlignment="1">
      <alignment horizontal="center" vertical="center"/>
      <protection/>
    </xf>
    <xf numFmtId="179" fontId="1" fillId="0" borderId="10" xfId="65" applyNumberFormat="1" applyFont="1" applyBorder="1" applyAlignment="1">
      <alignment horizontal="center" vertical="center" wrapText="1"/>
      <protection/>
    </xf>
    <xf numFmtId="179" fontId="1" fillId="0" borderId="0" xfId="65" applyNumberFormat="1" applyFont="1">
      <alignment vertical="center"/>
      <protection/>
    </xf>
    <xf numFmtId="0" fontId="1" fillId="0" borderId="14" xfId="20" applyNumberFormat="1" applyFont="1" applyBorder="1" applyAlignment="1">
      <alignment horizontal="right" vertical="center"/>
      <protection/>
    </xf>
    <xf numFmtId="0" fontId="1" fillId="0" borderId="0" xfId="20" applyNumberFormat="1" applyFont="1" applyAlignment="1">
      <alignment horizontal="right" vertical="center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2" fillId="0" borderId="0" xfId="66" applyFont="1" applyAlignment="1">
      <alignment vertical="center"/>
      <protection/>
    </xf>
    <xf numFmtId="0" fontId="0" fillId="0" borderId="0" xfId="65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" fillId="0" borderId="0" xfId="66" applyFont="1" applyAlignment="1">
      <alignment horizontal="center"/>
      <protection/>
    </xf>
    <xf numFmtId="0" fontId="1" fillId="0" borderId="0" xfId="66" applyFont="1" applyAlignment="1">
      <alignment horizontal="center" vertical="center"/>
      <protection/>
    </xf>
    <xf numFmtId="0" fontId="1" fillId="0" borderId="9" xfId="66" applyFont="1" applyBorder="1" applyAlignment="1">
      <alignment horizontal="right" vertical="center"/>
      <protection/>
    </xf>
    <xf numFmtId="0" fontId="1" fillId="0" borderId="13" xfId="66" applyFont="1" applyBorder="1" applyAlignment="1">
      <alignment horizontal="center" vertical="center"/>
      <protection/>
    </xf>
    <xf numFmtId="0" fontId="1" fillId="0" borderId="15" xfId="66" applyFont="1" applyBorder="1" applyAlignment="1">
      <alignment horizontal="center" vertical="center"/>
      <protection/>
    </xf>
    <xf numFmtId="0" fontId="1" fillId="0" borderId="11" xfId="66" applyFont="1" applyBorder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10" xfId="66" applyFont="1" applyBorder="1" applyAlignment="1">
      <alignment horizontal="center" vertical="center"/>
      <protection/>
    </xf>
    <xf numFmtId="180" fontId="1" fillId="0" borderId="12" xfId="66" applyNumberFormat="1" applyFont="1" applyBorder="1" applyAlignment="1">
      <alignment horizontal="center" vertical="center" textRotation="255"/>
      <protection/>
    </xf>
    <xf numFmtId="180" fontId="6" fillId="0" borderId="16" xfId="65" applyNumberFormat="1" applyFont="1" applyBorder="1" applyAlignment="1">
      <alignment horizontal="center" vertical="center" wrapText="1"/>
      <protection/>
    </xf>
    <xf numFmtId="180" fontId="6" fillId="0" borderId="17" xfId="65" applyNumberFormat="1" applyFont="1" applyBorder="1" applyAlignment="1">
      <alignment horizontal="center" vertical="center" wrapText="1"/>
      <protection/>
    </xf>
    <xf numFmtId="177" fontId="1" fillId="0" borderId="10" xfId="66" applyNumberFormat="1" applyFont="1" applyFill="1" applyBorder="1" applyAlignment="1">
      <alignment horizontal="center" vertical="center"/>
      <protection/>
    </xf>
    <xf numFmtId="178" fontId="1" fillId="0" borderId="10" xfId="66" applyNumberFormat="1" applyFont="1" applyBorder="1" applyAlignment="1">
      <alignment horizontal="center" vertical="center" wrapText="1"/>
      <protection/>
    </xf>
    <xf numFmtId="181" fontId="1" fillId="0" borderId="10" xfId="66" applyNumberFormat="1" applyFont="1" applyBorder="1" applyAlignment="1">
      <alignment horizontal="center" vertical="center" wrapText="1"/>
      <protection/>
    </xf>
    <xf numFmtId="179" fontId="1" fillId="0" borderId="10" xfId="66" applyNumberFormat="1" applyFont="1" applyBorder="1" applyAlignment="1">
      <alignment horizontal="center" vertical="center" wrapText="1"/>
      <protection/>
    </xf>
    <xf numFmtId="180" fontId="1" fillId="0" borderId="18" xfId="66" applyNumberFormat="1" applyFont="1" applyBorder="1" applyAlignment="1">
      <alignment horizontal="center" vertical="center" textRotation="255"/>
      <protection/>
    </xf>
    <xf numFmtId="180" fontId="6" fillId="0" borderId="19" xfId="65" applyNumberFormat="1" applyFont="1" applyBorder="1" applyAlignment="1">
      <alignment horizontal="center" vertical="center" wrapText="1"/>
      <protection/>
    </xf>
    <xf numFmtId="180" fontId="6" fillId="0" borderId="20" xfId="65" applyNumberFormat="1" applyFont="1" applyBorder="1" applyAlignment="1">
      <alignment horizontal="center" vertical="center" wrapText="1"/>
      <protection/>
    </xf>
    <xf numFmtId="176" fontId="1" fillId="0" borderId="10" xfId="20" applyNumberFormat="1" applyFont="1" applyFill="1" applyBorder="1" applyAlignment="1">
      <alignment vertical="center" wrapText="1"/>
      <protection/>
    </xf>
    <xf numFmtId="180" fontId="6" fillId="0" borderId="21" xfId="65" applyNumberFormat="1" applyFont="1" applyBorder="1" applyAlignment="1">
      <alignment horizontal="center" vertical="center" wrapText="1"/>
      <protection/>
    </xf>
    <xf numFmtId="180" fontId="6" fillId="0" borderId="22" xfId="65" applyNumberFormat="1" applyFont="1" applyBorder="1" applyAlignment="1">
      <alignment horizontal="center" vertical="center" wrapText="1"/>
      <protection/>
    </xf>
    <xf numFmtId="177" fontId="1" fillId="0" borderId="10" xfId="66" applyNumberFormat="1" applyFont="1" applyBorder="1" applyAlignment="1">
      <alignment horizontal="center" vertical="center"/>
      <protection/>
    </xf>
    <xf numFmtId="179" fontId="1" fillId="0" borderId="10" xfId="66" applyNumberFormat="1" applyFont="1" applyBorder="1" applyAlignment="1">
      <alignment horizontal="right" vertical="center" wrapText="1"/>
      <protection/>
    </xf>
    <xf numFmtId="180" fontId="1" fillId="0" borderId="23" xfId="66" applyNumberFormat="1" applyFont="1" applyBorder="1" applyAlignment="1">
      <alignment horizontal="center" vertical="center" textRotation="255"/>
      <protection/>
    </xf>
    <xf numFmtId="180" fontId="1" fillId="0" borderId="10" xfId="66" applyNumberFormat="1" applyFont="1" applyBorder="1" applyAlignment="1">
      <alignment horizontal="center" vertical="center"/>
      <protection/>
    </xf>
    <xf numFmtId="180" fontId="1" fillId="0" borderId="10" xfId="66" applyNumberFormat="1" applyFont="1" applyBorder="1" applyAlignment="1">
      <alignment horizontal="center" vertical="center" textRotation="255"/>
      <protection/>
    </xf>
    <xf numFmtId="180" fontId="6" fillId="0" borderId="10" xfId="66" applyNumberFormat="1" applyFont="1" applyBorder="1" applyAlignment="1">
      <alignment horizontal="center" vertical="center" wrapText="1"/>
      <protection/>
    </xf>
    <xf numFmtId="179" fontId="1" fillId="0" borderId="10" xfId="66" applyNumberFormat="1" applyFont="1" applyBorder="1" applyAlignment="1">
      <alignment horizontal="left" vertical="center" wrapText="1"/>
      <protection/>
    </xf>
    <xf numFmtId="180" fontId="1" fillId="0" borderId="13" xfId="66" applyNumberFormat="1" applyFont="1" applyBorder="1" applyAlignment="1">
      <alignment horizontal="center" vertical="center"/>
      <protection/>
    </xf>
    <xf numFmtId="180" fontId="1" fillId="0" borderId="15" xfId="66" applyNumberFormat="1" applyFont="1" applyBorder="1" applyAlignment="1">
      <alignment horizontal="center" vertical="center"/>
      <protection/>
    </xf>
    <xf numFmtId="180" fontId="1" fillId="0" borderId="11" xfId="66" applyNumberFormat="1" applyFont="1" applyBorder="1" applyAlignment="1">
      <alignment horizontal="center" vertical="center"/>
      <protection/>
    </xf>
    <xf numFmtId="176" fontId="1" fillId="0" borderId="10" xfId="66" applyNumberFormat="1" applyFont="1" applyBorder="1" applyAlignment="1">
      <alignment horizontal="center" vertical="center"/>
      <protection/>
    </xf>
    <xf numFmtId="176" fontId="1" fillId="0" borderId="10" xfId="66" applyNumberFormat="1" applyFont="1" applyBorder="1" applyAlignment="1">
      <alignment horizontal="center" vertical="center" wrapText="1"/>
      <protection/>
    </xf>
    <xf numFmtId="0" fontId="1" fillId="0" borderId="0" xfId="66" applyFont="1" applyAlignment="1">
      <alignment vertical="center"/>
      <protection/>
    </xf>
    <xf numFmtId="0" fontId="1" fillId="0" borderId="14" xfId="66" applyFont="1" applyBorder="1" applyAlignment="1">
      <alignment horizontal="right" vertical="center"/>
      <protection/>
    </xf>
    <xf numFmtId="0" fontId="1" fillId="0" borderId="14" xfId="65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vertical="center"/>
      <protection/>
    </xf>
    <xf numFmtId="182" fontId="1" fillId="0" borderId="0" xfId="66" applyNumberFormat="1" applyFont="1" applyFill="1" applyAlignment="1">
      <alignment horizontal="right" vertical="center"/>
      <protection/>
    </xf>
    <xf numFmtId="183" fontId="1" fillId="0" borderId="0" xfId="66" applyNumberFormat="1" applyFont="1" applyFill="1" applyAlignment="1">
      <alignment horizontal="right" vertical="center"/>
      <protection/>
    </xf>
    <xf numFmtId="0" fontId="5" fillId="0" borderId="0" xfId="66" applyFont="1" applyAlignment="1">
      <alignment horizontal="center" vertic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6" applyFont="1">
      <alignment/>
      <protection/>
    </xf>
    <xf numFmtId="31" fontId="2" fillId="0" borderId="0" xfId="65" applyNumberFormat="1" applyFont="1" applyAlignment="1">
      <alignment horizontal="center" vertical="center"/>
      <protection/>
    </xf>
    <xf numFmtId="0" fontId="2" fillId="0" borderId="0" xfId="65" applyFont="1" applyAlignment="1">
      <alignment horizontal="left" vertical="center"/>
      <protection/>
    </xf>
    <xf numFmtId="0" fontId="2" fillId="0" borderId="0" xfId="66" applyFont="1" applyAlignment="1">
      <alignment horizontal="center"/>
      <protection/>
    </xf>
    <xf numFmtId="177" fontId="2" fillId="0" borderId="0" xfId="65" applyNumberFormat="1" applyFont="1">
      <alignment vertical="center"/>
      <protection/>
    </xf>
    <xf numFmtId="0" fontId="0" fillId="0" borderId="0" xfId="65" applyAlignment="1">
      <alignment vertical="center"/>
      <protection/>
    </xf>
    <xf numFmtId="3" fontId="2" fillId="0" borderId="0" xfId="66" applyNumberFormat="1" applyFont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工作表 在 E: 市场比较法修改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各方法汇总" xfId="65"/>
    <cellStyle name="常规_结果_各方法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zoomScaleSheetLayoutView="100" workbookViewId="0" topLeftCell="A1">
      <selection activeCell="L14" sqref="L14"/>
    </sheetView>
  </sheetViews>
  <sheetFormatPr defaultColWidth="9.00390625" defaultRowHeight="14.25"/>
  <cols>
    <col min="1" max="1" width="7.875" style="1" customWidth="1"/>
    <col min="2" max="2" width="5.125" style="1" customWidth="1"/>
    <col min="3" max="3" width="9.375" style="1" customWidth="1"/>
    <col min="4" max="4" width="16.75390625" style="1" customWidth="1"/>
    <col min="5" max="5" width="20.00390625" style="1" customWidth="1"/>
    <col min="6" max="6" width="20.50390625" style="1" customWidth="1"/>
    <col min="7" max="7" width="19.375" style="1" customWidth="1"/>
    <col min="8" max="8" width="25.50390625" style="1" customWidth="1"/>
    <col min="9" max="9" width="10.25390625" style="1" customWidth="1"/>
    <col min="10" max="10" width="8.875" style="1" customWidth="1"/>
    <col min="11" max="11" width="13.25390625" style="59" customWidth="1"/>
    <col min="12" max="12" width="11.875" style="1" customWidth="1"/>
    <col min="13" max="256" width="9.00390625" style="1" customWidth="1"/>
  </cols>
  <sheetData>
    <row r="2" spans="1:11" ht="24" customHeight="1">
      <c r="A2" s="60" t="s">
        <v>0</v>
      </c>
      <c r="B2" s="60"/>
      <c r="C2" s="60"/>
      <c r="D2" s="60"/>
      <c r="E2" s="60"/>
      <c r="F2" s="60"/>
      <c r="G2" s="60"/>
      <c r="H2" s="60"/>
      <c r="I2" s="100"/>
      <c r="J2" s="100"/>
      <c r="K2" s="100"/>
    </row>
    <row r="3" spans="1:11" s="56" customFormat="1" ht="15.75" customHeight="1">
      <c r="A3" s="61" t="s">
        <v>1</v>
      </c>
      <c r="B3" s="61"/>
      <c r="C3" s="61"/>
      <c r="D3" s="61"/>
      <c r="E3" s="61"/>
      <c r="F3" s="61"/>
      <c r="G3" s="61"/>
      <c r="H3" s="61"/>
      <c r="I3" s="101"/>
      <c r="J3" s="101"/>
      <c r="K3" s="102"/>
    </row>
    <row r="4" spans="1:11" s="57" customFormat="1" ht="16.5" customHeight="1">
      <c r="A4" s="11" t="s">
        <v>2</v>
      </c>
      <c r="B4" s="11"/>
      <c r="C4" s="11"/>
      <c r="D4" s="11"/>
      <c r="E4" s="11"/>
      <c r="F4" s="62"/>
      <c r="G4" s="63" t="s">
        <v>3</v>
      </c>
      <c r="H4" s="63"/>
      <c r="I4" s="103"/>
      <c r="J4" s="103"/>
      <c r="K4" s="104"/>
    </row>
    <row r="5" spans="1:11" s="57" customFormat="1" ht="40.5" customHeight="1">
      <c r="A5" s="64" t="s">
        <v>4</v>
      </c>
      <c r="B5" s="64" t="s">
        <v>5</v>
      </c>
      <c r="C5" s="65"/>
      <c r="D5" s="66"/>
      <c r="E5" s="67" t="s">
        <v>6</v>
      </c>
      <c r="F5" s="67" t="s">
        <v>7</v>
      </c>
      <c r="G5" s="67" t="s">
        <v>8</v>
      </c>
      <c r="H5" s="68" t="s">
        <v>9</v>
      </c>
      <c r="I5" s="104"/>
      <c r="J5" s="104"/>
      <c r="K5" s="105"/>
    </row>
    <row r="6" spans="1:11" s="57" customFormat="1" ht="60" customHeight="1">
      <c r="A6" s="69" t="s">
        <v>10</v>
      </c>
      <c r="B6" s="70" t="s">
        <v>11</v>
      </c>
      <c r="C6" s="71"/>
      <c r="D6" s="67" t="s">
        <v>12</v>
      </c>
      <c r="E6" s="72">
        <v>374.38</v>
      </c>
      <c r="F6" s="73">
        <v>730</v>
      </c>
      <c r="G6" s="74">
        <f>ROUND(E6*F6,0)</f>
        <v>273297</v>
      </c>
      <c r="H6" s="75" t="s">
        <v>13</v>
      </c>
      <c r="I6" s="106"/>
      <c r="J6" s="106"/>
      <c r="K6" s="105"/>
    </row>
    <row r="7" spans="1:11" s="57" customFormat="1" ht="31.5" customHeight="1">
      <c r="A7" s="76"/>
      <c r="B7" s="77"/>
      <c r="C7" s="78"/>
      <c r="D7" s="67"/>
      <c r="E7" s="72"/>
      <c r="F7" s="73"/>
      <c r="G7" s="74"/>
      <c r="H7" s="79"/>
      <c r="I7" s="106"/>
      <c r="J7" s="106"/>
      <c r="K7" s="107"/>
    </row>
    <row r="8" spans="1:11" s="57" customFormat="1" ht="30" customHeight="1">
      <c r="A8" s="76"/>
      <c r="B8" s="80"/>
      <c r="C8" s="81"/>
      <c r="D8" s="82"/>
      <c r="E8" s="72"/>
      <c r="F8" s="73"/>
      <c r="G8" s="74"/>
      <c r="H8" s="83"/>
      <c r="I8" s="106"/>
      <c r="J8" s="106"/>
      <c r="K8" s="105"/>
    </row>
    <row r="9" spans="1:11" s="57" customFormat="1" ht="33" customHeight="1">
      <c r="A9" s="84"/>
      <c r="B9" s="85" t="s">
        <v>14</v>
      </c>
      <c r="C9" s="85"/>
      <c r="D9" s="85"/>
      <c r="E9" s="72">
        <f>SUM(E6:E8)</f>
        <v>374.38</v>
      </c>
      <c r="F9" s="73"/>
      <c r="G9" s="74">
        <f>SUM(G6:G8)</f>
        <v>273297</v>
      </c>
      <c r="H9" s="83"/>
      <c r="I9" s="106"/>
      <c r="K9" s="105"/>
    </row>
    <row r="10" spans="1:12" s="57" customFormat="1" ht="42" customHeight="1">
      <c r="A10" s="86" t="s">
        <v>15</v>
      </c>
      <c r="B10" s="87" t="s">
        <v>16</v>
      </c>
      <c r="C10" s="87"/>
      <c r="D10" s="67" t="s">
        <v>17</v>
      </c>
      <c r="E10" s="72">
        <v>56.5</v>
      </c>
      <c r="F10" s="73">
        <v>7300</v>
      </c>
      <c r="G10" s="74">
        <f>ROUND(E10*F10,0)</f>
        <v>412450</v>
      </c>
      <c r="H10" s="75" t="s">
        <v>18</v>
      </c>
      <c r="I10" s="106"/>
      <c r="J10" s="106"/>
      <c r="K10" s="105"/>
      <c r="L10" s="108"/>
    </row>
    <row r="11" spans="1:12" s="57" customFormat="1" ht="30.75" customHeight="1">
      <c r="A11" s="86"/>
      <c r="B11" s="87"/>
      <c r="C11" s="87"/>
      <c r="D11" s="67"/>
      <c r="E11" s="72"/>
      <c r="F11" s="73"/>
      <c r="G11" s="74"/>
      <c r="H11" s="88"/>
      <c r="I11" s="106"/>
      <c r="K11" s="109"/>
      <c r="L11" s="110"/>
    </row>
    <row r="12" spans="1:11" s="57" customFormat="1" ht="30.75" customHeight="1">
      <c r="A12" s="86"/>
      <c r="B12" s="87"/>
      <c r="C12" s="87"/>
      <c r="D12" s="67"/>
      <c r="E12" s="72"/>
      <c r="F12" s="73"/>
      <c r="G12" s="74"/>
      <c r="H12" s="83"/>
      <c r="I12" s="106"/>
      <c r="J12" s="106"/>
      <c r="K12" s="105"/>
    </row>
    <row r="13" spans="1:11" s="57" customFormat="1" ht="30.75" customHeight="1">
      <c r="A13" s="86"/>
      <c r="B13" s="89" t="s">
        <v>14</v>
      </c>
      <c r="C13" s="90"/>
      <c r="D13" s="91"/>
      <c r="E13" s="92">
        <f>SUM(E10:E12)</f>
        <v>56.5</v>
      </c>
      <c r="F13" s="73"/>
      <c r="G13" s="74">
        <f>SUM(G10:G12)</f>
        <v>412450</v>
      </c>
      <c r="H13" s="83"/>
      <c r="I13" s="106"/>
      <c r="J13" s="106"/>
      <c r="K13" s="105"/>
    </row>
    <row r="14" spans="1:11" s="57" customFormat="1" ht="33" customHeight="1">
      <c r="A14" s="89" t="s">
        <v>19</v>
      </c>
      <c r="B14" s="90"/>
      <c r="C14" s="90"/>
      <c r="D14" s="91"/>
      <c r="E14" s="91"/>
      <c r="F14" s="73"/>
      <c r="G14" s="74">
        <f>G9+G13</f>
        <v>685747</v>
      </c>
      <c r="H14" s="93"/>
      <c r="I14" s="106"/>
      <c r="J14" s="106"/>
      <c r="K14" s="105"/>
    </row>
    <row r="15" spans="1:11" s="58" customFormat="1" ht="19.5" customHeight="1">
      <c r="A15" s="94" t="s">
        <v>20</v>
      </c>
      <c r="B15" s="94"/>
      <c r="C15" s="94"/>
      <c r="D15" s="95"/>
      <c r="E15" s="95"/>
      <c r="F15" s="96"/>
      <c r="G15" s="96"/>
      <c r="H15" s="96"/>
      <c r="I15" s="111"/>
      <c r="K15" s="112"/>
    </row>
    <row r="16" spans="1:11" s="58" customFormat="1" ht="19.5" customHeight="1">
      <c r="A16" s="94" t="s">
        <v>21</v>
      </c>
      <c r="B16" s="94"/>
      <c r="C16" s="94"/>
      <c r="D16" s="62"/>
      <c r="E16" s="62"/>
      <c r="F16" s="97"/>
      <c r="G16" s="98"/>
      <c r="H16" s="99"/>
      <c r="K16" s="113"/>
    </row>
    <row r="17" s="57" customFormat="1" ht="15" customHeight="1">
      <c r="K17" s="105"/>
    </row>
  </sheetData>
  <sheetProtection/>
  <mergeCells count="12">
    <mergeCell ref="A2:H2"/>
    <mergeCell ref="A3:H3"/>
    <mergeCell ref="A4:E4"/>
    <mergeCell ref="G4:H4"/>
    <mergeCell ref="B5:D5"/>
    <mergeCell ref="B9:D9"/>
    <mergeCell ref="B13:D13"/>
    <mergeCell ref="A14:D14"/>
    <mergeCell ref="A6:A9"/>
    <mergeCell ref="A10:A13"/>
    <mergeCell ref="B6:C8"/>
    <mergeCell ref="B10:C12"/>
  </mergeCells>
  <printOptions horizontalCentered="1"/>
  <pageMargins left="0.51" right="0.51" top="0.71" bottom="0.6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O20" sqref="O20"/>
    </sheetView>
  </sheetViews>
  <sheetFormatPr defaultColWidth="9.00390625" defaultRowHeight="14.25"/>
  <cols>
    <col min="1" max="1" width="3.875" style="6" customWidth="1"/>
    <col min="2" max="2" width="13.875" style="7" customWidth="1"/>
    <col min="3" max="3" width="9.75390625" style="6" customWidth="1"/>
    <col min="4" max="4" width="8.50390625" style="6" customWidth="1"/>
    <col min="5" max="5" width="19.75390625" style="6" customWidth="1"/>
    <col min="6" max="6" width="7.625" style="6" customWidth="1"/>
    <col min="7" max="7" width="7.75390625" style="6" customWidth="1"/>
    <col min="8" max="8" width="11.50390625" style="6" customWidth="1"/>
    <col min="9" max="9" width="10.25390625" style="6" customWidth="1"/>
    <col min="10" max="10" width="10.625" style="6" customWidth="1"/>
    <col min="11" max="11" width="12.00390625" style="6" customWidth="1"/>
    <col min="12" max="12" width="11.25390625" style="8" customWidth="1"/>
    <col min="13" max="13" width="11.625" style="6" customWidth="1"/>
    <col min="14" max="14" width="15.75390625" style="6" bestFit="1" customWidth="1"/>
    <col min="15" max="16384" width="9.00390625" style="6" customWidth="1"/>
  </cols>
  <sheetData>
    <row r="1" spans="1:14" s="1" customFormat="1" ht="24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9"/>
      <c r="N1" s="39"/>
    </row>
    <row r="2" spans="1:13" s="2" customFormat="1" ht="16.5" customHeight="1">
      <c r="A2" s="10" t="str">
        <f>'汇总表'!A3</f>
        <v>价值时点：2020年8月14日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0"/>
    </row>
    <row r="3" spans="1:12" s="3" customFormat="1" ht="18.75" customHeight="1">
      <c r="A3" s="11" t="s">
        <v>2</v>
      </c>
      <c r="B3" s="11"/>
      <c r="C3" s="11"/>
      <c r="D3" s="11"/>
      <c r="E3" s="11"/>
      <c r="F3" s="11"/>
      <c r="G3" s="12"/>
      <c r="H3" s="12"/>
      <c r="J3" s="41" t="s">
        <v>3</v>
      </c>
      <c r="K3" s="42"/>
      <c r="L3" s="42"/>
    </row>
    <row r="4" spans="1:12" s="4" customFormat="1" ht="45" customHeight="1">
      <c r="A4" s="13" t="s">
        <v>4</v>
      </c>
      <c r="B4" s="14" t="s">
        <v>23</v>
      </c>
      <c r="C4" s="13" t="s">
        <v>24</v>
      </c>
      <c r="D4" s="15" t="s">
        <v>25</v>
      </c>
      <c r="E4" s="16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13" t="s">
        <v>32</v>
      </c>
      <c r="L4" s="13" t="s">
        <v>9</v>
      </c>
    </row>
    <row r="5" spans="1:13" s="4" customFormat="1" ht="34.5" customHeight="1">
      <c r="A5" s="17">
        <v>1</v>
      </c>
      <c r="B5" s="18" t="s">
        <v>33</v>
      </c>
      <c r="C5" s="17" t="s">
        <v>12</v>
      </c>
      <c r="D5" s="19" t="s">
        <v>34</v>
      </c>
      <c r="E5" s="20" t="s">
        <v>35</v>
      </c>
      <c r="F5" s="21" t="s">
        <v>36</v>
      </c>
      <c r="G5" s="22" t="s">
        <v>37</v>
      </c>
      <c r="H5" s="23">
        <f>'汇总表'!E6</f>
        <v>374.38</v>
      </c>
      <c r="I5" s="23">
        <f>'汇总表'!E10</f>
        <v>56.5</v>
      </c>
      <c r="J5" s="43">
        <v>730</v>
      </c>
      <c r="K5" s="44">
        <f aca="true" t="shared" si="0" ref="K5:K7">ROUND(H5*J5,0)</f>
        <v>273297</v>
      </c>
      <c r="L5" s="21" t="s">
        <v>38</v>
      </c>
      <c r="M5" s="45"/>
    </row>
    <row r="6" spans="1:13" s="4" customFormat="1" ht="34.5" customHeight="1">
      <c r="A6" s="17"/>
      <c r="B6" s="18"/>
      <c r="C6" s="17"/>
      <c r="D6" s="24"/>
      <c r="E6" s="25"/>
      <c r="F6" s="21"/>
      <c r="G6" s="22"/>
      <c r="H6" s="23"/>
      <c r="I6" s="46"/>
      <c r="J6" s="43"/>
      <c r="K6" s="44"/>
      <c r="L6" s="21"/>
      <c r="M6" s="45"/>
    </row>
    <row r="7" spans="1:13" s="4" customFormat="1" ht="34.5" customHeight="1">
      <c r="A7" s="17"/>
      <c r="B7" s="21"/>
      <c r="C7" s="17"/>
      <c r="D7" s="19"/>
      <c r="E7" s="26"/>
      <c r="F7" s="21"/>
      <c r="G7" s="22"/>
      <c r="H7" s="23"/>
      <c r="I7" s="46"/>
      <c r="J7" s="44"/>
      <c r="K7" s="44"/>
      <c r="L7" s="21"/>
      <c r="M7" s="45"/>
    </row>
    <row r="8" spans="1:13" s="4" customFormat="1" ht="34.5" customHeight="1">
      <c r="A8" s="13"/>
      <c r="B8" s="27"/>
      <c r="C8" s="13"/>
      <c r="D8" s="13"/>
      <c r="E8" s="28"/>
      <c r="F8" s="27"/>
      <c r="G8" s="29"/>
      <c r="H8" s="30"/>
      <c r="I8" s="30"/>
      <c r="J8" s="47"/>
      <c r="K8" s="47"/>
      <c r="L8" s="27"/>
      <c r="M8" s="45"/>
    </row>
    <row r="9" spans="1:13" s="4" customFormat="1" ht="34.5" customHeight="1">
      <c r="A9" s="13"/>
      <c r="B9" s="27"/>
      <c r="C9" s="13"/>
      <c r="D9" s="13"/>
      <c r="E9" s="28"/>
      <c r="F9" s="27"/>
      <c r="G9" s="29"/>
      <c r="H9" s="30"/>
      <c r="I9" s="30"/>
      <c r="J9" s="47"/>
      <c r="K9" s="47"/>
      <c r="L9" s="27"/>
      <c r="M9" s="45"/>
    </row>
    <row r="10" spans="1:14" s="2" customFormat="1" ht="34.5" customHeight="1">
      <c r="A10" s="13"/>
      <c r="B10" s="28"/>
      <c r="C10" s="13"/>
      <c r="D10" s="13"/>
      <c r="E10" s="28"/>
      <c r="F10" s="27"/>
      <c r="G10" s="29"/>
      <c r="H10" s="30"/>
      <c r="I10" s="30"/>
      <c r="J10" s="48"/>
      <c r="K10" s="47"/>
      <c r="L10" s="48"/>
      <c r="M10" s="45"/>
      <c r="N10" s="49"/>
    </row>
    <row r="11" spans="1:13" s="2" customFormat="1" ht="34.5" customHeight="1">
      <c r="A11" s="13"/>
      <c r="B11" s="28"/>
      <c r="C11" s="13"/>
      <c r="D11" s="13"/>
      <c r="E11" s="28"/>
      <c r="F11" s="27"/>
      <c r="G11" s="29"/>
      <c r="H11" s="30"/>
      <c r="I11" s="30"/>
      <c r="J11" s="47"/>
      <c r="K11" s="47"/>
      <c r="L11" s="48"/>
      <c r="M11" s="45"/>
    </row>
    <row r="12" spans="1:14" s="2" customFormat="1" ht="34.5" customHeight="1">
      <c r="A12" s="13"/>
      <c r="B12" s="28"/>
      <c r="C12" s="13"/>
      <c r="D12" s="31"/>
      <c r="E12" s="28"/>
      <c r="F12" s="27"/>
      <c r="G12" s="29"/>
      <c r="H12" s="30"/>
      <c r="I12" s="30"/>
      <c r="J12" s="47"/>
      <c r="K12" s="47"/>
      <c r="L12" s="48"/>
      <c r="M12" s="45"/>
      <c r="N12" s="49"/>
    </row>
    <row r="13" spans="1:14" s="2" customFormat="1" ht="34.5" customHeight="1">
      <c r="A13" s="32" t="s">
        <v>39</v>
      </c>
      <c r="B13" s="33"/>
      <c r="C13" s="14"/>
      <c r="D13" s="14"/>
      <c r="E13" s="14"/>
      <c r="F13" s="14"/>
      <c r="G13" s="14"/>
      <c r="H13" s="23">
        <f>SUM(H5:H12)</f>
        <v>374.38</v>
      </c>
      <c r="I13" s="50"/>
      <c r="J13" s="48"/>
      <c r="K13" s="51">
        <f>ROUND(SUM(K5:K12),0)</f>
        <v>273297</v>
      </c>
      <c r="L13" s="27"/>
      <c r="M13" s="52"/>
      <c r="N13" s="49"/>
    </row>
    <row r="14" spans="1:12" s="5" customFormat="1" ht="18" customHeight="1">
      <c r="A14" s="34" t="s">
        <v>20</v>
      </c>
      <c r="B14" s="34"/>
      <c r="C14" s="34"/>
      <c r="D14" s="34"/>
      <c r="E14" s="35"/>
      <c r="F14" s="35"/>
      <c r="G14" s="36"/>
      <c r="H14" s="36"/>
      <c r="I14" s="53"/>
      <c r="J14" s="53"/>
      <c r="K14" s="53"/>
      <c r="L14" s="53"/>
    </row>
    <row r="15" spans="1:12" s="5" customFormat="1" ht="19.5" customHeight="1">
      <c r="A15" s="34" t="s">
        <v>21</v>
      </c>
      <c r="B15" s="34"/>
      <c r="C15" s="34"/>
      <c r="D15" s="34"/>
      <c r="E15" s="37"/>
      <c r="F15" s="37"/>
      <c r="G15" s="38"/>
      <c r="H15" s="38"/>
      <c r="I15" s="54"/>
      <c r="J15" s="54"/>
      <c r="K15" s="54"/>
      <c r="L15" s="54"/>
    </row>
    <row r="16" spans="2:12" s="2" customFormat="1" ht="18" customHeight="1">
      <c r="B16" s="4"/>
      <c r="L16" s="55"/>
    </row>
    <row r="17" ht="16.5" customHeight="1"/>
  </sheetData>
  <sheetProtection/>
  <mergeCells count="5">
    <mergeCell ref="A1:L1"/>
    <mergeCell ref="A2:L2"/>
    <mergeCell ref="A3:E3"/>
    <mergeCell ref="J3:L3"/>
    <mergeCell ref="A13:B13"/>
  </mergeCells>
  <printOptions horizontalCentered="1"/>
  <pageMargins left="0.51" right="0.51" top="0.8" bottom="0.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cp:lastPrinted>2013-05-20T07:21:10Z</cp:lastPrinted>
  <dcterms:created xsi:type="dcterms:W3CDTF">1996-12-17T01:32:42Z</dcterms:created>
  <dcterms:modified xsi:type="dcterms:W3CDTF">2021-01-12T00:59:03Z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