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C65" lockStructure="1"/>
  <bookViews>
    <workbookView windowWidth="24345" windowHeight="12090" activeTab="3"/>
  </bookViews>
  <sheets>
    <sheet name="封面" sheetId="1" r:id="rId1"/>
    <sheet name="汇总表" sheetId="2" r:id="rId2"/>
    <sheet name="固定资产汇总" sheetId="3" r:id="rId3"/>
    <sheet name="房屋建筑物" sheetId="4" r:id="rId4"/>
    <sheet name="构筑物" sheetId="5" r:id="rId5"/>
    <sheet name="市场法计算表" sheetId="6" state="hidden" r:id="rId6"/>
    <sheet name="比较法作价计算表 " sheetId="7" r:id="rId7"/>
    <sheet name="收益法计算表 " sheetId="8" state="hidden" r:id="rId8"/>
    <sheet name="照片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?">#N/A</definedName>
    <definedName name="_??????">#N/A</definedName>
    <definedName name="_13" localSheetId="5">#REF!</definedName>
    <definedName name="_13" localSheetId="7">#REF!</definedName>
    <definedName name="_13" localSheetId="8">#REF!</definedName>
    <definedName name="_13">#REF!</definedName>
    <definedName name="_Fill" localSheetId="5" hidden="1">[1]eqpmad2!#REF!</definedName>
    <definedName name="_Fill" localSheetId="7" hidden="1">[1]eqpmad2!#REF!</definedName>
    <definedName name="_Fill" localSheetId="8" hidden="1">[1]eqpmad2!#REF!</definedName>
    <definedName name="_Fill" hidden="1">[1]eqpmad2!#REF!</definedName>
    <definedName name="_Key1" localSheetId="5" hidden="1">#REF!</definedName>
    <definedName name="_Key1" localSheetId="7" hidden="1">#REF!</definedName>
    <definedName name="_Key1" localSheetId="8" hidden="1">#REF!</definedName>
    <definedName name="_Key1" hidden="1">#REF!</definedName>
    <definedName name="_Order1" hidden="1">255</definedName>
    <definedName name="_PA7" localSheetId="5">'[2]SW-TEO'!#REF!</definedName>
    <definedName name="_PA7" localSheetId="7">'[2]SW-TEO'!#REF!</definedName>
    <definedName name="_PA7" localSheetId="8">'[2]SW-TEO'!#REF!</definedName>
    <definedName name="_PA7">'[2]SW-TEO'!#REF!</definedName>
    <definedName name="_PA8" localSheetId="5">'[2]SW-TEO'!#REF!</definedName>
    <definedName name="_PA8" localSheetId="7">'[2]SW-TEO'!#REF!</definedName>
    <definedName name="_PA8" localSheetId="8">'[2]SW-TEO'!#REF!</definedName>
    <definedName name="_PA8">'[2]SW-TEO'!#REF!</definedName>
    <definedName name="_PD1" localSheetId="5">'[2]SW-TEO'!#REF!</definedName>
    <definedName name="_PD1" localSheetId="7">'[2]SW-TEO'!#REF!</definedName>
    <definedName name="_PD1" localSheetId="8">'[2]SW-TEO'!#REF!</definedName>
    <definedName name="_PD1">'[2]SW-TEO'!#REF!</definedName>
    <definedName name="_PE12" localSheetId="5">'[2]SW-TEO'!#REF!</definedName>
    <definedName name="_PE12" localSheetId="7">'[2]SW-TEO'!#REF!</definedName>
    <definedName name="_PE12" localSheetId="8">'[2]SW-TEO'!#REF!</definedName>
    <definedName name="_PE12">'[2]SW-TEO'!#REF!</definedName>
    <definedName name="_PE6" localSheetId="5">'[2]SW-TEO'!#REF!</definedName>
    <definedName name="_PE6" localSheetId="7">'[2]SW-TEO'!#REF!</definedName>
    <definedName name="_PE6" localSheetId="8">'[2]SW-TEO'!#REF!</definedName>
    <definedName name="_PE6">'[2]SW-TEO'!#REF!</definedName>
    <definedName name="_PE8" localSheetId="5">'[2]SW-TEO'!#REF!</definedName>
    <definedName name="_PE8" localSheetId="7">'[2]SW-TEO'!#REF!</definedName>
    <definedName name="_PE8" localSheetId="8">'[2]SW-TEO'!#REF!</definedName>
    <definedName name="_PE8">'[2]SW-TEO'!#REF!</definedName>
    <definedName name="_PE9" localSheetId="5">'[2]SW-TEO'!#REF!</definedName>
    <definedName name="_PE9" localSheetId="7">'[2]SW-TEO'!#REF!</definedName>
    <definedName name="_PE9" localSheetId="8">'[2]SW-TEO'!#REF!</definedName>
    <definedName name="_PE9">'[2]SW-TEO'!#REF!</definedName>
    <definedName name="_PH1" localSheetId="5">'[2]SW-TEO'!#REF!</definedName>
    <definedName name="_PH1" localSheetId="7">'[2]SW-TEO'!#REF!</definedName>
    <definedName name="_PH1" localSheetId="8">'[2]SW-TEO'!#REF!</definedName>
    <definedName name="_PH1">'[2]SW-TEO'!#REF!</definedName>
    <definedName name="_PI1" localSheetId="5">'[2]SW-TEO'!#REF!</definedName>
    <definedName name="_PI1" localSheetId="7">'[2]SW-TEO'!#REF!</definedName>
    <definedName name="_PI1" localSheetId="8">'[2]SW-TEO'!#REF!</definedName>
    <definedName name="_PI1">'[2]SW-TEO'!#REF!</definedName>
    <definedName name="_PK1" localSheetId="5">'[2]SW-TEO'!#REF!</definedName>
    <definedName name="_PK1" localSheetId="7">'[2]SW-TEO'!#REF!</definedName>
    <definedName name="_PK1" localSheetId="8">'[2]SW-TEO'!#REF!</definedName>
    <definedName name="_PK1">'[2]SW-TEO'!#REF!</definedName>
    <definedName name="_PK3" localSheetId="5">'[2]SW-TEO'!#REF!</definedName>
    <definedName name="_PK3" localSheetId="7">'[2]SW-TEO'!#REF!</definedName>
    <definedName name="_PK3" localSheetId="8">'[2]SW-TEO'!#REF!</definedName>
    <definedName name="_PK3">'[2]SW-TEO'!#REF!</definedName>
    <definedName name="_Sort" localSheetId="5" hidden="1">#REF!</definedName>
    <definedName name="_Sort" localSheetId="7" hidden="1">#REF!</definedName>
    <definedName name="_Sort" localSheetId="8" hidden="1">#REF!</definedName>
    <definedName name="_Sort" hidden="1">#REF!</definedName>
    <definedName name="_YS1" localSheetId="5">#REF!</definedName>
    <definedName name="_YS1" localSheetId="7">#REF!</definedName>
    <definedName name="_YS1" localSheetId="8">#REF!</definedName>
    <definedName name="_YS1">#REF!</definedName>
    <definedName name="_YS2" localSheetId="5">'[3]YS02-02'!#REF!</definedName>
    <definedName name="_YS2" localSheetId="7">'[3]YS02-02'!#REF!</definedName>
    <definedName name="_YS2" localSheetId="8">'[3]YS02-02'!#REF!</definedName>
    <definedName name="_YS2">'[3]YS02-02'!#REF!</definedName>
    <definedName name="a" localSheetId="5">#REF!</definedName>
    <definedName name="a" localSheetId="7">#REF!</definedName>
    <definedName name="a" localSheetId="8">#REF!</definedName>
    <definedName name="a">#REF!</definedName>
    <definedName name="aa" localSheetId="5">#REF!</definedName>
    <definedName name="aa" localSheetId="7">#REF!</definedName>
    <definedName name="aa" localSheetId="8">#REF!</definedName>
    <definedName name="aa">#REF!</definedName>
    <definedName name="aiu_bottom" localSheetId="5">'[4]Financ. Overview'!#REF!</definedName>
    <definedName name="aiu_bottom" localSheetId="7">'[4]Financ. Overview'!#REF!</definedName>
    <definedName name="aiu_bottom" localSheetId="8">'[4]Financ. Overview'!#REF!</definedName>
    <definedName name="aiu_bottom">'[4]Financ. Overview'!#REF!</definedName>
    <definedName name="B.dbf" localSheetId="5">#REF!</definedName>
    <definedName name="B.dbf" localSheetId="7">#REF!</definedName>
    <definedName name="B.dbf" localSheetId="8">#REF!</definedName>
    <definedName name="B.dbf">#REF!</definedName>
    <definedName name="cost" localSheetId="5">#REF!</definedName>
    <definedName name="cost" localSheetId="7">#REF!</definedName>
    <definedName name="cost" localSheetId="8">#REF!</definedName>
    <definedName name="cost">#REF!</definedName>
    <definedName name="Database">[5]工时统计!$A$1:$R$1134</definedName>
    <definedName name="Document_array" localSheetId="5">{"Book1","公路收费权测算表.xls"}</definedName>
    <definedName name="Document_array" localSheetId="7">{"Book1","公路收费权测算表.xls"}</definedName>
    <definedName name="Document_array" localSheetId="8">{"Book1","公路收费权测算表.xls"}</definedName>
    <definedName name="Document_array">{"Book1","公路收费权测算表.xls"}</definedName>
    <definedName name="eve">[6]XL4Poppy!$C$39</definedName>
    <definedName name="fix2000.dbf" localSheetId="5">#REF!</definedName>
    <definedName name="fix2000.dbf" localSheetId="7">#REF!</definedName>
    <definedName name="fix2000.dbf" localSheetId="8">#REF!</definedName>
    <definedName name="fix2000.dbf">#REF!</definedName>
    <definedName name="fixlj2000.dbf" localSheetId="5">#REF!</definedName>
    <definedName name="fixlj2000.dbf" localSheetId="7">#REF!</definedName>
    <definedName name="fixlj2000.dbf" localSheetId="8">#REF!</definedName>
    <definedName name="fixlj2000.dbf">#REF!</definedName>
    <definedName name="FRC">[7]Main!$C$9</definedName>
    <definedName name="frst" localSheetId="5">#REF!,#REF!</definedName>
    <definedName name="frst" localSheetId="7">#REF!,#REF!</definedName>
    <definedName name="frst" localSheetId="8">#REF!,#REF!</definedName>
    <definedName name="frst">#REF!,#REF!</definedName>
    <definedName name="hostfee">'[4]Financ. Overview'!$H$12</definedName>
    <definedName name="hraiu_bottom" localSheetId="5">'[4]Financ. Overview'!#REF!</definedName>
    <definedName name="hraiu_bottom" localSheetId="7">'[4]Financ. Overview'!#REF!</definedName>
    <definedName name="hraiu_bottom" localSheetId="8">'[4]Financ. Overview'!#REF!</definedName>
    <definedName name="hraiu_bottom">'[4]Financ. Overview'!#REF!</definedName>
    <definedName name="hvac" localSheetId="5">'[4]Financ. Overview'!#REF!</definedName>
    <definedName name="hvac" localSheetId="7">'[4]Financ. Overview'!#REF!</definedName>
    <definedName name="hvac" localSheetId="8">'[4]Financ. Overview'!#REF!</definedName>
    <definedName name="hvac">'[4]Financ. Overview'!#REF!</definedName>
    <definedName name="HWSheet">1</definedName>
    <definedName name="m" localSheetId="5">#REF!</definedName>
    <definedName name="m" localSheetId="7">#REF!</definedName>
    <definedName name="m" localSheetId="8">#REF!</definedName>
    <definedName name="m">#REF!</definedName>
    <definedName name="Module.Prix_SMC">[8]!Module.Prix_SMC</definedName>
    <definedName name="n" localSheetId="5">#REF!</definedName>
    <definedName name="n" localSheetId="7">#REF!</definedName>
    <definedName name="n" localSheetId="8">#REF!</definedName>
    <definedName name="n">#REF!</definedName>
    <definedName name="OS" localSheetId="5">[9]Open!#REF!</definedName>
    <definedName name="OS" localSheetId="7">[9]Open!#REF!</definedName>
    <definedName name="OS" localSheetId="8">[9]Open!#REF!</definedName>
    <definedName name="OS">[9]Open!#REF!</definedName>
    <definedName name="pr_toolbox">[4]Toolbox!$A$3:$I$80</definedName>
    <definedName name="PRCGAAP" localSheetId="5">#REF!</definedName>
    <definedName name="PRCGAAP" localSheetId="7">#REF!</definedName>
    <definedName name="PRCGAAP" localSheetId="8">#REF!</definedName>
    <definedName name="PRCGAAP">#REF!</definedName>
    <definedName name="PRCGAAP2" localSheetId="5">#REF!</definedName>
    <definedName name="PRCGAAP2" localSheetId="7">#REF!</definedName>
    <definedName name="PRCGAAP2" localSheetId="8">#REF!</definedName>
    <definedName name="PRCGAAP2">#REF!</definedName>
    <definedName name="_xlnm.Print_Area" localSheetId="3">房屋建筑物!$A$2:$AB$74</definedName>
    <definedName name="_xlnm.Print_Area" localSheetId="2">固定资产汇总!$2:$24</definedName>
    <definedName name="_xlnm.Print_Area" localSheetId="1">汇总表!$2:$35</definedName>
    <definedName name="_xlnm.Print_Area" localSheetId="5">市场法计算表!$A$1:$Z$40</definedName>
    <definedName name="_xlnm.Print_Area" localSheetId="7" hidden="1">#REF!</definedName>
    <definedName name="_xlnm.Print_Area" localSheetId="8">照片!$A$1:$D$48</definedName>
    <definedName name="_xlnm.Print_Area">#REF!</definedName>
    <definedName name="Print_Area_MI" localSheetId="5">#REF!</definedName>
    <definedName name="Print_Area_MI" localSheetId="7">#REF!</definedName>
    <definedName name="Print_Area_MI" localSheetId="8">#REF!</definedName>
    <definedName name="Print_Area_MI">#REF!</definedName>
    <definedName name="print_area1" localSheetId="5">#REF!</definedName>
    <definedName name="print_area1" localSheetId="7">#REF!</definedName>
    <definedName name="print_area1" localSheetId="8">#REF!</definedName>
    <definedName name="print_area1">#REF!</definedName>
    <definedName name="_xlnm.Print_Titles" localSheetId="3">房屋建筑物!$2:$6</definedName>
    <definedName name="_xlnm.Print_Titles" localSheetId="2">固定资产汇总!$2:$6</definedName>
    <definedName name="Prix_SMC">[8]!Prix_SMC</definedName>
    <definedName name="qerirwe" localSheetId="5">#REF!</definedName>
    <definedName name="qerirwe" localSheetId="7">#REF!</definedName>
    <definedName name="qerirwe" localSheetId="8">#REF!</definedName>
    <definedName name="qerirwe">#REF!</definedName>
    <definedName name="s_c_list">[10]Toolbox!$A$7:$H$969</definedName>
    <definedName name="SCG" localSheetId="5">'[11]G.1R-Shou COP Gf'!#REF!</definedName>
    <definedName name="SCG" localSheetId="7">'[11]G.1R-Shou COP Gf'!#REF!</definedName>
    <definedName name="SCG" localSheetId="8">'[11]G.1R-Shou COP Gf'!#REF!</definedName>
    <definedName name="SCG">'[11]G.1R-Shou COP Gf'!#REF!</definedName>
    <definedName name="sdlfee">'[4]Financ. Overview'!$H$13</definedName>
    <definedName name="solar_ratio">'[12]POWER ASSUMPTIONS'!$H$7</definedName>
    <definedName name="ss7fee">'[4]Financ. Overview'!$H$18</definedName>
    <definedName name="subsfee">'[4]Financ. Overview'!$H$14</definedName>
    <definedName name="toolbox">[13]Toolbox!$C$5:$T$1578</definedName>
    <definedName name="UFPrn20001231102643" localSheetId="5">#REF!</definedName>
    <definedName name="UFPrn20001231102643" localSheetId="7">#REF!</definedName>
    <definedName name="UFPrn20001231102643" localSheetId="8">#REF!</definedName>
    <definedName name="UFPrn20001231102643">#REF!</definedName>
    <definedName name="UFPrn20020805135038" localSheetId="5">'[14]2002.1-6管理费用'!#REF!</definedName>
    <definedName name="UFPrn20020805135038" localSheetId="7">'[14]2002.1-6管理费用'!#REF!</definedName>
    <definedName name="UFPrn20020805135038" localSheetId="8">'[14]2002.1-6管理费用'!#REF!</definedName>
    <definedName name="UFPrn20020805135038">'[14]2002.1-6管理费用'!#REF!</definedName>
    <definedName name="UFPrn20020913104913" localSheetId="5">#REF!</definedName>
    <definedName name="UFPrn20020913104913" localSheetId="7">#REF!</definedName>
    <definedName name="UFPrn20020913104913" localSheetId="8">#REF!</definedName>
    <definedName name="UFPrn20020913104913">#REF!</definedName>
    <definedName name="UFPrn20020914163526" localSheetId="5">#REF!</definedName>
    <definedName name="UFPrn20020914163526" localSheetId="7">#REF!</definedName>
    <definedName name="UFPrn20020914163526" localSheetId="8">#REF!</definedName>
    <definedName name="UFPrn20020914163526">#REF!</definedName>
    <definedName name="UFPrn20020914163555" localSheetId="5">#REF!</definedName>
    <definedName name="UFPrn20020914163555" localSheetId="7">#REF!</definedName>
    <definedName name="UFPrn20020914163555" localSheetId="8">#REF!</definedName>
    <definedName name="UFPrn20020914163555">#REF!</definedName>
    <definedName name="UFPrn20020920095026" localSheetId="5">#REF!</definedName>
    <definedName name="UFPrn20020920095026" localSheetId="7">#REF!</definedName>
    <definedName name="UFPrn20020920095026" localSheetId="8">#REF!</definedName>
    <definedName name="UFPrn20020920095026">#REF!</definedName>
    <definedName name="UFPrn20030513144139" localSheetId="5">#REF!</definedName>
    <definedName name="UFPrn20030513144139" localSheetId="7">#REF!</definedName>
    <definedName name="UFPrn20030513144139" localSheetId="8">#REF!</definedName>
    <definedName name="UFPrn20030513144139">#REF!</definedName>
    <definedName name="UFPrn20030513214425" localSheetId="5">#REF!</definedName>
    <definedName name="UFPrn20030513214425" localSheetId="7">#REF!</definedName>
    <definedName name="UFPrn20030513214425" localSheetId="8">#REF!</definedName>
    <definedName name="UFPrn20030513214425">#REF!</definedName>
    <definedName name="UFPrn20030514101052" localSheetId="5">[15]预收帐款!#REF!</definedName>
    <definedName name="UFPrn20030514101052" localSheetId="7">[15]预收帐款!#REF!</definedName>
    <definedName name="UFPrn20030514101052">[15]预收帐款!#REF!</definedName>
    <definedName name="UFPrn20030517160435" localSheetId="5">#REF!</definedName>
    <definedName name="UFPrn20030517160435" localSheetId="7">#REF!</definedName>
    <definedName name="UFPrn20030517160435" localSheetId="8">#REF!</definedName>
    <definedName name="UFPrn20030517160435">#REF!</definedName>
    <definedName name="UFPrn20041020141251" localSheetId="5">#REF!</definedName>
    <definedName name="UFPrn20041020141251" localSheetId="7">#REF!</definedName>
    <definedName name="UFPrn20041020141251" localSheetId="8">#REF!</definedName>
    <definedName name="UFPrn20041020141251">#REF!</definedName>
    <definedName name="V5.1Fee">'[4]Financ. Overview'!$H$15</definedName>
    <definedName name="Work_Program_By_Area_List" localSheetId="5">#REF!</definedName>
    <definedName name="Work_Program_By_Area_List" localSheetId="7">#REF!</definedName>
    <definedName name="Work_Program_By_Area_List" localSheetId="8">#REF!</definedName>
    <definedName name="Work_Program_By_Area_List">#REF!</definedName>
    <definedName name="Z32_Cost_red" localSheetId="5">'[4]Financ. Overview'!#REF!</definedName>
    <definedName name="Z32_Cost_red" localSheetId="7">'[4]Financ. Overview'!#REF!</definedName>
    <definedName name="Z32_Cost_red" localSheetId="8">'[4]Financ. Overview'!#REF!</definedName>
    <definedName name="Z32_Cost_red">'[4]Financ. Overview'!#REF!</definedName>
    <definedName name="zjgch2000.dbf" localSheetId="5">#REF!</definedName>
    <definedName name="zjgch2000.dbf" localSheetId="7">#REF!</definedName>
    <definedName name="zjgch2000.dbf" localSheetId="8">#REF!</definedName>
    <definedName name="zjgch2000.dbf">#REF!</definedName>
    <definedName name="财务软件">[8]!财务软件</definedName>
    <definedName name="陈勇" localSheetId="5">#REF!</definedName>
    <definedName name="陈勇" localSheetId="7">#REF!</definedName>
    <definedName name="陈勇" localSheetId="8">#REF!</definedName>
    <definedName name="陈勇">#REF!</definedName>
    <definedName name="成本法2" localSheetId="5">#REF!</definedName>
    <definedName name="成本法2" localSheetId="7">#REF!</definedName>
    <definedName name="成本法2" localSheetId="8">#REF!</definedName>
    <definedName name="成本法2">#REF!</definedName>
    <definedName name="大多数">[16]XL4Poppy!$A$15</definedName>
    <definedName name="单位名称">[17]信息表!$C$3</definedName>
    <definedName name="飞过海">[18]XL4Poppy!$C$4</definedName>
    <definedName name="分录科目名称">[19]名称!$B$2:$B$279</definedName>
    <definedName name="固定资产" localSheetId="5">[20]XL4Poppy!$A$15</definedName>
    <definedName name="固定资产" localSheetId="7">[20]XL4Poppy!$A$15</definedName>
    <definedName name="固定资产" localSheetId="8">[21]XL4Poppy!$A$15</definedName>
    <definedName name="固定资产">[21]XL4Poppy!$A$15</definedName>
    <definedName name="固定资产11" localSheetId="5">#REF!</definedName>
    <definedName name="固定资产11" localSheetId="7">#REF!</definedName>
    <definedName name="固定资产11" localSheetId="8">#REF!</definedName>
    <definedName name="固定资产11">#REF!</definedName>
    <definedName name="固定资产5406">[22]清单12.31!$A$1:$Q$170</definedName>
    <definedName name="固定资产及累计折旧明细帐">[5]工时统计!$A$1:$O$40</definedName>
    <definedName name="固定资产清单">[5]工时统计!$A$1:$Q$170</definedName>
    <definedName name="科目余额表">[23]物资采购含税转出!$B$3:$D$113</definedName>
    <definedName name="年初短期投资" localSheetId="5">#REF!</definedName>
    <definedName name="年初短期投资" localSheetId="7">#REF!</definedName>
    <definedName name="年初短期投资" localSheetId="8">#REF!</definedName>
    <definedName name="年初短期投资">#REF!</definedName>
    <definedName name="年初货币资金" localSheetId="5">#REF!</definedName>
    <definedName name="年初货币资金" localSheetId="7">#REF!</definedName>
    <definedName name="年初货币资金" localSheetId="8">#REF!</definedName>
    <definedName name="年初货币资金">#REF!</definedName>
    <definedName name="年初应收票据" localSheetId="5">#REF!</definedName>
    <definedName name="年初应收票据" localSheetId="7">#REF!</definedName>
    <definedName name="年初应收票据" localSheetId="8">#REF!</definedName>
    <definedName name="年初应收票据">#REF!</definedName>
    <definedName name="期末">[17]信息表!$C$8</definedName>
    <definedName name="其他应收款性质">'[24]Validation source'!$J$4:$J$11</definedName>
    <definedName name="商标采购.dbf" localSheetId="5">#REF!</definedName>
    <definedName name="商标采购.dbf" localSheetId="7">#REF!</definedName>
    <definedName name="商标采购.dbf" localSheetId="8">#REF!</definedName>
    <definedName name="商标采购.dbf">#REF!</definedName>
    <definedName name="土地18" localSheetId="5">{"Book1","公路收费权测算表.xls"}</definedName>
    <definedName name="土地18" localSheetId="7">{"Book1","公路收费权测算表.xls"}</definedName>
    <definedName name="土地18" localSheetId="8">{"Book1","公路收费权测算表.xls"}</definedName>
    <definedName name="土地18">{"Book1","公路收费权测算表.xls"}</definedName>
    <definedName name="我">[8]!我</definedName>
    <definedName name="系统类型">[25]信息表!$C$10</definedName>
    <definedName name="新" localSheetId="5">#REF!</definedName>
    <definedName name="新" localSheetId="7">#REF!</definedName>
    <definedName name="新" localSheetId="8">#REF!</definedName>
    <definedName name="新">#REF!</definedName>
    <definedName name="新1新" localSheetId="5">#REF!</definedName>
    <definedName name="新1新" localSheetId="7">#REF!</definedName>
    <definedName name="新1新" localSheetId="8">#REF!</definedName>
    <definedName name="新1新">#REF!</definedName>
    <definedName name="虞洁莹" localSheetId="5">#REF!</definedName>
    <definedName name="虞洁莹" localSheetId="7">#REF!</definedName>
    <definedName name="虞洁莹" localSheetId="8">#REF!</definedName>
    <definedName name="虞洁莹">#REF!</definedName>
    <definedName name="预付帐款04年4月">[8]!预付帐款04年4月</definedName>
    <definedName name="制造">[8]!制造</definedName>
    <definedName name="전" localSheetId="5">#REF!</definedName>
    <definedName name="전" localSheetId="7">#REF!</definedName>
    <definedName name="전" localSheetId="8">#REF!</definedName>
    <definedName name="전">#REF!</definedName>
    <definedName name="주택사업본부" localSheetId="5">#REF!</definedName>
    <definedName name="주택사업본부" localSheetId="7">#REF!</definedName>
    <definedName name="주택사업본부" localSheetId="8">#REF!</definedName>
    <definedName name="주택사업본부">#REF!</definedName>
    <definedName name="철구사업본부" localSheetId="5">#REF!</definedName>
    <definedName name="철구사업본부" localSheetId="7">#REF!</definedName>
    <definedName name="철구사업본부" localSheetId="8">#REF!</definedName>
    <definedName name="철구사업본부">#REF!</definedName>
    <definedName name="a" localSheetId="4">#REF!</definedName>
    <definedName name="aa" localSheetId="4">#REF!</definedName>
    <definedName name="cost" localSheetId="4">#REF!</definedName>
    <definedName name="PRCGAAP" localSheetId="4">#REF!</definedName>
    <definedName name="PRCGAAP2" localSheetId="4">#REF!</definedName>
    <definedName name="_xlnm.Print_Area" localSheetId="4">构筑物!$A$2:$U$29</definedName>
    <definedName name="Print_Area_MI" localSheetId="4">#REF!</definedName>
    <definedName name="Work_Program_By_Area_List" localSheetId="4">#REF!</definedName>
    <definedName name="年初短期投资" localSheetId="4">#REF!</definedName>
    <definedName name="年初货币资金" localSheetId="4">#REF!</definedName>
    <definedName name="年初应收票据" localSheetId="4">#REF!</definedName>
    <definedName name="전" localSheetId="4">#REF!</definedName>
    <definedName name="주택사업본부" localSheetId="4">#REF!</definedName>
    <definedName name="철구사업본부" localSheetId="4">#REF!</definedName>
    <definedName name="_13" localSheetId="6">#REF!</definedName>
    <definedName name="_Key1" localSheetId="6" hidden="1">#REF!</definedName>
    <definedName name="_Sort" localSheetId="6" hidden="1">#REF!</definedName>
    <definedName name="_YS1" localSheetId="6">#REF!</definedName>
    <definedName name="a" localSheetId="6">#REF!</definedName>
    <definedName name="aa" localSheetId="6">#REF!</definedName>
    <definedName name="B.dbf" localSheetId="6">#REF!</definedName>
    <definedName name="cost" localSheetId="6">#REF!</definedName>
    <definedName name="fix2000.dbf" localSheetId="6">#REF!</definedName>
    <definedName name="fixlj2000.dbf" localSheetId="6">#REF!</definedName>
    <definedName name="frst" localSheetId="6">#REF!,#REF!</definedName>
    <definedName name="m" localSheetId="6">#REF!</definedName>
    <definedName name="n" localSheetId="6">#REF!</definedName>
    <definedName name="PRCGAAP" localSheetId="6">#REF!</definedName>
    <definedName name="PRCGAAP2" localSheetId="6">#REF!</definedName>
    <definedName name="_xlnm.Print_Area" localSheetId="6">#REF!</definedName>
    <definedName name="Print_Area_MI" localSheetId="6">#REF!</definedName>
    <definedName name="print_area1" localSheetId="6">#REF!</definedName>
    <definedName name="qerirwe" localSheetId="6">#REF!</definedName>
    <definedName name="UFPrn20001231102643" localSheetId="6">#REF!</definedName>
    <definedName name="UFPrn20020913104913" localSheetId="6">#REF!</definedName>
    <definedName name="UFPrn20020914163526" localSheetId="6">#REF!</definedName>
    <definedName name="UFPrn20020914163555" localSheetId="6">#REF!</definedName>
    <definedName name="UFPrn20020920095026" localSheetId="6">#REF!</definedName>
    <definedName name="UFPrn20030513144139" localSheetId="6">#REF!</definedName>
    <definedName name="UFPrn20030513214425" localSheetId="6">#REF!</definedName>
    <definedName name="UFPrn20030517160435" localSheetId="6">#REF!</definedName>
    <definedName name="UFPrn20041020141251" localSheetId="6">#REF!</definedName>
    <definedName name="Work_Program_By_Area_List" localSheetId="6">#REF!</definedName>
    <definedName name="zjgch2000.dbf" localSheetId="6">#REF!</definedName>
    <definedName name="陈勇" localSheetId="6">#REF!</definedName>
    <definedName name="成本法2" localSheetId="6">#REF!</definedName>
    <definedName name="固定资产11" localSheetId="6">#REF!</definedName>
    <definedName name="年初短期投资" localSheetId="6">#REF!</definedName>
    <definedName name="年初货币资金" localSheetId="6">#REF!</definedName>
    <definedName name="年初应收票据" localSheetId="6">#REF!</definedName>
    <definedName name="商标采购.dbf" localSheetId="6">#REF!</definedName>
    <definedName name="新" localSheetId="6">#REF!</definedName>
    <definedName name="新1新" localSheetId="6">#REF!</definedName>
    <definedName name="虞洁莹" localSheetId="6">#REF!</definedName>
    <definedName name="전" localSheetId="6">#REF!</definedName>
    <definedName name="주택사업본부" localSheetId="6">#REF!</definedName>
    <definedName name="철구사업본부" localSheetId="6">#REF!</definedName>
    <definedName name="Document_array" localSheetId="6">{"Book1","公路收费权测算表.xls"}</definedName>
    <definedName name="土地18" localSheetId="6">{"Book1","公路收费权测算表.xls"}</definedName>
  </definedNames>
  <calcPr calcId="144525"/>
</workbook>
</file>

<file path=xl/comments1.xml><?xml version="1.0" encoding="utf-8"?>
<comments xmlns="http://schemas.openxmlformats.org/spreadsheetml/2006/main">
  <authors>
    <author>chenjie</author>
  </authors>
  <commentList>
    <comment ref="F7" authorId="0">
      <text>
        <r>
          <rPr>
            <sz val="9"/>
            <rFont val="宋体"/>
            <charset val="134"/>
          </rPr>
          <t>chenjie:
座、口（井）、m、个等，详见填表说明</t>
        </r>
      </text>
    </comment>
    <comment ref="U7" authorId="0">
      <text>
        <r>
          <rPr>
            <sz val="9"/>
            <rFont val="宋体"/>
            <charset val="134"/>
          </rPr>
          <t>chenjie:
备注中须说明的事项：(1)对因改扩建已改变了原有建筑面积的；(2)改扩建增加的相应价值未入帐的，注明未入帐部分的建筑面积。(3)盘盈资产及非正常状态下的资产，如：“已拆除、待报废”等(5)负数余额</t>
        </r>
      </text>
    </comment>
  </commentList>
</comments>
</file>

<file path=xl/sharedStrings.xml><?xml version="1.0" encoding="utf-8"?>
<sst xmlns="http://schemas.openxmlformats.org/spreadsheetml/2006/main" count="1074" uniqueCount="353">
  <si>
    <t>索引页</t>
  </si>
  <si>
    <t>资 产 评 估 申 报 表</t>
  </si>
  <si>
    <t>企业填写以下内容</t>
  </si>
  <si>
    <t>产权持有单位：</t>
  </si>
  <si>
    <t>肇东市亿科房地产开发有限公司</t>
  </si>
  <si>
    <t>评估基准日：</t>
  </si>
  <si>
    <t>年</t>
  </si>
  <si>
    <t>6</t>
  </si>
  <si>
    <t>月</t>
  </si>
  <si>
    <t>27</t>
  </si>
  <si>
    <t>日</t>
  </si>
  <si>
    <t>产权持有单位填表人：</t>
  </si>
  <si>
    <t>填表日期：</t>
  </si>
  <si>
    <t>2019</t>
  </si>
  <si>
    <t>评估机构填写以下内容</t>
  </si>
  <si>
    <t>项目负责人：</t>
  </si>
  <si>
    <t>董贵元</t>
  </si>
  <si>
    <t>签字注册资产评估师：</t>
  </si>
  <si>
    <t>董贵元   冯冲</t>
  </si>
  <si>
    <t>流动资产评估人员：</t>
  </si>
  <si>
    <t>长期投资评估人员：</t>
  </si>
  <si>
    <t>房  屋  类评估人员：</t>
  </si>
  <si>
    <t>设  备  类评估人员：</t>
  </si>
  <si>
    <t>土        地评估人员：</t>
  </si>
  <si>
    <t>生物资产评估人员：</t>
  </si>
  <si>
    <t>油气资产评估人员：</t>
  </si>
  <si>
    <t>其他无形评估人员：</t>
  </si>
  <si>
    <t>其他资产评估人员：</t>
  </si>
  <si>
    <t>负    债类评估人员：</t>
  </si>
  <si>
    <t>返回索引页</t>
  </si>
  <si>
    <t>资  产  评  估  结  果  汇  总  表</t>
  </si>
  <si>
    <t>金额单位：人民币万元</t>
  </si>
  <si>
    <t>项            目</t>
  </si>
  <si>
    <t>审计前账面值</t>
  </si>
  <si>
    <t>账面价值</t>
  </si>
  <si>
    <t>评估价值</t>
  </si>
  <si>
    <t>增减值</t>
  </si>
  <si>
    <t>增值率％</t>
  </si>
  <si>
    <t>A</t>
  </si>
  <si>
    <t>B</t>
  </si>
  <si>
    <t>C</t>
  </si>
  <si>
    <t>D=C-B</t>
  </si>
  <si>
    <t>E=D/B×100%</t>
  </si>
  <si>
    <t>流动资产</t>
  </si>
  <si>
    <t>非流动资产</t>
  </si>
  <si>
    <t xml:space="preserve">      可供出售金融资产</t>
  </si>
  <si>
    <t xml:space="preserve">      持有至到期投资</t>
  </si>
  <si>
    <t xml:space="preserve">      长期应收款</t>
  </si>
  <si>
    <t>其中：长期股权投资</t>
  </si>
  <si>
    <t xml:space="preserve">      投资性房地产</t>
  </si>
  <si>
    <t xml:space="preserve">      固定资产</t>
  </si>
  <si>
    <t xml:space="preserve">      其中：建  筑  物</t>
  </si>
  <si>
    <t xml:space="preserve">               设        备</t>
  </si>
  <si>
    <t xml:space="preserve">               土        地</t>
  </si>
  <si>
    <t xml:space="preserve">      在建工程</t>
  </si>
  <si>
    <t xml:space="preserve">      工程物资</t>
  </si>
  <si>
    <t xml:space="preserve">      固定资产清理</t>
  </si>
  <si>
    <t xml:space="preserve">      生产性生物资产</t>
  </si>
  <si>
    <t xml:space="preserve">      油气资产</t>
  </si>
  <si>
    <t xml:space="preserve">      无形资产</t>
  </si>
  <si>
    <t xml:space="preserve">      其中：土地使用权</t>
  </si>
  <si>
    <t xml:space="preserve">      开发支出</t>
  </si>
  <si>
    <t xml:space="preserve">      商誉</t>
  </si>
  <si>
    <t xml:space="preserve">      长期待摊费用</t>
  </si>
  <si>
    <t xml:space="preserve">      递延所得税资产</t>
  </si>
  <si>
    <t xml:space="preserve">      其他非流动资产</t>
  </si>
  <si>
    <t>资产总计</t>
  </si>
  <si>
    <t>流动负债</t>
  </si>
  <si>
    <t>非流动负债</t>
  </si>
  <si>
    <t>负债总计</t>
  </si>
  <si>
    <t>净 资 产（所有者权益）</t>
  </si>
  <si>
    <t>评估机构：黑龙江利朋资产评估有限公司</t>
  </si>
  <si>
    <t>返回</t>
  </si>
  <si>
    <t>固定资产评估汇总表</t>
  </si>
  <si>
    <t>金额单位：人民币元</t>
  </si>
  <si>
    <t>编号</t>
  </si>
  <si>
    <t>科目名称</t>
  </si>
  <si>
    <t>增值额</t>
  </si>
  <si>
    <t>增值率%</t>
  </si>
  <si>
    <t>原值</t>
  </si>
  <si>
    <t>净值</t>
  </si>
  <si>
    <t>房屋建筑物类合计</t>
  </si>
  <si>
    <t>4-6-1</t>
  </si>
  <si>
    <r>
      <rPr>
        <sz val="9"/>
        <rFont val="宋体"/>
        <charset val="134"/>
      </rPr>
      <t>固定资产</t>
    </r>
    <r>
      <rPr>
        <sz val="9"/>
        <color indexed="8"/>
        <rFont val="宋体"/>
        <charset val="134"/>
      </rPr>
      <t>-房屋建筑物</t>
    </r>
  </si>
  <si>
    <t>4-6-2</t>
  </si>
  <si>
    <r>
      <rPr>
        <sz val="9"/>
        <rFont val="宋体"/>
        <charset val="134"/>
      </rPr>
      <t>固定资产</t>
    </r>
    <r>
      <rPr>
        <sz val="9"/>
        <color indexed="8"/>
        <rFont val="宋体"/>
        <charset val="134"/>
      </rPr>
      <t>-构筑物及其他辅助设施</t>
    </r>
  </si>
  <si>
    <t>4-6-3</t>
  </si>
  <si>
    <r>
      <rPr>
        <sz val="9"/>
        <rFont val="宋体"/>
        <charset val="134"/>
      </rPr>
      <t>固定资产</t>
    </r>
    <r>
      <rPr>
        <sz val="9"/>
        <color indexed="8"/>
        <rFont val="宋体"/>
        <charset val="134"/>
      </rPr>
      <t>-管道及沟槽</t>
    </r>
  </si>
  <si>
    <t>设备类合计</t>
  </si>
  <si>
    <t>4-6-4</t>
  </si>
  <si>
    <r>
      <rPr>
        <sz val="9"/>
        <rFont val="宋体"/>
        <charset val="134"/>
      </rPr>
      <t>固定资产</t>
    </r>
    <r>
      <rPr>
        <sz val="9"/>
        <color indexed="8"/>
        <rFont val="宋体"/>
        <charset val="134"/>
      </rPr>
      <t>-机器设备</t>
    </r>
  </si>
  <si>
    <t>4-6-5</t>
  </si>
  <si>
    <r>
      <rPr>
        <sz val="9"/>
        <rFont val="宋体"/>
        <charset val="134"/>
      </rPr>
      <t>固定资产</t>
    </r>
    <r>
      <rPr>
        <sz val="9"/>
        <color indexed="8"/>
        <rFont val="宋体"/>
        <charset val="134"/>
      </rPr>
      <t>-车辆</t>
    </r>
  </si>
  <si>
    <t>4-6-6</t>
  </si>
  <si>
    <r>
      <rPr>
        <sz val="9"/>
        <rFont val="宋体"/>
        <charset val="134"/>
      </rPr>
      <t>固定资产</t>
    </r>
    <r>
      <rPr>
        <sz val="9"/>
        <color indexed="8"/>
        <rFont val="宋体"/>
        <charset val="134"/>
      </rPr>
      <t>-电子设备</t>
    </r>
  </si>
  <si>
    <t>4-6-7</t>
  </si>
  <si>
    <t>土地</t>
  </si>
  <si>
    <t>固定资产合计</t>
  </si>
  <si>
    <t>减：固定资产减值准备</t>
  </si>
  <si>
    <t>固定资产</t>
  </si>
  <si>
    <t>固定资产—房屋建筑物评估明细表</t>
  </si>
  <si>
    <t>序号</t>
  </si>
  <si>
    <t>权证编号</t>
  </si>
  <si>
    <t>建筑物名称</t>
  </si>
  <si>
    <t>位置</t>
  </si>
  <si>
    <t>对应土地证号</t>
  </si>
  <si>
    <t>结构</t>
  </si>
  <si>
    <t>檐高(m)</t>
  </si>
  <si>
    <t>层高(m)</t>
  </si>
  <si>
    <t>总层数</t>
  </si>
  <si>
    <t>所在层数</t>
  </si>
  <si>
    <t>朝向</t>
  </si>
  <si>
    <t>吊车吨位</t>
  </si>
  <si>
    <t>跨度(m)</t>
  </si>
  <si>
    <t>柱距(m)</t>
  </si>
  <si>
    <t>使用单位</t>
  </si>
  <si>
    <t>开工年月</t>
  </si>
  <si>
    <t>建成年月</t>
  </si>
  <si>
    <t>计量单位</t>
  </si>
  <si>
    <t>建筑          面积/容积</t>
  </si>
  <si>
    <r>
      <rPr>
        <sz val="9"/>
        <rFont val="宋体"/>
        <charset val="134"/>
      </rPr>
      <t>成本单价(元/m</t>
    </r>
    <r>
      <rPr>
        <vertAlign val="superscript"/>
        <sz val="9"/>
        <rFont val="宋体"/>
        <charset val="134"/>
      </rPr>
      <t>2</t>
    </r>
    <r>
      <rPr>
        <sz val="9"/>
        <rFont val="宋体"/>
        <charset val="134"/>
      </rPr>
      <t>)</t>
    </r>
  </si>
  <si>
    <r>
      <rPr>
        <sz val="9"/>
        <rFont val="宋体"/>
        <charset val="134"/>
      </rPr>
      <t>评估单价(元/m</t>
    </r>
    <r>
      <rPr>
        <vertAlign val="superscript"/>
        <sz val="9"/>
        <rFont val="宋体"/>
        <charset val="134"/>
      </rPr>
      <t>2</t>
    </r>
    <r>
      <rPr>
        <sz val="9"/>
        <rFont val="宋体"/>
        <charset val="134"/>
      </rPr>
      <t>)</t>
    </r>
  </si>
  <si>
    <t>备注</t>
  </si>
  <si>
    <t>成新率%</t>
  </si>
  <si>
    <t>肇东市北八街亿科世纪城一期中央华庭4号楼11层1101室</t>
  </si>
  <si>
    <t>混合</t>
  </si>
  <si>
    <t>2013年</t>
  </si>
  <si>
    <r>
      <rPr>
        <sz val="9"/>
        <rFont val="宋体"/>
        <charset val="134"/>
        <scheme val="minor"/>
      </rPr>
      <t>M</t>
    </r>
    <r>
      <rPr>
        <vertAlign val="superscript"/>
        <sz val="9"/>
        <rFont val="宋体"/>
        <charset val="134"/>
        <scheme val="minor"/>
      </rPr>
      <t>2</t>
    </r>
  </si>
  <si>
    <t>室内毛坯</t>
  </si>
  <si>
    <t>肇东市北八街亿科世纪城一期中央华庭4号楼11层1102室</t>
  </si>
  <si>
    <t>肇东市北八街亿科世纪城一期中央华庭4号楼11层1103室</t>
  </si>
  <si>
    <t>肇东市北八街亿科世纪城一期中央华庭4号楼11层1104室</t>
  </si>
  <si>
    <t>肇东市北八街亿科世纪城一期中央华庭4号楼11层1105室</t>
  </si>
  <si>
    <t>肇东市北八街亿科世纪城一期中央华庭4号楼11层1106室</t>
  </si>
  <si>
    <t>肇东市北八街亿科世纪城一期中央华庭4号楼11层1108室</t>
  </si>
  <si>
    <t>肇东市北八街亿科世纪城一期中央华庭4号楼11层1109室</t>
  </si>
  <si>
    <t>肇东市北八街亿科世纪城一期中央华庭4号楼11层1110室</t>
  </si>
  <si>
    <t>肇东市北八街亿科世纪城一期中央华庭4号楼11层1111室</t>
  </si>
  <si>
    <t>肇东市北八街亿科世纪城一期中央华庭4号楼11层1112室</t>
  </si>
  <si>
    <t>肇东市北八街亿科世纪城一期中央华庭4号楼11层1113室</t>
  </si>
  <si>
    <t>肇东市北八街亿科世纪城一期中央华庭4号楼11层1114室</t>
  </si>
  <si>
    <t>肇东市北八街亿科世纪城一期中央华庭4号楼11层1115室</t>
  </si>
  <si>
    <t>肇东市北八街亿科世纪城一期中央华庭4号楼11层1116室</t>
  </si>
  <si>
    <t>肇东市北八街亿科世纪城一期中央华庭4号楼12层1201室</t>
  </si>
  <si>
    <t>肇东市北八街亿科世纪城一期中央华庭4号楼12层1202室</t>
  </si>
  <si>
    <t>肇东市北八街亿科世纪城一期中央华庭4号楼12层1203室</t>
  </si>
  <si>
    <t>肇东市北八街亿科世纪城一期中央华庭4号楼12层1204室</t>
  </si>
  <si>
    <t>肇东市北八街亿科世纪城一期中央华庭4号楼12层1205室</t>
  </si>
  <si>
    <t>肇东市北八街亿科世纪城一期中央华庭4号楼12层1206室</t>
  </si>
  <si>
    <t>肇东市北八街亿科世纪城一期中央华庭4号楼12层1208室</t>
  </si>
  <si>
    <t>肇东市北八街亿科世纪城一期中央华庭4号楼12层1209室</t>
  </si>
  <si>
    <t>肇东市北八街亿科世纪城一期中央华庭4号楼12层1210室</t>
  </si>
  <si>
    <t>肇东市北八街亿科世纪城一期中央华庭4号楼12层1211室</t>
  </si>
  <si>
    <t>肇东市北八街亿科世纪城一期中央华庭4号楼12层1212室</t>
  </si>
  <si>
    <t>肇东市北八街亿科世纪城一期中央华庭4号楼12层1213室</t>
  </si>
  <si>
    <t>肇东市北八街亿科世纪城一期中央华庭4号楼12层1214室</t>
  </si>
  <si>
    <t>肇东市北八街亿科世纪城一期中央华庭4号楼12层1215室</t>
  </si>
  <si>
    <t>肇东市北八街亿科世纪城一期中央华庭4号楼12层1216室</t>
  </si>
  <si>
    <t>肇东市北八街亿科世纪城一期中央华庭4号楼13层1301室</t>
  </si>
  <si>
    <t>肇东市北八街亿科世纪城一期中央华庭4号楼13层1302室</t>
  </si>
  <si>
    <t>肇东市北八街亿科世纪城一期中央华庭4号楼13层1303室</t>
  </si>
  <si>
    <t>肇东市北八街亿科世纪城一期中央华庭4号楼13层1304室</t>
  </si>
  <si>
    <t>肇东市北八街亿科世纪城一期中央华庭4号楼13层1305室</t>
  </si>
  <si>
    <t>肇东市北八街亿科世纪城一期中央华庭4号楼13层1306室</t>
  </si>
  <si>
    <t>肇东市北八街亿科世纪城一期中央华庭4号楼13层1308室</t>
  </si>
  <si>
    <t>肇东市北八街亿科世纪城一期中央华庭4号楼13层1309室</t>
  </si>
  <si>
    <t>肇东市北八街亿科世纪城一期中央华庭4号楼13层1310室</t>
  </si>
  <si>
    <t>肇东市北八街亿科世纪城一期中央华庭4号楼13层1311室</t>
  </si>
  <si>
    <t>肇东市北八街亿科世纪城一期中央华庭4号楼13层1312室</t>
  </si>
  <si>
    <t>肇东市北八街亿科世纪城一期中央华庭4号楼13层1313室</t>
  </si>
  <si>
    <t>肇东市北八街亿科世纪城一期中央华庭4号楼13层1314室</t>
  </si>
  <si>
    <t>肇东市北八街亿科世纪城一期中央华庭4号楼13层1315室</t>
  </si>
  <si>
    <t>肇东市北八街亿科世纪城一期中央华庭4号楼13层1316室</t>
  </si>
  <si>
    <t>肇东市北八街亿科世纪城一期中央华庭4号楼14层1401室</t>
  </si>
  <si>
    <t>肇东市北八街亿科世纪城一期中央华庭4号楼14层1402室</t>
  </si>
  <si>
    <t>肇东市北八街亿科世纪城一期中央华庭4号楼14层1403室</t>
  </si>
  <si>
    <t>肇东市北八街亿科世纪城一期中央华庭4号楼14层1404室</t>
  </si>
  <si>
    <t>肇东市北八街亿科世纪城一期中央华庭4号楼14层1405室</t>
  </si>
  <si>
    <t>南岗区华鸿路7-9号金色莱茵小区</t>
  </si>
  <si>
    <t>1</t>
  </si>
  <si>
    <t>南北</t>
  </si>
  <si>
    <t>肇东市北八街亿科世纪城一期中央华庭4号楼14层1406室</t>
  </si>
  <si>
    <t>肇东市北八街亿科世纪城一期中央华庭4号楼14层1409室</t>
  </si>
  <si>
    <t>肇东市北八街亿科世纪城一期中央华庭4号楼14层1410室</t>
  </si>
  <si>
    <t>肇东市北八街亿科世纪城一期中央华庭4号楼14层1411室</t>
  </si>
  <si>
    <t>肇东市北八街亿科世纪城一期中央华庭4号楼14层1412室</t>
  </si>
  <si>
    <t>肇东市北八街亿科世纪城一期中央华庭4号楼14层1413室</t>
  </si>
  <si>
    <t>肇东市北八街亿科世纪城一期中央华庭4号楼14层1414室</t>
  </si>
  <si>
    <t>肇东市北八街亿科世纪城一期中央华庭4号楼14层1415室</t>
  </si>
  <si>
    <t>肇东市北八街亿科世纪城一期中央华庭4号楼14层1416室</t>
  </si>
  <si>
    <t>肇东市北十一街亿科现代城尚城壹品小区A区5号楼2单元601室</t>
  </si>
  <si>
    <t>肇东市北十一街亿科现代城尚城壹品小区A区5号楼2单元602室</t>
  </si>
  <si>
    <t>肇东市北十一街亿科现代城尚城壹品小区A区5号楼3单元602室</t>
  </si>
  <si>
    <t>肇东市北十一街亿科现代城尚城壹品小区A区4号楼4单元602室</t>
  </si>
  <si>
    <t>肇东市北十一街亿科现代城尚城壹品小区A区3号楼4单元602室</t>
  </si>
  <si>
    <t>合            计</t>
  </si>
  <si>
    <r>
      <rPr>
        <sz val="18"/>
        <rFont val="黑体"/>
        <charset val="134"/>
      </rPr>
      <t>固定资产</t>
    </r>
    <r>
      <rPr>
        <sz val="18"/>
        <rFont val="Times New Roman"/>
        <charset val="0"/>
      </rPr>
      <t>—</t>
    </r>
    <r>
      <rPr>
        <sz val="18"/>
        <rFont val="黑体"/>
        <charset val="134"/>
      </rPr>
      <t>构筑物及其他辅助设施评估明细表</t>
    </r>
  </si>
  <si>
    <r>
      <rPr>
        <sz val="10"/>
        <rFont val="Times New Roman"/>
        <charset val="0"/>
      </rPr>
      <t xml:space="preserve"> </t>
    </r>
    <r>
      <rPr>
        <sz val="10"/>
        <rFont val="宋体"/>
        <charset val="134"/>
      </rPr>
      <t>名称</t>
    </r>
  </si>
  <si>
    <t>建成
年月</t>
  </si>
  <si>
    <r>
      <rPr>
        <sz val="10"/>
        <rFont val="宋体"/>
        <charset val="134"/>
      </rPr>
      <t xml:space="preserve">长度
</t>
    </r>
    <r>
      <rPr>
        <sz val="10"/>
        <rFont val="Times New Roman"/>
        <charset val="0"/>
      </rPr>
      <t>(m)</t>
    </r>
  </si>
  <si>
    <r>
      <rPr>
        <sz val="10"/>
        <rFont val="宋体"/>
        <charset val="134"/>
      </rPr>
      <t xml:space="preserve">宽度
</t>
    </r>
    <r>
      <rPr>
        <sz val="10"/>
        <rFont val="Times New Roman"/>
        <charset val="134"/>
      </rPr>
      <t>(m)</t>
    </r>
  </si>
  <si>
    <r>
      <rPr>
        <sz val="10"/>
        <rFont val="宋体"/>
        <charset val="134"/>
      </rPr>
      <t>面积体积</t>
    </r>
    <r>
      <rPr>
        <sz val="10"/>
        <rFont val="Times New Roman"/>
        <charset val="0"/>
      </rPr>
      <t>m</t>
    </r>
    <r>
      <rPr>
        <vertAlign val="superscript"/>
        <sz val="10"/>
        <rFont val="Times New Roman"/>
        <charset val="0"/>
      </rPr>
      <t>2</t>
    </r>
    <r>
      <rPr>
        <sz val="10"/>
        <rFont val="宋体"/>
        <charset val="134"/>
      </rPr>
      <t>或</t>
    </r>
    <r>
      <rPr>
        <sz val="10"/>
        <rFont val="Times New Roman"/>
        <charset val="0"/>
      </rPr>
      <t>m</t>
    </r>
    <r>
      <rPr>
        <vertAlign val="superscript"/>
        <sz val="10"/>
        <rFont val="Times New Roman"/>
        <charset val="0"/>
      </rPr>
      <t>3</t>
    </r>
  </si>
  <si>
    <t>审计调整</t>
  </si>
  <si>
    <r>
      <rPr>
        <sz val="10"/>
        <rFont val="宋体"/>
        <charset val="134"/>
      </rPr>
      <t>增值率</t>
    </r>
    <r>
      <rPr>
        <sz val="10"/>
        <rFont val="Times New Roman"/>
        <charset val="0"/>
      </rPr>
      <t>%</t>
    </r>
  </si>
  <si>
    <r>
      <rPr>
        <sz val="10"/>
        <rFont val="宋体"/>
        <charset val="134"/>
      </rPr>
      <t>评估单价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元</t>
    </r>
    <r>
      <rPr>
        <sz val="10"/>
        <rFont val="Times New Roman"/>
        <charset val="0"/>
      </rPr>
      <t>/m</t>
    </r>
    <r>
      <rPr>
        <vertAlign val="superscript"/>
        <sz val="10"/>
        <rFont val="Times New Roman"/>
        <charset val="0"/>
      </rPr>
      <t>2</t>
    </r>
    <r>
      <rPr>
        <sz val="10"/>
        <rFont val="Times New Roman"/>
        <charset val="0"/>
      </rPr>
      <t>)</t>
    </r>
  </si>
  <si>
    <r>
      <rPr>
        <sz val="10"/>
        <rFont val="宋体"/>
        <charset val="134"/>
      </rPr>
      <t>成新率</t>
    </r>
    <r>
      <rPr>
        <sz val="10"/>
        <rFont val="Times New Roman"/>
        <charset val="0"/>
      </rPr>
      <t>%</t>
    </r>
  </si>
  <si>
    <r>
      <rPr>
        <sz val="10"/>
        <rFont val="宋体"/>
        <charset val="134"/>
      </rPr>
      <t>合</t>
    </r>
    <r>
      <rPr>
        <sz val="10"/>
        <rFont val="Times New Roman"/>
        <charset val="0"/>
      </rPr>
      <t xml:space="preserve">            </t>
    </r>
    <r>
      <rPr>
        <sz val="10"/>
        <rFont val="宋体"/>
        <charset val="134"/>
      </rPr>
      <t>计</t>
    </r>
  </si>
  <si>
    <t>委托方填表人：</t>
  </si>
  <si>
    <t>比较因素修整系数表</t>
  </si>
  <si>
    <t>比较因素条件指数表</t>
  </si>
  <si>
    <t>比较因素说明表</t>
  </si>
  <si>
    <t xml:space="preserve">   比较因素</t>
  </si>
  <si>
    <t>待估房地产</t>
  </si>
  <si>
    <t>案例A</t>
  </si>
  <si>
    <t>案例B</t>
  </si>
  <si>
    <t>案例C</t>
  </si>
  <si>
    <t>比较因素</t>
  </si>
  <si>
    <t>项目名称</t>
  </si>
  <si>
    <t>时尚花园广场3#楼2单元302室</t>
  </si>
  <si>
    <t>时尚花园广场3#楼1单元301室</t>
  </si>
  <si>
    <t>时尚花园广场4#楼4单元301室</t>
  </si>
  <si>
    <t>座落</t>
  </si>
  <si>
    <t>金色莱茵</t>
  </si>
  <si>
    <t>时尚花园广场</t>
  </si>
  <si>
    <t>付款方式</t>
  </si>
  <si>
    <t>一次性付款</t>
  </si>
  <si>
    <t>交易价格(元/m2)</t>
  </si>
  <si>
    <r>
      <rPr>
        <sz val="9"/>
        <rFont val="宋体"/>
        <charset val="134"/>
      </rPr>
      <t>交易价格(元/m</t>
    </r>
    <r>
      <rPr>
        <vertAlign val="superscript"/>
        <sz val="9"/>
        <rFont val="宋体"/>
        <charset val="134"/>
      </rPr>
      <t>2</t>
    </r>
    <r>
      <rPr>
        <sz val="9"/>
        <rFont val="宋体"/>
        <charset val="134"/>
      </rPr>
      <t>)</t>
    </r>
  </si>
  <si>
    <t>待估</t>
  </si>
  <si>
    <t>交易时间</t>
  </si>
  <si>
    <t>/</t>
  </si>
  <si>
    <t>交易目的</t>
  </si>
  <si>
    <t>转让</t>
  </si>
  <si>
    <t>房地产用途</t>
  </si>
  <si>
    <t>住宅</t>
  </si>
  <si>
    <t>区域因素</t>
  </si>
  <si>
    <t>商业繁华程度</t>
  </si>
  <si>
    <t>一般</t>
  </si>
  <si>
    <t>交通便捷程度</t>
  </si>
  <si>
    <t>交通便利程度较好</t>
  </si>
  <si>
    <t>基础设施、公共设施完善程度</t>
  </si>
  <si>
    <t>完善</t>
  </si>
  <si>
    <t>环境质量、周围景观</t>
  </si>
  <si>
    <t>城市规划限制</t>
  </si>
  <si>
    <t>城市规划与房屋实际用途相符</t>
  </si>
  <si>
    <t>小计</t>
  </si>
  <si>
    <t>个别因素</t>
  </si>
  <si>
    <t>宗地临路状况</t>
  </si>
  <si>
    <t>建筑物临路状况</t>
  </si>
  <si>
    <t>沿河街南、铁路桥东、啤酒路西，与时代广场相邻</t>
  </si>
  <si>
    <t>房屋使用情况</t>
  </si>
  <si>
    <t>维护保养好</t>
  </si>
  <si>
    <t>建筑物新旧程度</t>
  </si>
  <si>
    <t>建筑物装修情况</t>
  </si>
  <si>
    <t>毛坯</t>
  </si>
  <si>
    <t>建筑物设备设施</t>
  </si>
  <si>
    <t>水、电、通讯、消防设施</t>
  </si>
  <si>
    <t>平面布置</t>
  </si>
  <si>
    <t>布局调整相对方便</t>
  </si>
  <si>
    <t>层高</t>
  </si>
  <si>
    <t>建筑结构</t>
  </si>
  <si>
    <t>建筑面积</t>
  </si>
  <si>
    <t>楼层数</t>
  </si>
  <si>
    <t>地上9层</t>
  </si>
  <si>
    <t>修正后交易价格</t>
  </si>
  <si>
    <t>委估房地产单价</t>
  </si>
  <si>
    <t>新黄楼小区商服</t>
  </si>
  <si>
    <t>吉祥路</t>
  </si>
  <si>
    <t>一次付款</t>
  </si>
  <si>
    <t>商服</t>
  </si>
  <si>
    <t>地处吉祥路，周边生活配套齐全,人流量较大,商业较繁华</t>
  </si>
  <si>
    <t>有公交车通达，交通便利度好</t>
  </si>
  <si>
    <t>1-2</t>
  </si>
  <si>
    <t>维护情况</t>
  </si>
  <si>
    <t>综合成新度</t>
  </si>
  <si>
    <t>2010年建成，建成时间较近，成新度良好</t>
  </si>
  <si>
    <t>建筑物配套设备设施</t>
  </si>
  <si>
    <t>水、电、消防设施、通风设施</t>
  </si>
  <si>
    <t>装饰装修</t>
  </si>
  <si>
    <t>简装</t>
  </si>
  <si>
    <t>设施设备</t>
  </si>
  <si>
    <t>配备水、电、暖、消防、监控等设施</t>
  </si>
  <si>
    <t>户型结构</t>
  </si>
  <si>
    <t>平层</t>
  </si>
  <si>
    <t>权益因素</t>
  </si>
  <si>
    <t>他项权利</t>
  </si>
  <si>
    <t>无</t>
  </si>
  <si>
    <t>房屋产权性质、用途</t>
  </si>
  <si>
    <t>租赁或占有情况</t>
  </si>
  <si>
    <t>权属清晰情况</t>
  </si>
  <si>
    <t>是</t>
  </si>
  <si>
    <t>修正后单平米租赁价格</t>
  </si>
  <si>
    <t>交易日期调整</t>
  </si>
  <si>
    <t>实例A</t>
  </si>
  <si>
    <t>实例B</t>
  </si>
  <si>
    <t>实例C</t>
  </si>
  <si>
    <t>时尚花园广场1#楼4单元303室</t>
  </si>
  <si>
    <t>时尚花园广场4#楼3单元301室</t>
  </si>
  <si>
    <t>时尚花园广场5#楼5单元302室</t>
  </si>
  <si>
    <t>收益价格构成内容</t>
  </si>
  <si>
    <t>计算公式</t>
  </si>
  <si>
    <t>2017年5月-12月</t>
  </si>
  <si>
    <t>2018年</t>
  </si>
  <si>
    <t>2019年</t>
  </si>
  <si>
    <t>2020年</t>
  </si>
  <si>
    <t>2021年</t>
  </si>
  <si>
    <t>2022年-2055年</t>
  </si>
  <si>
    <t>A.
净
收
益</t>
  </si>
  <si>
    <t>Ⅰ.年有效毛收入</t>
  </si>
  <si>
    <t>Ⅰ=（2）-（3）</t>
  </si>
  <si>
    <t>押一付年</t>
  </si>
  <si>
    <t>（1）月租金水平</t>
  </si>
  <si>
    <r>
      <rPr>
        <sz val="9"/>
        <rFont val="宋体"/>
        <charset val="134"/>
      </rPr>
      <t>租金价格(元/m</t>
    </r>
    <r>
      <rPr>
        <vertAlign val="superscript"/>
        <sz val="9"/>
        <rFont val="宋体"/>
        <charset val="134"/>
      </rPr>
      <t>2</t>
    </r>
    <r>
      <rPr>
        <sz val="9"/>
        <rFont val="宋体"/>
        <charset val="134"/>
      </rPr>
      <t>月)</t>
    </r>
  </si>
  <si>
    <t>（2）年潜在毛收入</t>
  </si>
  <si>
    <t>（2）=（1）×12</t>
  </si>
  <si>
    <t>（3）年空置损失费</t>
  </si>
  <si>
    <t>（3）=（2）×3.00%</t>
  </si>
  <si>
    <t>租赁</t>
  </si>
  <si>
    <t>Ⅱ.运营费用</t>
  </si>
  <si>
    <t>Ⅱ=（4）+（5）+（6）+（7）</t>
  </si>
  <si>
    <t>（4）年管理费</t>
  </si>
  <si>
    <t>（4）=Ⅰ×2.00%</t>
  </si>
  <si>
    <t>（5）年维修费</t>
  </si>
  <si>
    <t>（5）=（8）×2.00%×建筑面积</t>
  </si>
  <si>
    <t xml:space="preserve">（6）年保险费   </t>
  </si>
  <si>
    <t>（6）=（8）×0.20%×建筑面积</t>
  </si>
  <si>
    <t xml:space="preserve">（7）年税金  </t>
  </si>
  <si>
    <t>（7）=Ⅰ×17.65%</t>
  </si>
  <si>
    <r>
      <rPr>
        <sz val="9"/>
        <rFont val="宋体"/>
        <charset val="134"/>
      </rPr>
      <t>（8）待估房屋重置价格（元/m</t>
    </r>
    <r>
      <rPr>
        <vertAlign val="superscript"/>
        <sz val="9"/>
        <rFont val="宋体"/>
        <charset val="134"/>
      </rPr>
      <t>2</t>
    </r>
    <r>
      <rPr>
        <sz val="9"/>
        <rFont val="宋体"/>
        <charset val="134"/>
      </rPr>
      <t>）</t>
    </r>
  </si>
  <si>
    <t>年净收益</t>
  </si>
  <si>
    <t>A＝Ⅰ-Ⅱ</t>
  </si>
  <si>
    <t xml:space="preserve">B
资
本
化
率 </t>
  </si>
  <si>
    <t>（9）安全利率</t>
  </si>
  <si>
    <t xml:space="preserve">（10）投资风险补偿率 </t>
  </si>
  <si>
    <t>（11）管理负担补偿</t>
  </si>
  <si>
    <t>（12）缺乏流动性补偿</t>
  </si>
  <si>
    <t>（13）投资带来的优惠</t>
  </si>
  <si>
    <t>收益年期</t>
  </si>
  <si>
    <t>5.24-38.24</t>
  </si>
  <si>
    <t>综合资本化率r</t>
  </si>
  <si>
    <t>C.折现系数</t>
  </si>
  <si>
    <t xml:space="preserve">  R=1/(1+r)</t>
  </si>
  <si>
    <t>D.未来可获收益价格 Vi</t>
  </si>
  <si>
    <t xml:space="preserve">  Vi＝a/r×[1－1/(1＋r)^n]</t>
  </si>
  <si>
    <t>合计</t>
  </si>
  <si>
    <t>租赁方式</t>
  </si>
  <si>
    <t>整租</t>
  </si>
  <si>
    <t>主要资产勘察工作底稿</t>
  </si>
  <si>
    <t>编制人</t>
  </si>
  <si>
    <t>复核人</t>
  </si>
  <si>
    <t>可比案例A</t>
  </si>
  <si>
    <t>可比案例B</t>
  </si>
  <si>
    <t>可比案例C</t>
  </si>
</sst>
</file>

<file path=xl/styles.xml><?xml version="1.0" encoding="utf-8"?>
<styleSheet xmlns="http://schemas.openxmlformats.org/spreadsheetml/2006/main">
  <numFmts count="115">
    <numFmt numFmtId="176" formatCode="[$￥-804]#,##0.000_);\([$￥-804]#,##0.000\)"/>
    <numFmt numFmtId="177" formatCode="&quot;\&quot;#,##0.00;[Red]&quot;\&quot;\-#,##0.00"/>
    <numFmt numFmtId="178" formatCode="_-* #,##0_-;\-* #,##0_-;_-* &quot;-&quot;??_-;_-@_-"/>
    <numFmt numFmtId="179" formatCode="&quot;$&quot;#,##0;\-&quot;$&quot;#,##0"/>
    <numFmt numFmtId="180" formatCode="mmm/dd/yyyy;_-\ &quot;N/A&quot;_-;_-\ &quot;-&quot;_-"/>
    <numFmt numFmtId="181" formatCode="hh:mm\ "/>
    <numFmt numFmtId="182" formatCode="#,##0.00\¥;[Red]\-#,##0.00\¥"/>
    <numFmt numFmtId="183" formatCode="mmm/yyyy;_-\ &quot;N/A&quot;_-;_-\ &quot;-&quot;_-"/>
    <numFmt numFmtId="184" formatCode="#,##0.0_ "/>
    <numFmt numFmtId="185" formatCode="#,##0_);\(#,##0_)"/>
    <numFmt numFmtId="186" formatCode="&quot;\&quot;#,##0;&quot;\&quot;\-#,##0"/>
    <numFmt numFmtId="187" formatCode="#,##0.00&quot;￥&quot;;\-#,##0.00&quot;￥&quot;"/>
    <numFmt numFmtId="188" formatCode="&quot;$&quot;#,##0_);\(&quot;$&quot;#,##0\)"/>
    <numFmt numFmtId="189" formatCode="_(* #,##0.00_);_(* \(#,##0.00\);_(* &quot;-&quot;??_);_(@_)"/>
    <numFmt numFmtId="190" formatCode="#,##0.00\¥;\-#,##0.00\¥"/>
    <numFmt numFmtId="191" formatCode="#,##0.00\ &quot;kr&quot;;[Red]\-#,##0.00\ &quot;kr&quot;"/>
    <numFmt numFmtId="192" formatCode="_([$€-2]* #,##0.00_);_([$€-2]* \(#,##0.00\);_([$€-2]* &quot;-&quot;??_)"/>
    <numFmt numFmtId="193" formatCode="#,##0.000_);\(#,##0.000\)"/>
    <numFmt numFmtId="194" formatCode="#,##0.00_);[Red]\(#,##0.00\)"/>
    <numFmt numFmtId="195" formatCode="_(* #,##0.0,_);_(* \(#,##0.0,\);_(* &quot;-&quot;_);_(@_)"/>
    <numFmt numFmtId="25" formatCode="\$#,##0.00_);\(\$#,##0.00\)"/>
    <numFmt numFmtId="41" formatCode="_ * #,##0_ ;_ * \-#,##0_ ;_ * &quot;-&quot;_ ;_ @_ "/>
    <numFmt numFmtId="42" formatCode="_ &quot;￥&quot;* #,##0_ ;_ &quot;￥&quot;* \-#,##0_ ;_ &quot;￥&quot;* &quot;-&quot;_ ;_ @_ "/>
    <numFmt numFmtId="196" formatCode="#,##0.000000"/>
    <numFmt numFmtId="197" formatCode="&quot;$&quot;#,##0.00_);\(&quot;$&quot;#,##0.00\)"/>
    <numFmt numFmtId="198" formatCode="_-#,##0.00_-;\(#,##0.00\);_-\ \ &quot;-&quot;_-;_-@_-"/>
    <numFmt numFmtId="199" formatCode="yyyy/mm"/>
    <numFmt numFmtId="200" formatCode="\ \ @"/>
    <numFmt numFmtId="201" formatCode="[Red]0.0%;[Red]\(0.0%\)"/>
    <numFmt numFmtId="44" formatCode="_ &quot;￥&quot;* #,##0.00_ ;_ &quot;￥&quot;* \-#,##0.00_ ;_ &quot;￥&quot;* &quot;-&quot;??_ ;_ @_ "/>
    <numFmt numFmtId="202" formatCode="#,##0.00\ ;[Red]\-#,##0.00\ ;\-\ "/>
    <numFmt numFmtId="203" formatCode="_-#,##0%_-;\(#,##0%\);_-\ &quot;-&quot;_-"/>
    <numFmt numFmtId="204" formatCode="0.0%"/>
    <numFmt numFmtId="205" formatCode="0.00_ "/>
    <numFmt numFmtId="206" formatCode="#,##0.0_);\(#,##0.0\)"/>
    <numFmt numFmtId="43" formatCode="_ * #,##0.00_ ;_ * \-#,##0.00_ ;_ * &quot;-&quot;??_ ;_ @_ "/>
    <numFmt numFmtId="207" formatCode="#,##0.00&quot;￥&quot;;[Red]\-#,##0.00&quot;￥&quot;"/>
    <numFmt numFmtId="208" formatCode="#,##0.0"/>
    <numFmt numFmtId="209" formatCode="_-* #,##0.00\ &quot;F&quot;_-;\-* #,##0.00\ &quot;F&quot;_-;_-* &quot;-&quot;??\ &quot;F&quot;_-;_-@_-"/>
    <numFmt numFmtId="210" formatCode="\(#,##0\)\ "/>
    <numFmt numFmtId="211" formatCode="[Blue]#,##0_);[Blue]\(#,##0\)"/>
    <numFmt numFmtId="212" formatCode="_-#0&quot;.&quot;0000_-;\(#0&quot;.&quot;0000\);_-\ \ &quot;-&quot;_-;_-@_-"/>
    <numFmt numFmtId="213" formatCode="_-#0&quot;.&quot;0,_-;\(#0&quot;.&quot;0,\);_-\ \ &quot;-&quot;_-;_-@_-"/>
    <numFmt numFmtId="214" formatCode="\ &quot;Fr.&quot;* #,##0.00\ ;[Red]\ &quot;Fr.&quot;* \-#,##0.00\ ;\ &quot;Fr.&quot;* \-\ "/>
    <numFmt numFmtId="215" formatCode="\+#,##0.0\ ;[Red]\-#,##0.0\ ;\-\ "/>
    <numFmt numFmtId="216" formatCode="&quot;\&quot;#,##0;[Red]&quot;\&quot;&quot;\&quot;&quot;\&quot;&quot;\&quot;&quot;\&quot;&quot;\&quot;&quot;\&quot;\-#,##0"/>
    <numFmt numFmtId="217" formatCode="#,##0.0%;[Red]\(#,##0.0\)%"/>
    <numFmt numFmtId="218" formatCode="_(* #,##0_);_(* \(#,##0\);_(* &quot;-&quot;_);_(@_)"/>
    <numFmt numFmtId="219" formatCode="&quot;$&quot;#,##0.0000;[Red]&quot;$&quot;#,##0.0000"/>
    <numFmt numFmtId="220" formatCode="_-#,##0_-;\(#,##0\);_-\ \ &quot;-&quot;_-;_-@_-"/>
    <numFmt numFmtId="221" formatCode="&quot;$&quot;#,##0.000_);\(&quot;$&quot;#,##0.000\)"/>
    <numFmt numFmtId="222" formatCode="0.000%"/>
    <numFmt numFmtId="24" formatCode="\$#,##0_);[Red]\(\$#,##0\)"/>
    <numFmt numFmtId="223" formatCode="&quot;$&quot;#,##0.0_);\(&quot;$&quot;#,##0.0\)"/>
    <numFmt numFmtId="224" formatCode="_-* #,##0_-;\-* #,##0_-;_-* &quot;-&quot;_-;_-@_-"/>
    <numFmt numFmtId="225" formatCode="0%;\(0%\)"/>
    <numFmt numFmtId="226" formatCode="_-* #,##0.00_-;\-* #,##0.00_-;_-* &quot;-&quot;??_-;_-@_-"/>
    <numFmt numFmtId="227" formatCode=";;;"/>
    <numFmt numFmtId="228" formatCode="#,##0_);[Blue]\(#,##0\)"/>
    <numFmt numFmtId="229" formatCode="#,##0\ ;[Red]\-#,##0\ ;\-\ "/>
    <numFmt numFmtId="230" formatCode="0.0000%"/>
    <numFmt numFmtId="231" formatCode="000000"/>
    <numFmt numFmtId="232" formatCode="#,##0.0\ ;[Red]\-#,##0.0\ ;\-\ "/>
    <numFmt numFmtId="233" formatCode="\ &quot;Fr.&quot;* \+#,##0\ ;[Red]\ &quot;Fr.&quot;* \-#,##0\ ;\ &quot;Fr.&quot;* \-\ "/>
    <numFmt numFmtId="234" formatCode="&quot;$&quot;\ #,##0.00_-;[Red]&quot;$&quot;\ #,##0.00\-"/>
    <numFmt numFmtId="235" formatCode="0_)"/>
    <numFmt numFmtId="236" formatCode="d/m/yyyy\ "/>
    <numFmt numFmtId="237" formatCode="#,##0.00_ "/>
    <numFmt numFmtId="238" formatCode="#,##0.000\ ;[Red]\-#,##0.000\ ;\-\ "/>
    <numFmt numFmtId="239" formatCode="d/m/yy\ "/>
    <numFmt numFmtId="240" formatCode="yy\.mm\.dd"/>
    <numFmt numFmtId="241" formatCode="#,##0.00\ &quot;F&quot;;[Red]\-#,##0.00\ &quot;F&quot;"/>
    <numFmt numFmtId="242" formatCode="\ &quot;Fr.&quot;* #,##0\ ;[Red]\ &quot;Fr.&quot;* \-#,##0\ ;\ &quot;Fr.&quot;* \-\ "/>
    <numFmt numFmtId="243" formatCode="0.0000_ "/>
    <numFmt numFmtId="244" formatCode="#,##0.0\x_);\(###0.0\x\)"/>
    <numFmt numFmtId="245" formatCode="#,##0\ &quot; &quot;;\(#,##0\)\ ;&quot;—&quot;&quot; &quot;&quot; &quot;&quot; &quot;&quot; &quot;"/>
    <numFmt numFmtId="246" formatCode="yyyy&quot;年&quot;m&quot;月&quot;;@"/>
    <numFmt numFmtId="247" formatCode="#,##0\ &quot;DM&quot;;[Red]\-#,##0\ &quot;DM&quot;"/>
    <numFmt numFmtId="248" formatCode="_(&quot;$&quot;* #,##0_);_(&quot;$&quot;* \(#,##0\);_(&quot;$&quot;* &quot;-&quot;_);_(@_)"/>
    <numFmt numFmtId="249" formatCode="0.0&quot;%&quot;_);\(0.0&quot;%&quot;\)"/>
    <numFmt numFmtId="250" formatCode="_-* #,##0\¥_-;\-* #,##0\¥_-;_-* &quot;-&quot;\¥_-;_-@_-"/>
    <numFmt numFmtId="251" formatCode="_-#,###,_-;\(#,###,\);_-\ \ &quot;-&quot;_-;_-@_-"/>
    <numFmt numFmtId="252" formatCode="_-#,###.00,_-;\(#,###.00,\);_-\ \ &quot;-&quot;_-;_-@_-"/>
    <numFmt numFmtId="253" formatCode="#,##0.00\ &quot;DM&quot;;[Red]\-#,##0.00\ &quot;DM&quot;"/>
    <numFmt numFmtId="254" formatCode="#,##0\ ;[Red]\-#,##0.00\ "/>
    <numFmt numFmtId="255" formatCode="&quot;$&quot;#,##0.00;[Red]&quot;$&quot;#,##0.00"/>
    <numFmt numFmtId="256" formatCode="0_);[Red]\(0\)"/>
    <numFmt numFmtId="257" formatCode="0.0%;\(0.0%\)"/>
    <numFmt numFmtId="258" formatCode="_(* #,##0.000000_);_(* \(#,##0.000000\);_(* &quot;-&quot;??_);_(@_)"/>
    <numFmt numFmtId="259" formatCode="_-* #,##0\ &quot;F&quot;_-;\-* #,##0\ &quot;F&quot;_-;_-* &quot;-&quot;\ &quot;F&quot;_-;_-@_-"/>
    <numFmt numFmtId="260" formatCode="_-&quot;$&quot;* #,##0.00_-;\-&quot;$&quot;* #,##0.00_-;_-&quot;$&quot;* &quot;-&quot;??_-;_-@_-"/>
    <numFmt numFmtId="261" formatCode="#,##0.00;[Red]\(#,##0.00\)"/>
    <numFmt numFmtId="262" formatCode="&quot;$&quot;#.#"/>
    <numFmt numFmtId="263" formatCode="_-&quot;$&quot;* #,##0_-;\-&quot;$&quot;* #,##0_-;_-&quot;$&quot;* &quot;-&quot;_-;_-@_-"/>
    <numFmt numFmtId="264" formatCode="0\ ;\-0\ "/>
    <numFmt numFmtId="265" formatCode="_(\?* \t#,##0_);_(\?* \(\t#,##0\);_(\?* &quot;-&quot;_);_(@_)"/>
    <numFmt numFmtId="266" formatCode="[Blue]0.0%;[Blue]\(0.0%\)"/>
    <numFmt numFmtId="267" formatCode="0.00_);[Red]\(0.00\)"/>
    <numFmt numFmtId="268" formatCode="_(* #,##0.0000000_);_(* \(#,##0.0000000\);_(* &quot;-&quot;??_);_(@_)"/>
    <numFmt numFmtId="269" formatCode="#.\ \ "/>
    <numFmt numFmtId="270" formatCode="#,##0.0000_ "/>
    <numFmt numFmtId="271" formatCode="0.0#"/>
    <numFmt numFmtId="272" formatCode="##.\ \ "/>
    <numFmt numFmtId="273" formatCode="0%_);\(0%\)"/>
    <numFmt numFmtId="274" formatCode="#,##0;[Red]\(#,##0\)"/>
    <numFmt numFmtId="275" formatCode="_-* #,##0.00\¥_-;\-* #,##0.00\¥_-;_-* &quot;-&quot;??\¥_-;_-@_-"/>
    <numFmt numFmtId="276" formatCode="_ \¥* #,##0_ ;_ \¥* \-#,##0_ ;_ \¥* &quot;-&quot;_ ;_ @_ "/>
    <numFmt numFmtId="277" formatCode="0_ "/>
    <numFmt numFmtId="278" formatCode="###0_);\(###0\)"/>
    <numFmt numFmtId="279" formatCode="dd\ mmmyy\ hh:mm"/>
    <numFmt numFmtId="280" formatCode="#,##0_ "/>
    <numFmt numFmtId="281" formatCode="_-&quot;?&quot;* #,##0_-;\-&quot;?&quot;* #,##0_-;_-&quot;?&quot;* &quot;-&quot;_-;_-@_-"/>
    <numFmt numFmtId="282" formatCode="_(&quot;$&quot;* #,##0.00_);_(&quot;$&quot;* \(#,##0.00\);_(&quot;$&quot;* &quot;-&quot;??_);_(@_)"/>
    <numFmt numFmtId="283" formatCode="_-&quot;$&quot;\ * #,##0_-;_-&quot;$&quot;\ * #,##0\-;_-&quot;$&quot;\ * &quot;-&quot;_-;_-@_-"/>
    <numFmt numFmtId="284" formatCode="#\ ??/??"/>
  </numFmts>
  <fonts count="233">
    <font>
      <sz val="12"/>
      <name val="Times New Roman"/>
      <charset val="134"/>
    </font>
    <font>
      <sz val="10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b/>
      <sz val="12"/>
      <name val="宋体"/>
      <charset val="134"/>
    </font>
    <font>
      <b/>
      <sz val="12"/>
      <name val="Times New Roman"/>
      <charset val="134"/>
    </font>
    <font>
      <sz val="10.5"/>
      <name val="Calibri"/>
      <charset val="134"/>
    </font>
    <font>
      <sz val="12"/>
      <name val="宋体"/>
      <charset val="134"/>
    </font>
    <font>
      <sz val="9"/>
      <color rgb="FFFF0000"/>
      <name val="宋体"/>
      <charset val="134"/>
    </font>
    <font>
      <sz val="8"/>
      <name val="宋体"/>
      <charset val="134"/>
    </font>
    <font>
      <u/>
      <sz val="12"/>
      <color indexed="12"/>
      <name val="宋体"/>
      <charset val="134"/>
    </font>
    <font>
      <u/>
      <sz val="12"/>
      <color rgb="FF800080"/>
      <name val="宋体"/>
      <charset val="134"/>
    </font>
    <font>
      <sz val="18"/>
      <name val="Times New Roman"/>
      <charset val="0"/>
    </font>
    <font>
      <sz val="10"/>
      <name val="Times New Roman"/>
      <charset val="0"/>
    </font>
    <font>
      <sz val="12"/>
      <name val="Times New Roman"/>
      <charset val="0"/>
    </font>
    <font>
      <u/>
      <sz val="10"/>
      <color indexed="12"/>
      <name val="宋体"/>
      <charset val="134"/>
    </font>
    <font>
      <sz val="18"/>
      <name val="黑体"/>
      <charset val="134"/>
    </font>
    <font>
      <sz val="10"/>
      <name val="宋体"/>
      <charset val="0"/>
    </font>
    <font>
      <sz val="10"/>
      <name val="Arial"/>
      <charset val="0"/>
    </font>
    <font>
      <sz val="8"/>
      <name val="Times New Roman"/>
      <charset val="0"/>
    </font>
    <font>
      <sz val="9"/>
      <name val="Times New Roman"/>
      <charset val="0"/>
    </font>
    <font>
      <sz val="10"/>
      <color indexed="8"/>
      <name val="Times New Roman"/>
      <charset val="0"/>
    </font>
    <font>
      <sz val="18"/>
      <name val="Times New Roman"/>
      <charset val="134"/>
    </font>
    <font>
      <sz val="10"/>
      <name val="Times New Roman"/>
      <charset val="134"/>
    </font>
    <font>
      <b/>
      <sz val="16"/>
      <name val="宋体"/>
      <charset val="134"/>
      <scheme val="minor"/>
    </font>
    <font>
      <sz val="10"/>
      <color rgb="FFFF0000"/>
      <name val="宋体"/>
      <charset val="134"/>
    </font>
    <font>
      <sz val="9"/>
      <color indexed="8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2"/>
      <name val="宋体"/>
      <charset val="134"/>
      <scheme val="minor"/>
    </font>
    <font>
      <sz val="13"/>
      <name val="Times New Roman"/>
      <charset val="134"/>
    </font>
    <font>
      <sz val="10"/>
      <color indexed="8"/>
      <name val="宋体"/>
      <charset val="134"/>
      <scheme val="minor"/>
    </font>
    <font>
      <sz val="13"/>
      <name val="宋体"/>
      <charset val="134"/>
    </font>
    <font>
      <u/>
      <sz val="8"/>
      <color indexed="8"/>
      <name val="Times New Roman"/>
      <charset val="134"/>
    </font>
    <font>
      <sz val="12"/>
      <color indexed="8"/>
      <name val="Times New Roman"/>
      <charset val="134"/>
    </font>
    <font>
      <sz val="24"/>
      <color indexed="11"/>
      <name val="Times New Roman"/>
      <charset val="134"/>
    </font>
    <font>
      <sz val="9"/>
      <color indexed="8"/>
      <name val="Times New Roman"/>
      <charset val="134"/>
    </font>
    <font>
      <sz val="20"/>
      <color indexed="10"/>
      <name val="Times New Roman"/>
      <charset val="134"/>
    </font>
    <font>
      <b/>
      <sz val="24"/>
      <color indexed="12"/>
      <name val="隶书"/>
      <charset val="134"/>
    </font>
    <font>
      <b/>
      <sz val="24"/>
      <color indexed="12"/>
      <name val="Times New Roman"/>
      <charset val="134"/>
    </font>
    <font>
      <b/>
      <sz val="10"/>
      <name val="Times New Roman"/>
      <charset val="134"/>
    </font>
    <font>
      <b/>
      <sz val="12"/>
      <color indexed="12"/>
      <name val="宋体"/>
      <charset val="134"/>
    </font>
    <font>
      <b/>
      <sz val="12"/>
      <color indexed="12"/>
      <name val="Times New Roman"/>
      <charset val="134"/>
    </font>
    <font>
      <sz val="24"/>
      <color indexed="50"/>
      <name val="Times New Roman"/>
      <charset val="134"/>
    </font>
    <font>
      <sz val="10"/>
      <color indexed="12"/>
      <name val="宋体"/>
      <charset val="134"/>
      <scheme val="minor"/>
    </font>
    <font>
      <sz val="10"/>
      <color indexed="21"/>
      <name val="宋体"/>
      <charset val="134"/>
      <scheme val="minor"/>
    </font>
    <font>
      <sz val="10"/>
      <color indexed="50"/>
      <name val="宋体"/>
      <charset val="134"/>
      <scheme val="minor"/>
    </font>
    <font>
      <b/>
      <i/>
      <sz val="10"/>
      <color indexed="56"/>
      <name val="宋体"/>
      <charset val="134"/>
      <scheme val="minor"/>
    </font>
    <font>
      <b/>
      <sz val="10"/>
      <color indexed="12"/>
      <name val="宋体"/>
      <charset val="134"/>
      <scheme val="minor"/>
    </font>
    <font>
      <b/>
      <i/>
      <sz val="12"/>
      <color indexed="43"/>
      <name val="Times New Roman"/>
      <charset val="134"/>
    </font>
    <font>
      <sz val="12"/>
      <color indexed="16"/>
      <name val="Times New Roman"/>
      <charset val="134"/>
    </font>
    <font>
      <sz val="11"/>
      <name val="Times New Roman"/>
      <charset val="134"/>
    </font>
    <font>
      <sz val="24"/>
      <color indexed="8"/>
      <name val="Times New Roman"/>
      <charset val="134"/>
    </font>
    <font>
      <b/>
      <u/>
      <sz val="9"/>
      <color indexed="8"/>
      <name val="Times New Roman"/>
      <charset val="134"/>
    </font>
    <font>
      <sz val="8"/>
      <color indexed="8"/>
      <name val="Times New Roman"/>
      <charset val="134"/>
    </font>
    <font>
      <sz val="24"/>
      <color indexed="9"/>
      <name val="Times New Roman"/>
      <charset val="134"/>
    </font>
    <font>
      <sz val="10"/>
      <color indexed="9"/>
      <name val="宋体"/>
      <charset val="134"/>
      <scheme val="minor"/>
    </font>
    <font>
      <sz val="10"/>
      <color indexed="9"/>
      <name val="宋体"/>
      <charset val="134"/>
    </font>
    <font>
      <sz val="10"/>
      <name val="Arial"/>
      <charset val="134"/>
    </font>
    <font>
      <sz val="11"/>
      <name val="ＭＳ Ｐゴシック"/>
      <charset val="134"/>
    </font>
    <font>
      <sz val="10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0"/>
      <name val="MS Sans Serif"/>
      <charset val="134"/>
    </font>
    <font>
      <b/>
      <i/>
      <sz val="16"/>
      <name val="Helv"/>
      <charset val="134"/>
    </font>
    <font>
      <u val="singleAccounting"/>
      <vertAlign val="subscript"/>
      <sz val="10"/>
      <name val="Times New Roman"/>
      <charset val="134"/>
    </font>
    <font>
      <b/>
      <sz val="10"/>
      <color indexed="9"/>
      <name val="宋体"/>
      <charset val="134"/>
    </font>
    <font>
      <sz val="11"/>
      <color rgb="FF006100"/>
      <name val="宋体"/>
      <charset val="0"/>
      <scheme val="minor"/>
    </font>
    <font>
      <sz val="10"/>
      <name val="楷体"/>
      <charset val="134"/>
    </font>
    <font>
      <sz val="11"/>
      <color rgb="FF3F3F76"/>
      <name val="宋体"/>
      <charset val="0"/>
      <scheme val="minor"/>
    </font>
    <font>
      <sz val="10"/>
      <color indexed="8"/>
      <name val="Arial"/>
      <charset val="134"/>
    </font>
    <font>
      <b/>
      <sz val="11"/>
      <color indexed="62"/>
      <name val="宋体"/>
      <charset val="134"/>
    </font>
    <font>
      <sz val="12"/>
      <color indexed="8"/>
      <name val="宋体"/>
      <charset val="134"/>
    </font>
    <font>
      <sz val="11"/>
      <color indexed="20"/>
      <name val="宋体"/>
      <charset val="134"/>
    </font>
    <font>
      <sz val="10"/>
      <name val="ＭＳ Ｐゴシック"/>
      <charset val="134"/>
    </font>
    <font>
      <sz val="10"/>
      <name val="Times New Roman Cyr"/>
      <charset val="204"/>
    </font>
    <font>
      <sz val="10"/>
      <color indexed="60"/>
      <name val="宋体"/>
      <charset val="134"/>
    </font>
    <font>
      <sz val="8"/>
      <name val="Arial"/>
      <charset val="134"/>
    </font>
    <font>
      <sz val="10"/>
      <color indexed="52"/>
      <name val="宋体"/>
      <charset val="134"/>
    </font>
    <font>
      <sz val="11"/>
      <color rgb="FF9C0006"/>
      <name val="宋体"/>
      <charset val="0"/>
      <scheme val="minor"/>
    </font>
    <font>
      <b/>
      <sz val="10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indexed="12"/>
      <name val="Times New Roman"/>
      <charset val="134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2"/>
      <name val="Arial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indexed="20"/>
      <name val="宋体"/>
      <charset val="134"/>
    </font>
    <font>
      <sz val="8"/>
      <name val="Times New Roman"/>
      <charset val="134"/>
    </font>
    <font>
      <b/>
      <sz val="18"/>
      <color indexed="62"/>
      <name val="宋体"/>
      <charset val="134"/>
    </font>
    <font>
      <b/>
      <sz val="13"/>
      <name val="Tms Rmn"/>
      <charset val="134"/>
    </font>
    <font>
      <sz val="10"/>
      <name val="Courier New"/>
      <charset val="134"/>
    </font>
    <font>
      <u/>
      <sz val="10"/>
      <color indexed="12"/>
      <name val="Arial"/>
      <charset val="134"/>
    </font>
    <font>
      <sz val="11"/>
      <color indexed="17"/>
      <name val="宋体"/>
      <charset val="134"/>
    </font>
    <font>
      <b/>
      <sz val="15"/>
      <color indexed="62"/>
      <name val="宋体"/>
      <charset val="134"/>
    </font>
    <font>
      <sz val="11"/>
      <name val="MS P????"/>
      <charset val="134"/>
    </font>
    <font>
      <sz val="10"/>
      <color indexed="17"/>
      <name val="宋体"/>
      <charset val="134"/>
    </font>
    <font>
      <b/>
      <sz val="10"/>
      <color indexed="52"/>
      <name val="宋体"/>
      <charset val="134"/>
    </font>
    <font>
      <sz val="10"/>
      <name val="Helv"/>
      <charset val="134"/>
    </font>
    <font>
      <b/>
      <sz val="9"/>
      <name val="tahoma"/>
      <charset val="134"/>
    </font>
    <font>
      <sz val="11"/>
      <color indexed="9"/>
      <name val="宋体"/>
      <charset val="134"/>
    </font>
    <font>
      <sz val="7"/>
      <name val="Small Fonts"/>
      <charset val="134"/>
    </font>
    <font>
      <sz val="1"/>
      <color indexed="8"/>
      <name val="Courier"/>
      <charset val="134"/>
    </font>
    <font>
      <sz val="11"/>
      <color indexed="8"/>
      <name val="宋体"/>
      <charset val="134"/>
    </font>
    <font>
      <sz val="12"/>
      <name val="MS Sans Serif"/>
      <charset val="134"/>
    </font>
    <font>
      <sz val="10"/>
      <color indexed="62"/>
      <name val="宋体"/>
      <charset val="134"/>
    </font>
    <font>
      <b/>
      <sz val="10"/>
      <color indexed="63"/>
      <name val="宋体"/>
      <charset val="134"/>
    </font>
    <font>
      <sz val="13"/>
      <name val="Tms Rmn"/>
      <charset val="134"/>
    </font>
    <font>
      <sz val="9"/>
      <name val="Times New Roman"/>
      <charset val="134"/>
    </font>
    <font>
      <sz val="10"/>
      <color indexed="22"/>
      <name val="Arial"/>
      <charset val="134"/>
    </font>
    <font>
      <b/>
      <sz val="9"/>
      <color indexed="12"/>
      <name val="Tahoma"/>
      <charset val="134"/>
    </font>
    <font>
      <sz val="11"/>
      <name val="宋体繁体"/>
      <charset val="134"/>
    </font>
    <font>
      <b/>
      <sz val="13"/>
      <color indexed="62"/>
      <name val="宋体"/>
      <charset val="134"/>
    </font>
    <font>
      <sz val="12"/>
      <color indexed="9"/>
      <name val="宋体"/>
      <charset val="134"/>
    </font>
    <font>
      <i/>
      <sz val="10"/>
      <color indexed="23"/>
      <name val="宋体"/>
      <charset val="134"/>
    </font>
    <font>
      <sz val="10"/>
      <color indexed="16"/>
      <name val="MS Serif"/>
      <charset val="134"/>
    </font>
    <font>
      <b/>
      <sz val="11"/>
      <name val="Helv"/>
      <charset val="134"/>
    </font>
    <font>
      <i/>
      <sz val="10"/>
      <color indexed="23"/>
      <name val="Arial"/>
      <charset val="134"/>
    </font>
    <font>
      <b/>
      <sz val="8"/>
      <color indexed="8"/>
      <name val="Helv"/>
      <charset val="134"/>
    </font>
    <font>
      <b/>
      <sz val="10"/>
      <name val="Tms Rmn"/>
      <charset val="134"/>
    </font>
    <font>
      <b/>
      <sz val="11"/>
      <name val="Arial"/>
      <charset val="134"/>
    </font>
    <font>
      <sz val="12"/>
      <name val="Arial"/>
      <charset val="134"/>
    </font>
    <font>
      <u/>
      <sz val="9.9"/>
      <color indexed="36"/>
      <name val="Times New Roman"/>
      <charset val="134"/>
    </font>
    <font>
      <sz val="10"/>
      <color indexed="17"/>
      <name val="Arial"/>
      <charset val="134"/>
    </font>
    <font>
      <b/>
      <sz val="10"/>
      <color indexed="10"/>
      <name val="Arial"/>
      <charset val="134"/>
    </font>
    <font>
      <sz val="8"/>
      <color indexed="10"/>
      <name val="宋体"/>
      <charset val="134"/>
    </font>
    <font>
      <b/>
      <sz val="8"/>
      <color indexed="9"/>
      <name val="Arial"/>
      <charset val="134"/>
    </font>
    <font>
      <b/>
      <sz val="11"/>
      <name val="Times New Roman"/>
      <charset val="134"/>
    </font>
    <font>
      <b/>
      <sz val="8"/>
      <name val="Arial"/>
      <charset val="134"/>
    </font>
    <font>
      <sz val="9"/>
      <color indexed="20"/>
      <name val="微软雅黑"/>
      <charset val="134"/>
    </font>
    <font>
      <b/>
      <sz val="12"/>
      <name val="Helv"/>
      <charset val="134"/>
    </font>
    <font>
      <b/>
      <sz val="10"/>
      <name val="Arial"/>
      <charset val="134"/>
    </font>
    <font>
      <b/>
      <sz val="15"/>
      <color indexed="56"/>
      <name val="Arial"/>
      <charset val="134"/>
    </font>
    <font>
      <b/>
      <sz val="13"/>
      <name val="Times New Roman"/>
      <charset val="134"/>
    </font>
    <font>
      <sz val="10"/>
      <name val="Book Antiqua"/>
      <charset val="134"/>
    </font>
    <font>
      <sz val="7"/>
      <color indexed="10"/>
      <name val="Helv"/>
      <charset val="134"/>
    </font>
    <font>
      <u/>
      <sz val="12"/>
      <color indexed="12"/>
      <name val="Arial"/>
      <charset val="134"/>
    </font>
    <font>
      <sz val="9"/>
      <color indexed="8"/>
      <name val="Arial"/>
      <charset val="134"/>
    </font>
    <font>
      <u/>
      <sz val="10"/>
      <color indexed="37"/>
      <name val="Times New Roman"/>
      <charset val="134"/>
    </font>
    <font>
      <sz val="10"/>
      <color indexed="9"/>
      <name val="Arial"/>
      <charset val="134"/>
    </font>
    <font>
      <i/>
      <sz val="9"/>
      <name val="Times New Roman"/>
      <charset val="134"/>
    </font>
    <font>
      <sz val="12"/>
      <name val="楷体"/>
      <charset val="134"/>
    </font>
    <font>
      <sz val="14"/>
      <name val="Times New Roman"/>
      <charset val="134"/>
    </font>
    <font>
      <sz val="11"/>
      <name val="宋体"/>
      <charset val="134"/>
    </font>
    <font>
      <u/>
      <sz val="12"/>
      <color indexed="12"/>
      <name val="Times New Roman"/>
      <charset val="134"/>
    </font>
    <font>
      <b/>
      <sz val="15"/>
      <color indexed="56"/>
      <name val="宋体"/>
      <charset val="134"/>
    </font>
    <font>
      <sz val="12"/>
      <name val="·s²Ó©úÅé"/>
      <charset val="136"/>
    </font>
    <font>
      <b/>
      <sz val="12"/>
      <name val="MS Sans Serif"/>
      <charset val="134"/>
    </font>
    <font>
      <u/>
      <sz val="9"/>
      <color indexed="12"/>
      <name val="ÐÂ¼šÃ÷ów"/>
      <charset val="136"/>
    </font>
    <font>
      <sz val="11"/>
      <color indexed="17"/>
      <name val="Tahoma"/>
      <charset val="134"/>
    </font>
    <font>
      <sz val="11"/>
      <color indexed="20"/>
      <name val="Tahoma"/>
      <charset val="134"/>
    </font>
    <font>
      <sz val="14"/>
      <name val="AngsanaUPC"/>
      <charset val="134"/>
    </font>
    <font>
      <sz val="11"/>
      <color indexed="10"/>
      <name val="宋体"/>
      <charset val="134"/>
    </font>
    <font>
      <i/>
      <sz val="12"/>
      <name val="Times New Roman"/>
      <charset val="134"/>
    </font>
    <font>
      <sz val="10"/>
      <color indexed="12"/>
      <name val="Arial"/>
      <charset val="134"/>
    </font>
    <font>
      <sz val="10"/>
      <color indexed="10"/>
      <name val="Arial"/>
      <charset val="134"/>
    </font>
    <font>
      <sz val="11"/>
      <color indexed="8"/>
      <name val="Calibri"/>
      <charset val="134"/>
    </font>
    <font>
      <b/>
      <sz val="10"/>
      <name val="Book Antiqua"/>
      <charset val="134"/>
    </font>
    <font>
      <u/>
      <sz val="12"/>
      <color indexed="36"/>
      <name val="Arial"/>
      <charset val="134"/>
    </font>
    <font>
      <sz val="12"/>
      <color indexed="12"/>
      <name val="Times New Roman"/>
      <charset val="134"/>
    </font>
    <font>
      <sz val="9"/>
      <name val="tahoma"/>
      <charset val="134"/>
    </font>
    <font>
      <sz val="10"/>
      <color indexed="20"/>
      <name val="Arial"/>
      <charset val="134"/>
    </font>
    <font>
      <b/>
      <sz val="12"/>
      <color indexed="61"/>
      <name val="Tahoma"/>
      <charset val="134"/>
    </font>
    <font>
      <sz val="7"/>
      <name val="Helv"/>
      <charset val="134"/>
    </font>
    <font>
      <sz val="12"/>
      <name val="Tms Rmn"/>
      <charset val="134"/>
    </font>
    <font>
      <b/>
      <sz val="10"/>
      <name val="MS Sans Serif"/>
      <charset val="134"/>
    </font>
    <font>
      <b/>
      <sz val="10"/>
      <color indexed="52"/>
      <name val="Arial"/>
      <charset val="134"/>
    </font>
    <font>
      <b/>
      <sz val="10"/>
      <name val="Helv"/>
      <charset val="134"/>
    </font>
    <font>
      <b/>
      <sz val="10"/>
      <color indexed="9"/>
      <name val="Arial"/>
      <charset val="134"/>
    </font>
    <font>
      <sz val="10"/>
      <color indexed="24"/>
      <name val="Arial"/>
      <charset val="134"/>
    </font>
    <font>
      <sz val="10"/>
      <name val="BERNHARD"/>
      <charset val="134"/>
    </font>
    <font>
      <sz val="10"/>
      <name val="MS Serif"/>
      <charset val="134"/>
    </font>
    <font>
      <sz val="10"/>
      <name val="Courier"/>
      <charset val="134"/>
    </font>
    <font>
      <sz val="10"/>
      <name val="Lucida Bright"/>
      <charset val="134"/>
    </font>
    <font>
      <b/>
      <sz val="1"/>
      <color indexed="8"/>
      <name val="Courier"/>
      <charset val="134"/>
    </font>
    <font>
      <b/>
      <sz val="11"/>
      <color indexed="56"/>
      <name val="Arial"/>
      <charset val="134"/>
    </font>
    <font>
      <b/>
      <sz val="18"/>
      <name val="Arial"/>
      <charset val="134"/>
    </font>
    <font>
      <u/>
      <sz val="8"/>
      <color indexed="12"/>
      <name val="Arial"/>
      <charset val="134"/>
    </font>
    <font>
      <u/>
      <sz val="8"/>
      <color indexed="36"/>
      <name val="Arial"/>
      <charset val="134"/>
    </font>
    <font>
      <b/>
      <sz val="9"/>
      <color indexed="20"/>
      <name val="Tahoma"/>
      <charset val="134"/>
    </font>
    <font>
      <sz val="10"/>
      <name val="Tms Rmn"/>
      <charset val="134"/>
    </font>
    <font>
      <b/>
      <i/>
      <sz val="12"/>
      <name val="Times New Roman"/>
      <charset val="134"/>
    </font>
    <font>
      <b/>
      <sz val="9"/>
      <color indexed="63"/>
      <name val="Tahoma"/>
      <charset val="134"/>
    </font>
    <font>
      <sz val="10"/>
      <color indexed="52"/>
      <name val="Arial"/>
      <charset val="134"/>
    </font>
    <font>
      <b/>
      <sz val="11"/>
      <color indexed="52"/>
      <name val="宋体"/>
      <charset val="134"/>
    </font>
    <font>
      <b/>
      <sz val="12"/>
      <color indexed="20"/>
      <name val="Tahoma"/>
      <charset val="134"/>
    </font>
    <font>
      <sz val="10"/>
      <color indexed="60"/>
      <name val="Arial"/>
      <charset val="134"/>
    </font>
    <font>
      <sz val="10"/>
      <color indexed="8"/>
      <name val="MS Sans Serif"/>
      <charset val="134"/>
    </font>
    <font>
      <sz val="9"/>
      <color indexed="8"/>
      <name val="宋体"/>
      <charset val="134"/>
    </font>
    <font>
      <sz val="10"/>
      <name val="Arial Narrow"/>
      <charset val="134"/>
    </font>
    <font>
      <u/>
      <sz val="9"/>
      <color indexed="36"/>
      <name val="ÐÂ¼šÃ÷ów"/>
      <charset val="136"/>
    </font>
    <font>
      <b/>
      <sz val="10"/>
      <color indexed="63"/>
      <name val="Arial"/>
      <charset val="134"/>
    </font>
    <font>
      <sz val="11"/>
      <color indexed="8"/>
      <name val="Times New Roman"/>
      <charset val="134"/>
    </font>
    <font>
      <sz val="8"/>
      <color indexed="16"/>
      <name val="Century Schoolbook"/>
      <charset val="134"/>
    </font>
    <font>
      <sz val="12"/>
      <color theme="1"/>
      <name val="宋体"/>
      <charset val="134"/>
      <scheme val="minor"/>
    </font>
    <font>
      <b/>
      <sz val="14"/>
      <name val="楷体"/>
      <charset val="134"/>
    </font>
    <font>
      <b/>
      <sz val="9"/>
      <color indexed="8"/>
      <name val="Tahoma"/>
      <charset val="134"/>
    </font>
    <font>
      <sz val="10"/>
      <color indexed="8"/>
      <name val="Times New Roman"/>
      <charset val="134"/>
    </font>
    <font>
      <b/>
      <i/>
      <sz val="10"/>
      <name val="Times New Roman"/>
      <charset val="134"/>
    </font>
    <font>
      <b/>
      <sz val="14"/>
      <color indexed="9"/>
      <name val="Times New Roman"/>
      <charset val="134"/>
    </font>
    <font>
      <u val="singleAccounting"/>
      <sz val="10"/>
      <name val="Times New Roman"/>
      <charset val="134"/>
    </font>
    <font>
      <sz val="10"/>
      <name val="明朝"/>
      <charset val="134"/>
    </font>
    <font>
      <sz val="14"/>
      <name val="柧挬"/>
      <charset val="134"/>
    </font>
    <font>
      <u/>
      <sz val="12"/>
      <color indexed="12"/>
      <name val="冼极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2"/>
      <color indexed="16"/>
      <name val="宋体"/>
      <charset val="134"/>
    </font>
    <font>
      <sz val="10"/>
      <color indexed="20"/>
      <name val="微软雅黑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name val="柧挬"/>
      <charset val="134"/>
    </font>
    <font>
      <vertAlign val="superscript"/>
      <sz val="9"/>
      <name val="宋体"/>
      <charset val="134"/>
    </font>
    <font>
      <vertAlign val="superscript"/>
      <sz val="10"/>
      <name val="Times New Roman"/>
      <charset val="0"/>
    </font>
    <font>
      <vertAlign val="superscript"/>
      <sz val="9"/>
      <name val="宋体"/>
      <charset val="134"/>
      <scheme val="minor"/>
    </font>
    <font>
      <sz val="9"/>
      <name val="宋体"/>
      <charset val="134"/>
    </font>
  </fonts>
  <fills count="7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b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gray0625"/>
    </fill>
    <fill>
      <patternFill patternType="solid">
        <fgColor indexed="23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mediumGray">
        <fgColor indexed="22"/>
      </patternFill>
    </fill>
    <fill>
      <patternFill patternType="solid">
        <fgColor indexed="65"/>
        <bgColor indexed="64"/>
      </patternFill>
    </fill>
    <fill>
      <patternFill patternType="gray0625">
        <fgColor indexed="10"/>
      </patternFill>
    </fill>
    <fill>
      <patternFill patternType="solid">
        <fgColor indexed="2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2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indexed="9"/>
      </bottom>
      <diagonal/>
    </border>
    <border>
      <left style="double">
        <color indexed="9"/>
      </left>
      <right/>
      <top style="double">
        <color indexed="9"/>
      </top>
      <bottom/>
      <diagonal/>
    </border>
    <border>
      <left/>
      <right/>
      <top style="double">
        <color indexed="9"/>
      </top>
      <bottom/>
      <diagonal/>
    </border>
    <border>
      <left style="double">
        <color indexed="9"/>
      </left>
      <right style="double">
        <color indexed="8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indexed="8"/>
      </left>
      <right/>
      <top/>
      <bottom style="double">
        <color indexed="9"/>
      </bottom>
      <diagonal/>
    </border>
    <border>
      <left style="double">
        <color indexed="9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auto="1"/>
      </right>
      <top style="double">
        <color indexed="9"/>
      </top>
      <bottom/>
      <diagonal/>
    </border>
    <border>
      <left/>
      <right style="double">
        <color indexed="9"/>
      </right>
      <top style="double">
        <color indexed="8"/>
      </top>
      <bottom/>
      <diagonal/>
    </border>
    <border>
      <left style="double">
        <color indexed="9"/>
      </left>
      <right style="thin">
        <color auto="1"/>
      </right>
      <top/>
      <bottom/>
      <diagonal/>
    </border>
    <border>
      <left/>
      <right style="double">
        <color indexed="9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indexed="9"/>
      </right>
      <top/>
      <bottom style="double">
        <color indexed="9"/>
      </bottom>
      <diagonal/>
    </border>
    <border>
      <left/>
      <right style="thin">
        <color auto="1"/>
      </right>
      <top/>
      <bottom style="double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20"/>
      </top>
      <bottom style="hair">
        <color indexed="2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20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062">
    <xf numFmtId="0" fontId="0" fillId="0" borderId="0"/>
    <xf numFmtId="0" fontId="8" fillId="0" borderId="0"/>
    <xf numFmtId="0" fontId="0" fillId="0" borderId="0"/>
    <xf numFmtId="0" fontId="59" fillId="0" borderId="0"/>
    <xf numFmtId="0" fontId="1" fillId="0" borderId="0"/>
    <xf numFmtId="182" fontId="8" fillId="0" borderId="0" applyNumberFormat="0" applyFill="0" applyBorder="0" applyAlignment="0" applyProtection="0">
      <alignment horizontal="left"/>
    </xf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42" fontId="63" fillId="0" borderId="0" applyFont="0" applyFill="0" applyBorder="0" applyAlignment="0" applyProtection="0">
      <alignment vertical="center"/>
    </xf>
    <xf numFmtId="0" fontId="59" fillId="0" borderId="0"/>
    <xf numFmtId="0" fontId="0" fillId="0" borderId="0" applyNumberFormat="0" applyFont="0" applyFill="0" applyBorder="0" applyAlignment="0" applyProtection="0"/>
    <xf numFmtId="0" fontId="59" fillId="0" borderId="0"/>
    <xf numFmtId="201" fontId="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0" fillId="0" borderId="0" applyFont="0" applyFill="0" applyBorder="0" applyAlignment="0" applyProtection="0"/>
    <xf numFmtId="182" fontId="8" fillId="0" borderId="0" applyNumberFormat="0" applyFill="0" applyBorder="0" applyAlignment="0" applyProtection="0">
      <alignment horizontal="left"/>
    </xf>
    <xf numFmtId="0" fontId="1" fillId="0" borderId="0"/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8" fillId="0" borderId="0"/>
    <xf numFmtId="0" fontId="58" fillId="17" borderId="0" applyNumberFormat="0" applyBorder="0" applyAlignment="0" applyProtection="0">
      <alignment vertical="center"/>
    </xf>
    <xf numFmtId="0" fontId="8" fillId="0" borderId="0"/>
    <xf numFmtId="0" fontId="59" fillId="0" borderId="0"/>
    <xf numFmtId="49" fontId="24" fillId="0" borderId="0" applyProtection="0">
      <alignment horizontal="left"/>
    </xf>
    <xf numFmtId="9" fontId="0" fillId="0" borderId="0" applyFont="0" applyFill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59" fillId="0" borderId="0"/>
    <xf numFmtId="0" fontId="69" fillId="18" borderId="41" applyNumberFormat="0" applyAlignment="0" applyProtection="0">
      <alignment vertical="center"/>
    </xf>
    <xf numFmtId="0" fontId="72" fillId="23" borderId="42" applyNumberFormat="0" applyAlignment="0" applyProtection="0">
      <alignment vertical="center"/>
    </xf>
    <xf numFmtId="187" fontId="8" fillId="19" borderId="0"/>
    <xf numFmtId="187" fontId="8" fillId="19" borderId="0"/>
    <xf numFmtId="0" fontId="64" fillId="11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44" fontId="63" fillId="0" borderId="0" applyFont="0" applyFill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59" fillId="0" borderId="0"/>
    <xf numFmtId="0" fontId="66" fillId="0" borderId="0"/>
    <xf numFmtId="180" fontId="68" fillId="0" borderId="0" applyFill="0" applyBorder="0" applyProtection="0">
      <alignment horizontal="center"/>
    </xf>
    <xf numFmtId="0" fontId="8" fillId="0" borderId="0"/>
    <xf numFmtId="0" fontId="59" fillId="0" borderId="0"/>
    <xf numFmtId="0" fontId="59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39" fontId="8" fillId="0" borderId="0"/>
    <xf numFmtId="0" fontId="67" fillId="0" borderId="0"/>
    <xf numFmtId="0" fontId="8" fillId="0" borderId="0"/>
    <xf numFmtId="182" fontId="8" fillId="0" borderId="0" applyNumberFormat="0" applyFill="0" applyBorder="0" applyAlignment="0" applyProtection="0">
      <alignment horizontal="left"/>
    </xf>
    <xf numFmtId="41" fontId="63" fillId="0" borderId="0" applyFont="0" applyFill="0" applyBorder="0" applyAlignment="0" applyProtection="0">
      <alignment vertical="center"/>
    </xf>
    <xf numFmtId="0" fontId="75" fillId="17" borderId="0" applyNumberFormat="0" applyBorder="0" applyAlignment="0" applyProtection="0"/>
    <xf numFmtId="0" fontId="64" fillId="27" borderId="0" applyNumberFormat="0" applyBorder="0" applyAlignment="0" applyProtection="0">
      <alignment vertical="center"/>
    </xf>
    <xf numFmtId="0" fontId="59" fillId="0" borderId="0"/>
    <xf numFmtId="4" fontId="78" fillId="0" borderId="0">
      <alignment vertical="center"/>
    </xf>
    <xf numFmtId="0" fontId="1" fillId="0" borderId="0" applyFill="0" applyBorder="0" applyAlignment="0"/>
    <xf numFmtId="0" fontId="59" fillId="0" borderId="0"/>
    <xf numFmtId="49" fontId="24" fillId="0" borderId="0" applyProtection="0">
      <alignment horizontal="left"/>
    </xf>
    <xf numFmtId="37" fontId="0" fillId="0" borderId="5" applyFont="0" applyFill="0" applyBorder="0" applyAlignment="0" applyProtection="0"/>
    <xf numFmtId="0" fontId="0" fillId="0" borderId="0" applyFont="0" applyFill="0" applyBorder="0" applyAlignment="0" applyProtection="0"/>
    <xf numFmtId="0" fontId="1" fillId="0" borderId="0" applyFill="0" applyBorder="0" applyAlignment="0"/>
    <xf numFmtId="0" fontId="62" fillId="29" borderId="0" applyNumberFormat="0" applyBorder="0" applyAlignment="0" applyProtection="0">
      <alignment vertical="center"/>
    </xf>
    <xf numFmtId="0" fontId="82" fillId="30" borderId="0" applyNumberFormat="0" applyBorder="0" applyAlignment="0" applyProtection="0">
      <alignment vertical="center"/>
    </xf>
    <xf numFmtId="43" fontId="63" fillId="0" borderId="0" applyFont="0" applyFill="0" applyBorder="0" applyAlignment="0" applyProtection="0">
      <alignment vertical="center"/>
    </xf>
    <xf numFmtId="0" fontId="0" fillId="0" borderId="0"/>
    <xf numFmtId="49" fontId="24" fillId="0" borderId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5" fillId="3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9" fillId="0" borderId="0"/>
    <xf numFmtId="0" fontId="0" fillId="0" borderId="0" applyNumberFormat="0" applyFont="0" applyFill="0" applyBorder="0" applyAlignment="0" applyProtection="0"/>
    <xf numFmtId="9" fontId="63" fillId="0" borderId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58" fillId="14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59" fillId="0" borderId="0"/>
    <xf numFmtId="0" fontId="63" fillId="37" borderId="46" applyNumberFormat="0" applyFont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206" fontId="0" fillId="0" borderId="0" applyFont="0" applyFill="0" applyBorder="0" applyAlignment="0" applyProtection="0"/>
    <xf numFmtId="0" fontId="58" fillId="32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60" fillId="0" borderId="0" applyFont="0" applyFill="0" applyBorder="0" applyAlignment="0" applyProtection="0"/>
    <xf numFmtId="0" fontId="8" fillId="0" borderId="0">
      <alignment vertical="center"/>
    </xf>
    <xf numFmtId="0" fontId="91" fillId="0" borderId="0" applyNumberFormat="0" applyFill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0" fillId="0" borderId="0"/>
    <xf numFmtId="0" fontId="59" fillId="0" borderId="0"/>
    <xf numFmtId="0" fontId="92" fillId="0" borderId="0" applyNumberFormat="0" applyFill="0" applyBorder="0" applyAlignment="0" applyProtection="0">
      <alignment vertical="center"/>
    </xf>
    <xf numFmtId="0" fontId="59" fillId="0" borderId="0"/>
    <xf numFmtId="0" fontId="0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9" fillId="0" borderId="0"/>
    <xf numFmtId="0" fontId="59" fillId="0" borderId="0"/>
    <xf numFmtId="0" fontId="94" fillId="0" borderId="49" applyNumberFormat="0" applyFill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95" fillId="0" borderId="49" applyNumberFormat="0" applyFill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59" fillId="0" borderId="0"/>
    <xf numFmtId="206" fontId="24" fillId="0" borderId="0"/>
    <xf numFmtId="0" fontId="88" fillId="0" borderId="50" applyNumberFormat="0" applyFill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59" fillId="0" borderId="0"/>
    <xf numFmtId="0" fontId="0" fillId="0" borderId="0" applyNumberFormat="0" applyFont="0" applyFill="0" applyBorder="0" applyAlignment="0" applyProtection="0"/>
    <xf numFmtId="39" fontId="8" fillId="0" borderId="0"/>
    <xf numFmtId="0" fontId="65" fillId="25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49" fontId="24" fillId="0" borderId="0" applyProtection="0">
      <alignment horizontal="left"/>
    </xf>
    <xf numFmtId="0" fontId="96" fillId="44" borderId="51" applyNumberFormat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97" fillId="44" borderId="42" applyNumberFormat="0" applyAlignment="0" applyProtection="0">
      <alignment vertical="center"/>
    </xf>
    <xf numFmtId="0" fontId="0" fillId="0" borderId="0" applyFont="0" applyFill="0" applyBorder="0" applyAlignment="0" applyProtection="0"/>
    <xf numFmtId="0" fontId="81" fillId="0" borderId="44" applyNumberFormat="0" applyFill="0" applyAlignment="0" applyProtection="0">
      <alignment vertical="center"/>
    </xf>
    <xf numFmtId="0" fontId="89" fillId="41" borderId="48" applyNumberFormat="0" applyAlignment="0" applyProtection="0">
      <alignment vertical="center"/>
    </xf>
    <xf numFmtId="0" fontId="59" fillId="0" borderId="0"/>
    <xf numFmtId="0" fontId="62" fillId="21" borderId="0" applyNumberFormat="0" applyBorder="0" applyAlignment="0" applyProtection="0">
      <alignment vertical="center"/>
    </xf>
    <xf numFmtId="186" fontId="77" fillId="0" borderId="0" applyFont="0" applyFill="0" applyBorder="0" applyAlignment="0" applyProtection="0"/>
    <xf numFmtId="0" fontId="64" fillId="17" borderId="0" applyNumberFormat="0" applyBorder="0" applyAlignment="0" applyProtection="0">
      <alignment vertical="center"/>
    </xf>
    <xf numFmtId="0" fontId="1" fillId="0" borderId="0"/>
    <xf numFmtId="0" fontId="76" fillId="28" borderId="0" applyNumberFormat="0" applyBorder="0" applyAlignment="0" applyProtection="0">
      <alignment vertical="center"/>
    </xf>
    <xf numFmtId="39" fontId="8" fillId="0" borderId="0"/>
    <xf numFmtId="49" fontId="24" fillId="0" borderId="0" applyProtection="0">
      <alignment horizontal="left"/>
    </xf>
    <xf numFmtId="0" fontId="65" fillId="45" borderId="0" applyNumberFormat="0" applyBorder="0" applyAlignment="0" applyProtection="0">
      <alignment vertical="center"/>
    </xf>
    <xf numFmtId="38" fontId="80" fillId="17" borderId="0" applyNumberFormat="0" applyBorder="0" applyAlignment="0" applyProtection="0"/>
    <xf numFmtId="0" fontId="59" fillId="0" borderId="0"/>
    <xf numFmtId="0" fontId="87" fillId="0" borderId="47" applyNumberFormat="0" applyFill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39" fontId="8" fillId="0" borderId="0"/>
    <xf numFmtId="0" fontId="59" fillId="0" borderId="0">
      <protection locked="0"/>
    </xf>
    <xf numFmtId="39" fontId="0" fillId="0" borderId="0" applyFont="0" applyFill="0" applyBorder="0" applyAlignment="0" applyProtection="0"/>
    <xf numFmtId="0" fontId="8" fillId="0" borderId="0" applyNumberFormat="0" applyFont="0" applyFill="0" applyBorder="0" applyAlignment="0">
      <alignment horizontal="center" vertical="center"/>
    </xf>
    <xf numFmtId="0" fontId="8" fillId="0" borderId="0"/>
    <xf numFmtId="0" fontId="98" fillId="0" borderId="52" applyNumberFormat="0" applyFill="0" applyAlignment="0" applyProtection="0">
      <alignment vertical="center"/>
    </xf>
    <xf numFmtId="0" fontId="59" fillId="0" borderId="0"/>
    <xf numFmtId="0" fontId="80" fillId="17" borderId="0" applyNumberFormat="0" applyBorder="0" applyAlignment="0" applyProtection="0"/>
    <xf numFmtId="0" fontId="59" fillId="0" borderId="0"/>
    <xf numFmtId="0" fontId="70" fillId="22" borderId="0" applyNumberFormat="0" applyBorder="0" applyAlignment="0" applyProtection="0">
      <alignment vertical="center"/>
    </xf>
    <xf numFmtId="0" fontId="84" fillId="34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59" fillId="0" borderId="0"/>
    <xf numFmtId="0" fontId="65" fillId="15" borderId="0" applyNumberFormat="0" applyBorder="0" applyAlignment="0" applyProtection="0">
      <alignment vertical="center"/>
    </xf>
    <xf numFmtId="38" fontId="80" fillId="17" borderId="0" applyNumberFormat="0" applyBorder="0" applyAlignment="0" applyProtection="0"/>
    <xf numFmtId="0" fontId="59" fillId="0" borderId="0"/>
    <xf numFmtId="0" fontId="59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59" fillId="0" borderId="0"/>
    <xf numFmtId="0" fontId="8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2" fillId="48" borderId="0" applyNumberFormat="0" applyBorder="0" applyAlignment="0" applyProtection="0">
      <alignment vertical="center"/>
    </xf>
    <xf numFmtId="0" fontId="59" fillId="0" borderId="0"/>
    <xf numFmtId="0" fontId="0" fillId="0" borderId="0" applyNumberFormat="0" applyFont="0" applyFill="0" applyBorder="0" applyAlignment="0" applyProtection="0"/>
    <xf numFmtId="0" fontId="59" fillId="0" borderId="0"/>
    <xf numFmtId="0" fontId="62" fillId="42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3" fillId="0" borderId="0"/>
    <xf numFmtId="0" fontId="59" fillId="0" borderId="0"/>
    <xf numFmtId="0" fontId="3" fillId="0" borderId="0"/>
    <xf numFmtId="0" fontId="59" fillId="0" borderId="0"/>
    <xf numFmtId="49" fontId="24" fillId="0" borderId="0" applyProtection="0">
      <alignment horizontal="left"/>
    </xf>
    <xf numFmtId="0" fontId="0" fillId="0" borderId="0" applyNumberFormat="0" applyFont="0" applyFill="0" applyBorder="0" applyAlignment="0" applyProtection="0"/>
    <xf numFmtId="0" fontId="0" fillId="0" borderId="0"/>
    <xf numFmtId="0" fontId="65" fillId="49" borderId="0" applyNumberFormat="0" applyBorder="0" applyAlignment="0" applyProtection="0">
      <alignment vertical="center"/>
    </xf>
    <xf numFmtId="0" fontId="59" fillId="0" borderId="0">
      <protection locked="0"/>
    </xf>
    <xf numFmtId="0" fontId="0" fillId="0" borderId="0" applyNumberFormat="0" applyFont="0" applyFill="0" applyBorder="0" applyAlignment="0" applyProtection="0"/>
    <xf numFmtId="0" fontId="59" fillId="0" borderId="0"/>
    <xf numFmtId="0" fontId="59" fillId="0" borderId="0"/>
    <xf numFmtId="0" fontId="65" fillId="16" borderId="0" applyNumberFormat="0" applyBorder="0" applyAlignment="0" applyProtection="0">
      <alignment vertical="center"/>
    </xf>
    <xf numFmtId="0" fontId="59" fillId="0" borderId="0"/>
    <xf numFmtId="9" fontId="0" fillId="0" borderId="0" applyFont="0" applyFill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59" fillId="0" borderId="0"/>
    <xf numFmtId="0" fontId="60" fillId="0" borderId="0" applyFont="0" applyFill="0" applyBorder="0" applyAlignment="0" applyProtection="0"/>
    <xf numFmtId="187" fontId="8" fillId="19" borderId="0"/>
    <xf numFmtId="0" fontId="59" fillId="0" borderId="0"/>
    <xf numFmtId="206" fontId="24" fillId="0" borderId="0"/>
    <xf numFmtId="0" fontId="62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65" fillId="46" borderId="0" applyNumberFormat="0" applyBorder="0" applyAlignment="0" applyProtection="0">
      <alignment vertical="center"/>
    </xf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59" fillId="0" borderId="0"/>
    <xf numFmtId="3" fontId="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2" fillId="4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9" fillId="0" borderId="0"/>
    <xf numFmtId="0" fontId="79" fillId="7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0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65" fillId="50" borderId="0" applyNumberFormat="0" applyBorder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0" fillId="0" borderId="0"/>
    <xf numFmtId="0" fontId="8" fillId="0" borderId="0" applyNumberFormat="0" applyFont="0" applyFill="0" applyBorder="0" applyAlignment="0">
      <alignment horizontal="center" vertical="center"/>
    </xf>
    <xf numFmtId="0" fontId="60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62" fillId="31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59" fillId="0" borderId="0"/>
    <xf numFmtId="0" fontId="8" fillId="0" borderId="0" applyNumberFormat="0" applyFill="0" applyBorder="0" applyAlignment="0" applyProtection="0">
      <alignment horizontal="left"/>
    </xf>
    <xf numFmtId="0" fontId="59" fillId="0" borderId="0"/>
    <xf numFmtId="0" fontId="65" fillId="35" borderId="0" applyNumberFormat="0" applyBorder="0" applyAlignment="0" applyProtection="0">
      <alignment vertical="center"/>
    </xf>
    <xf numFmtId="0" fontId="8" fillId="0" borderId="0"/>
    <xf numFmtId="49" fontId="24" fillId="0" borderId="0" applyProtection="0">
      <alignment horizontal="left"/>
    </xf>
    <xf numFmtId="0" fontId="59" fillId="0" borderId="0"/>
    <xf numFmtId="0" fontId="74" fillId="0" borderId="43" applyNumberFormat="0" applyFill="0" applyAlignment="0" applyProtection="0">
      <alignment vertical="center"/>
    </xf>
    <xf numFmtId="0" fontId="0" fillId="0" borderId="0"/>
    <xf numFmtId="0" fontId="64" fillId="3" borderId="0" applyNumberFormat="0" applyBorder="0" applyAlignment="0" applyProtection="0">
      <alignment vertical="center"/>
    </xf>
    <xf numFmtId="0" fontId="0" fillId="0" borderId="0"/>
    <xf numFmtId="195" fontId="59" fillId="0" borderId="0" applyFont="0" applyFill="0" applyBorder="0" applyAlignment="0" applyProtection="0"/>
    <xf numFmtId="0" fontId="8" fillId="0" borderId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9" fillId="0" borderId="0"/>
    <xf numFmtId="0" fontId="0" fillId="0" borderId="0"/>
    <xf numFmtId="0" fontId="59" fillId="0" borderId="0" applyNumberFormat="0" applyFill="0" applyBorder="0" applyAlignment="0" applyProtection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59" fillId="0" borderId="0"/>
    <xf numFmtId="0" fontId="59" fillId="0" borderId="0"/>
    <xf numFmtId="0" fontId="8" fillId="0" borderId="0"/>
    <xf numFmtId="182" fontId="8" fillId="0" borderId="0" applyNumberFormat="0" applyFill="0" applyBorder="0" applyAlignment="0" applyProtection="0">
      <alignment horizontal="left"/>
    </xf>
    <xf numFmtId="0" fontId="60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182" fontId="8" fillId="0" borderId="0" applyNumberFormat="0" applyFill="0" applyBorder="0" applyAlignment="0" applyProtection="0">
      <alignment horizontal="left"/>
    </xf>
    <xf numFmtId="0" fontId="60" fillId="0" borderId="0" applyFont="0" applyFill="0" applyBorder="0" applyAlignment="0" applyProtection="0"/>
    <xf numFmtId="0" fontId="8" fillId="0" borderId="0"/>
    <xf numFmtId="25" fontId="77" fillId="0" borderId="0" applyFont="0" applyFill="0" applyBorder="0" applyAlignment="0" applyProtection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8" fillId="0" borderId="0"/>
    <xf numFmtId="207" fontId="8" fillId="0" borderId="0" applyNumberFormat="0" applyFill="0" applyBorder="0" applyAlignment="0" applyProtection="0">
      <alignment horizontal="left"/>
    </xf>
    <xf numFmtId="39" fontId="8" fillId="0" borderId="0"/>
    <xf numFmtId="0" fontId="100" fillId="0" borderId="0">
      <alignment horizontal="center" wrapText="1"/>
      <protection locked="0"/>
    </xf>
    <xf numFmtId="0" fontId="8" fillId="0" borderId="0"/>
    <xf numFmtId="0" fontId="0" fillId="0" borderId="0" applyNumberFormat="0" applyFont="0" applyFill="0" applyBorder="0" applyAlignment="0" applyProtection="0"/>
    <xf numFmtId="0" fontId="8" fillId="0" borderId="0"/>
    <xf numFmtId="0" fontId="8" fillId="0" borderId="0"/>
    <xf numFmtId="0" fontId="0" fillId="0" borderId="0"/>
    <xf numFmtId="0" fontId="59" fillId="0" borderId="0"/>
    <xf numFmtId="0" fontId="59" fillId="0" borderId="0">
      <protection locked="0"/>
    </xf>
    <xf numFmtId="0" fontId="74" fillId="0" borderId="43" applyNumberFormat="0" applyFill="0" applyAlignment="0" applyProtection="0">
      <alignment vertical="center"/>
    </xf>
    <xf numFmtId="0" fontId="0" fillId="0" borderId="0"/>
    <xf numFmtId="0" fontId="59" fillId="0" borderId="0"/>
    <xf numFmtId="0" fontId="59" fillId="0" borderId="0"/>
    <xf numFmtId="0" fontId="59" fillId="0" borderId="0"/>
    <xf numFmtId="0" fontId="64" fillId="3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0" fillId="0" borderId="0"/>
    <xf numFmtId="207" fontId="8" fillId="0" borderId="0" applyNumberFormat="0" applyFill="0" applyBorder="0" applyAlignment="0" applyProtection="0">
      <alignment horizontal="left"/>
    </xf>
    <xf numFmtId="0" fontId="100" fillId="0" borderId="0">
      <alignment horizontal="center" wrapText="1"/>
      <protection locked="0"/>
    </xf>
    <xf numFmtId="0" fontId="8" fillId="0" borderId="0"/>
    <xf numFmtId="0" fontId="64" fillId="3" borderId="0" applyNumberFormat="0" applyBorder="0" applyAlignment="0" applyProtection="0">
      <alignment vertical="center"/>
    </xf>
    <xf numFmtId="25" fontId="77" fillId="0" borderId="0" applyFont="0" applyFill="0" applyBorder="0" applyAlignment="0" applyProtection="0"/>
    <xf numFmtId="0" fontId="64" fillId="38" borderId="0" applyNumberFormat="0" applyBorder="0" applyAlignment="0" applyProtection="0">
      <alignment vertical="center"/>
    </xf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9" fillId="0" borderId="0"/>
    <xf numFmtId="0" fontId="8" fillId="0" borderId="0"/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59" fillId="0" borderId="0"/>
    <xf numFmtId="0" fontId="64" fillId="27" borderId="0" applyNumberFormat="0" applyBorder="0" applyAlignment="0" applyProtection="0">
      <alignment vertical="center"/>
    </xf>
    <xf numFmtId="0" fontId="59" fillId="0" borderId="0"/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182" fontId="8" fillId="0" borderId="0" applyNumberFormat="0" applyFill="0" applyBorder="0" applyAlignment="0" applyProtection="0">
      <alignment horizontal="left"/>
    </xf>
    <xf numFmtId="0" fontId="0" fillId="0" borderId="0" applyFont="0" applyFill="0" applyBorder="0" applyAlignment="0" applyProtection="0"/>
    <xf numFmtId="0" fontId="8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180" fontId="68" fillId="0" borderId="0" applyFill="0" applyBorder="0" applyProtection="0">
      <alignment horizontal="center"/>
    </xf>
    <xf numFmtId="0" fontId="8" fillId="0" borderId="0"/>
    <xf numFmtId="15" fontId="66" fillId="0" borderId="0"/>
    <xf numFmtId="0" fontId="0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60" fillId="0" borderId="0" applyFont="0" applyFill="0" applyBorder="0" applyAlignment="0" applyProtection="0"/>
    <xf numFmtId="0" fontId="64" fillId="3" borderId="0" applyNumberFormat="0" applyBorder="0" applyAlignment="0" applyProtection="0">
      <alignment vertical="center"/>
    </xf>
    <xf numFmtId="0" fontId="8" fillId="0" borderId="0"/>
    <xf numFmtId="0" fontId="59" fillId="0" borderId="0"/>
    <xf numFmtId="0" fontId="8" fillId="0" borderId="0"/>
    <xf numFmtId="0" fontId="0" fillId="0" borderId="0" applyFont="0" applyFill="0" applyBorder="0" applyAlignment="0" applyProtection="0"/>
    <xf numFmtId="0" fontId="8" fillId="0" borderId="0"/>
    <xf numFmtId="0" fontId="8" fillId="0" borderId="0"/>
    <xf numFmtId="0" fontId="0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8" fillId="0" borderId="0"/>
    <xf numFmtId="0" fontId="59" fillId="0" borderId="0"/>
    <xf numFmtId="0" fontId="64" fillId="26" borderId="0" applyNumberFormat="0" applyBorder="0" applyAlignment="0" applyProtection="0">
      <alignment vertical="center"/>
    </xf>
    <xf numFmtId="0" fontId="8" fillId="0" borderId="0"/>
    <xf numFmtId="0" fontId="64" fillId="2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4" fillId="26" borderId="0" applyNumberFormat="0" applyBorder="0" applyAlignment="0" applyProtection="0">
      <alignment vertical="center"/>
    </xf>
    <xf numFmtId="0" fontId="59" fillId="0" borderId="0"/>
    <xf numFmtId="0" fontId="8" fillId="0" borderId="0"/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9" fillId="0" borderId="0"/>
    <xf numFmtId="0" fontId="83" fillId="0" borderId="45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/>
    <xf numFmtId="0" fontId="73" fillId="0" borderId="0">
      <alignment vertical="top"/>
    </xf>
    <xf numFmtId="39" fontId="8" fillId="0" borderId="0"/>
    <xf numFmtId="0" fontId="64" fillId="11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/>
    <xf numFmtId="0" fontId="8" fillId="0" borderId="0"/>
    <xf numFmtId="0" fontId="59" fillId="0" borderId="0"/>
    <xf numFmtId="0" fontId="64" fillId="17" borderId="0" applyNumberFormat="0" applyBorder="0" applyAlignment="0" applyProtection="0">
      <alignment vertical="center"/>
    </xf>
    <xf numFmtId="197" fontId="0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59" fillId="0" borderId="0"/>
    <xf numFmtId="0" fontId="60" fillId="0" borderId="0" applyFont="0" applyFill="0" applyBorder="0" applyAlignment="0" applyProtection="0"/>
    <xf numFmtId="0" fontId="0" fillId="0" borderId="0" applyFont="0" applyFill="0" applyBorder="0" applyAlignment="0" applyProtection="0"/>
    <xf numFmtId="39" fontId="8" fillId="0" borderId="0"/>
    <xf numFmtId="0" fontId="58" fillId="14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59" fillId="0" borderId="0"/>
    <xf numFmtId="204" fontId="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0" fillId="0" borderId="0"/>
    <xf numFmtId="193" fontId="0" fillId="0" borderId="9"/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horizontal="left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9" fillId="28" borderId="0" applyNumberFormat="0" applyBorder="0" applyAlignment="0" applyProtection="0">
      <alignment vertical="center"/>
    </xf>
    <xf numFmtId="210" fontId="59" fillId="0" borderId="0" applyFill="0" applyBorder="0" applyAlignment="0"/>
    <xf numFmtId="0" fontId="59" fillId="0" borderId="0"/>
    <xf numFmtId="193" fontId="0" fillId="0" borderId="0" applyFont="0" applyFill="0" applyBorder="0" applyAlignment="0" applyProtection="0"/>
    <xf numFmtId="0" fontId="59" fillId="0" borderId="0">
      <protection locked="0"/>
    </xf>
    <xf numFmtId="0" fontId="8" fillId="0" borderId="0" applyNumberFormat="0" applyFill="0" applyBorder="0" applyAlignment="0" applyProtection="0">
      <alignment horizontal="left"/>
    </xf>
    <xf numFmtId="2" fontId="0" fillId="0" borderId="0" applyFont="0" applyFill="0" applyBorder="0" applyAlignment="0" applyProtection="0"/>
    <xf numFmtId="0" fontId="59" fillId="0" borderId="0"/>
    <xf numFmtId="193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0" fillId="0" borderId="0"/>
    <xf numFmtId="177" fontId="107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59" fillId="0" borderId="0"/>
    <xf numFmtId="0" fontId="0" fillId="0" borderId="0" applyFont="0" applyFill="0" applyBorder="0" applyAlignment="0" applyProtection="0"/>
    <xf numFmtId="0" fontId="59" fillId="0" borderId="0"/>
    <xf numFmtId="0" fontId="0" fillId="0" borderId="0" applyFont="0" applyFill="0" applyBorder="0" applyAlignment="0" applyProtection="0"/>
    <xf numFmtId="0" fontId="64" fillId="27" borderId="0" applyNumberFormat="0" applyBorder="0" applyAlignment="0" applyProtection="0">
      <alignment vertical="center"/>
    </xf>
    <xf numFmtId="0" fontId="59" fillId="0" borderId="0"/>
    <xf numFmtId="0" fontId="64" fillId="3" borderId="0" applyNumberFormat="0" applyBorder="0" applyAlignment="0" applyProtection="0">
      <alignment vertical="center"/>
    </xf>
    <xf numFmtId="0" fontId="59" fillId="0" borderId="0"/>
    <xf numFmtId="0" fontId="0" fillId="0" borderId="0" applyFont="0" applyFill="0" applyBorder="0" applyAlignment="0" applyProtection="0"/>
    <xf numFmtId="0" fontId="64" fillId="3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59" fillId="0" borderId="0"/>
    <xf numFmtId="0" fontId="59" fillId="0" borderId="0"/>
    <xf numFmtId="0" fontId="64" fillId="3" borderId="0" applyNumberFormat="0" applyBorder="0" applyAlignment="0" applyProtection="0">
      <alignment vertical="center"/>
    </xf>
    <xf numFmtId="211" fontId="59" fillId="0" borderId="0" applyFill="0" applyBorder="0" applyAlignment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8" fillId="0" borderId="0">
      <alignment vertical="center"/>
    </xf>
    <xf numFmtId="49" fontId="24" fillId="0" borderId="0" applyProtection="0">
      <alignment horizontal="left"/>
    </xf>
    <xf numFmtId="0" fontId="59" fillId="0" borderId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101" fillId="0" borderId="0" applyNumberFormat="0" applyFill="0" applyBorder="0" applyAlignment="0" applyProtection="0">
      <alignment vertical="center"/>
    </xf>
    <xf numFmtId="0" fontId="59" fillId="0" borderId="0"/>
    <xf numFmtId="182" fontId="8" fillId="0" borderId="0" applyNumberFormat="0" applyFill="0" applyBorder="0" applyAlignment="0" applyProtection="0">
      <alignment horizontal="left"/>
    </xf>
    <xf numFmtId="0" fontId="59" fillId="0" borderId="0"/>
    <xf numFmtId="0" fontId="0" fillId="0" borderId="0" applyNumberFormat="0" applyFont="0" applyFill="0" applyBorder="0" applyAlignment="0" applyProtection="0"/>
    <xf numFmtId="0" fontId="64" fillId="7" borderId="0" applyNumberFormat="0" applyBorder="0" applyAlignment="0" applyProtection="0">
      <alignment vertical="center"/>
    </xf>
    <xf numFmtId="0" fontId="59" fillId="0" borderId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106" fillId="0" borderId="53" applyNumberFormat="0" applyFill="0" applyAlignment="0" applyProtection="0">
      <alignment vertical="center"/>
    </xf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8" fillId="0" borderId="0" applyNumberFormat="0" applyFill="0" applyBorder="0" applyAlignment="0" applyProtection="0">
      <alignment horizontal="left"/>
    </xf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8" fillId="0" borderId="0"/>
    <xf numFmtId="0" fontId="8" fillId="0" borderId="0"/>
    <xf numFmtId="0" fontId="59" fillId="0" borderId="0"/>
    <xf numFmtId="9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9" fillId="0" borderId="0"/>
    <xf numFmtId="9" fontId="0" fillId="0" borderId="0" applyFont="0" applyFill="0" applyBorder="0" applyAlignment="0" applyProtection="0"/>
    <xf numFmtId="0" fontId="59" fillId="0" borderId="0"/>
    <xf numFmtId="0" fontId="0" fillId="0" borderId="0" applyFont="0" applyFill="0" applyBorder="0" applyAlignment="0" applyProtection="0"/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9" fillId="0" borderId="0"/>
    <xf numFmtId="0" fontId="59" fillId="0" borderId="0"/>
    <xf numFmtId="0" fontId="60" fillId="0" borderId="0" applyFont="0" applyFill="0" applyBorder="0" applyAlignment="0" applyProtection="0"/>
    <xf numFmtId="0" fontId="59" fillId="0" borderId="0"/>
    <xf numFmtId="0" fontId="64" fillId="7" borderId="0" applyNumberFormat="0" applyBorder="0" applyAlignment="0" applyProtection="0">
      <alignment vertical="center"/>
    </xf>
    <xf numFmtId="0" fontId="109" fillId="3" borderId="54" applyNumberFormat="0" applyAlignment="0" applyProtection="0">
      <alignment vertical="center"/>
    </xf>
    <xf numFmtId="213" fontId="24" fillId="0" borderId="0" applyFill="0" applyBorder="0" applyProtection="0">
      <alignment horizontal="right"/>
    </xf>
    <xf numFmtId="0" fontId="59" fillId="0" borderId="0"/>
    <xf numFmtId="0" fontId="0" fillId="0" borderId="0" applyFont="0" applyFill="0" applyBorder="0" applyAlignment="0" applyProtection="0"/>
    <xf numFmtId="0" fontId="0" fillId="0" borderId="0"/>
    <xf numFmtId="0" fontId="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09" fillId="3" borderId="54" applyNumberFormat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59" fillId="0" borderId="0"/>
    <xf numFmtId="0" fontId="58" fillId="27" borderId="0" applyNumberFormat="0" applyBorder="0" applyAlignment="0" applyProtection="0">
      <alignment vertical="center"/>
    </xf>
    <xf numFmtId="0" fontId="59" fillId="0" borderId="0"/>
    <xf numFmtId="0" fontId="0" fillId="0" borderId="0" applyFont="0" applyFill="0" applyBorder="0" applyAlignment="0" applyProtection="0"/>
    <xf numFmtId="0" fontId="59" fillId="0" borderId="0">
      <protection locked="0"/>
    </xf>
    <xf numFmtId="0" fontId="59" fillId="0" borderId="0"/>
    <xf numFmtId="0" fontId="59" fillId="0" borderId="0"/>
    <xf numFmtId="0" fontId="60" fillId="0" borderId="0" applyFont="0" applyFill="0" applyBorder="0" applyAlignment="0" applyProtection="0"/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59" fillId="0" borderId="0"/>
    <xf numFmtId="0" fontId="59" fillId="0" borderId="0"/>
    <xf numFmtId="0" fontId="60" fillId="0" borderId="0" applyFont="0" applyFill="0" applyBorder="0" applyAlignment="0" applyProtection="0"/>
    <xf numFmtId="0" fontId="59" fillId="0" borderId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49" fontId="24" fillId="0" borderId="0" applyProtection="0">
      <alignment horizontal="left"/>
    </xf>
    <xf numFmtId="0" fontId="0" fillId="0" borderId="0" applyFont="0" applyFill="0" applyBorder="0" applyAlignment="0" applyProtection="0"/>
    <xf numFmtId="4" fontId="78" fillId="0" borderId="0">
      <alignment vertical="center"/>
    </xf>
    <xf numFmtId="0" fontId="8" fillId="0" borderId="0"/>
    <xf numFmtId="0" fontId="0" fillId="0" borderId="0" applyFont="0" applyFill="0" applyBorder="0" applyAlignment="0" applyProtection="0"/>
    <xf numFmtId="0" fontId="64" fillId="26" borderId="0" applyNumberFormat="0" applyBorder="0" applyAlignment="0" applyProtection="0">
      <alignment vertical="center"/>
    </xf>
    <xf numFmtId="0" fontId="59" fillId="0" borderId="0"/>
    <xf numFmtId="0" fontId="0" fillId="0" borderId="0" applyFont="0" applyFill="0" applyBorder="0" applyAlignment="0" applyProtection="0"/>
    <xf numFmtId="0" fontId="59" fillId="0" borderId="0"/>
    <xf numFmtId="0" fontId="0" fillId="0" borderId="0" applyFont="0" applyFill="0" applyBorder="0" applyAlignment="0" applyProtection="0"/>
    <xf numFmtId="0" fontId="59" fillId="0" borderId="0"/>
    <xf numFmtId="0" fontId="59" fillId="0" borderId="0">
      <protection locked="0"/>
    </xf>
    <xf numFmtId="0" fontId="59" fillId="0" borderId="0"/>
    <xf numFmtId="0" fontId="0" fillId="0" borderId="0" applyNumberFormat="0" applyFont="0" applyFill="0" applyBorder="0" applyAlignment="0" applyProtection="0"/>
    <xf numFmtId="0" fontId="1" fillId="0" borderId="0" applyFill="0" applyBorder="0" applyAlignment="0"/>
    <xf numFmtId="0" fontId="60" fillId="0" borderId="0" applyFont="0" applyFill="0" applyBorder="0" applyAlignment="0" applyProtection="0"/>
    <xf numFmtId="0" fontId="59" fillId="0" borderId="0"/>
    <xf numFmtId="0" fontId="64" fillId="11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49" fontId="24" fillId="0" borderId="0" applyProtection="0">
      <alignment horizontal="left"/>
    </xf>
    <xf numFmtId="208" fontId="24" fillId="0" borderId="0"/>
    <xf numFmtId="0" fontId="60" fillId="0" borderId="0" applyFont="0" applyFill="0" applyBorder="0" applyAlignment="0" applyProtection="0"/>
    <xf numFmtId="0" fontId="66" fillId="0" borderId="0"/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9" fillId="0" borderId="0"/>
    <xf numFmtId="0" fontId="59" fillId="0" borderId="0"/>
    <xf numFmtId="49" fontId="24" fillId="0" borderId="0" applyProtection="0">
      <alignment horizontal="left"/>
    </xf>
    <xf numFmtId="0" fontId="0" fillId="0" borderId="0" applyNumberFormat="0" applyFont="0" applyFill="0" applyBorder="0" applyAlignment="0" applyProtection="0"/>
    <xf numFmtId="0" fontId="60" fillId="0" borderId="0" applyFont="0" applyFill="0" applyBorder="0" applyAlignment="0" applyProtection="0"/>
    <xf numFmtId="0" fontId="64" fillId="11" borderId="0" applyNumberFormat="0" applyBorder="0" applyAlignment="0" applyProtection="0">
      <alignment vertical="center"/>
    </xf>
    <xf numFmtId="0" fontId="59" fillId="0" borderId="0"/>
    <xf numFmtId="0" fontId="60" fillId="0" borderId="0" applyFont="0" applyFill="0" applyBorder="0" applyAlignment="0" applyProtection="0"/>
    <xf numFmtId="0" fontId="59" fillId="0" borderId="0"/>
    <xf numFmtId="0" fontId="0" fillId="0" borderId="0" applyFont="0" applyFill="0" applyBorder="0" applyAlignment="0" applyProtection="0"/>
    <xf numFmtId="187" fontId="8" fillId="10" borderId="0"/>
    <xf numFmtId="49" fontId="24" fillId="0" borderId="0" applyProtection="0">
      <alignment horizontal="left"/>
    </xf>
    <xf numFmtId="0" fontId="0" fillId="0" borderId="0" applyNumberFormat="0" applyFont="0" applyFill="0" applyBorder="0" applyAlignment="0" applyProtection="0"/>
    <xf numFmtId="0" fontId="0" fillId="0" borderId="0" applyFont="0" applyFill="0" applyBorder="0" applyAlignment="0" applyProtection="0"/>
    <xf numFmtId="0" fontId="8" fillId="0" borderId="0"/>
    <xf numFmtId="0" fontId="0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60" fillId="0" borderId="0" applyFont="0" applyFill="0" applyBorder="0" applyAlignment="0" applyProtection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8" fillId="0" borderId="0"/>
    <xf numFmtId="0" fontId="59" fillId="0" borderId="0"/>
    <xf numFmtId="0" fontId="59" fillId="0" borderId="0"/>
    <xf numFmtId="0" fontId="0" fillId="0" borderId="0" applyNumberFormat="0" applyFont="0" applyFill="0" applyBorder="0" applyAlignment="0" applyProtection="0"/>
    <xf numFmtId="0" fontId="60" fillId="0" borderId="0" applyFont="0" applyFill="0" applyBorder="0" applyAlignment="0" applyProtection="0"/>
    <xf numFmtId="0" fontId="8" fillId="0" borderId="0"/>
    <xf numFmtId="0" fontId="59" fillId="0" borderId="0"/>
    <xf numFmtId="0" fontId="64" fillId="38" borderId="0" applyNumberFormat="0" applyBorder="0" applyAlignment="0" applyProtection="0">
      <alignment vertical="center"/>
    </xf>
    <xf numFmtId="182" fontId="8" fillId="0" borderId="0" applyNumberFormat="0" applyFill="0" applyBorder="0" applyAlignment="0" applyProtection="0">
      <alignment horizontal="left"/>
    </xf>
    <xf numFmtId="0" fontId="0" fillId="0" borderId="0" applyFont="0" applyFill="0" applyBorder="0" applyAlignment="0" applyProtection="0"/>
    <xf numFmtId="0" fontId="64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60" fillId="0" borderId="0" applyFont="0" applyFill="0" applyBorder="0" applyAlignment="0" applyProtection="0"/>
    <xf numFmtId="0" fontId="64" fillId="38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59" fillId="0" borderId="0"/>
    <xf numFmtId="0" fontId="0" fillId="0" borderId="0"/>
    <xf numFmtId="0" fontId="59" fillId="0" borderId="0"/>
    <xf numFmtId="9" fontId="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9" fillId="0" borderId="0"/>
    <xf numFmtId="0" fontId="64" fillId="27" borderId="0" applyNumberFormat="0" applyBorder="0" applyAlignment="0" applyProtection="0">
      <alignment vertical="center"/>
    </xf>
    <xf numFmtId="0" fontId="59" fillId="0" borderId="0"/>
    <xf numFmtId="0" fontId="99" fillId="28" borderId="0" applyNumberFormat="0" applyBorder="0" applyAlignment="0" applyProtection="0">
      <alignment vertical="center"/>
    </xf>
    <xf numFmtId="0" fontId="5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49" fontId="24" fillId="0" borderId="0" applyProtection="0">
      <alignment horizontal="left"/>
    </xf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9" fillId="0" borderId="0">
      <protection locked="0"/>
    </xf>
    <xf numFmtId="0" fontId="59" fillId="0" borderId="0"/>
    <xf numFmtId="0" fontId="0" fillId="0" borderId="0" applyNumberFormat="0" applyFont="0" applyFill="0" applyBorder="0" applyAlignment="0" applyProtection="0"/>
    <xf numFmtId="0" fontId="59" fillId="0" borderId="0"/>
    <xf numFmtId="0" fontId="64" fillId="7" borderId="0" applyNumberFormat="0" applyBorder="0" applyAlignment="0" applyProtection="0">
      <alignment vertical="center"/>
    </xf>
    <xf numFmtId="0" fontId="59" fillId="0" borderId="0"/>
    <xf numFmtId="0" fontId="60" fillId="0" borderId="0" applyFont="0" applyFill="0" applyBorder="0" applyAlignment="0" applyProtection="0"/>
    <xf numFmtId="0" fontId="59" fillId="0" borderId="0"/>
    <xf numFmtId="0" fontId="0" fillId="0" borderId="0" applyNumberFormat="0" applyFont="0" applyFill="0" applyBorder="0" applyAlignment="0" applyProtection="0"/>
    <xf numFmtId="0" fontId="109" fillId="3" borderId="54" applyNumberFormat="0" applyAlignment="0" applyProtection="0">
      <alignment vertical="center"/>
    </xf>
    <xf numFmtId="213" fontId="24" fillId="0" borderId="0" applyFill="0" applyBorder="0" applyProtection="0">
      <alignment horizontal="right"/>
    </xf>
    <xf numFmtId="0" fontId="59" fillId="0" borderId="0"/>
    <xf numFmtId="0" fontId="60" fillId="0" borderId="0" applyFont="0" applyFill="0" applyBorder="0" applyAlignment="0" applyProtection="0"/>
    <xf numFmtId="0" fontId="59" fillId="0" borderId="0"/>
    <xf numFmtId="0" fontId="59" fillId="0" borderId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59" fillId="0" borderId="0">
      <protection locked="0"/>
    </xf>
    <xf numFmtId="0" fontId="8" fillId="0" borderId="0">
      <alignment vertical="center"/>
    </xf>
    <xf numFmtId="0" fontId="66" fillId="0" borderId="0"/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" fillId="0" borderId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/>
    <xf numFmtId="0" fontId="59" fillId="0" borderId="0"/>
    <xf numFmtId="182" fontId="8" fillId="0" borderId="0" applyNumberFormat="0" applyFill="0" applyBorder="0" applyAlignment="0" applyProtection="0">
      <alignment horizontal="left"/>
    </xf>
    <xf numFmtId="0" fontId="60" fillId="0" borderId="0" applyFont="0" applyFill="0" applyBorder="0" applyAlignment="0" applyProtection="0"/>
    <xf numFmtId="0" fontId="0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/>
    <xf numFmtId="0" fontId="8" fillId="0" borderId="0"/>
    <xf numFmtId="0" fontId="59" fillId="0" borderId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9" fillId="0" borderId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" fillId="0" borderId="0" applyFill="0" applyBorder="0" applyAlignment="0"/>
    <xf numFmtId="0" fontId="0" fillId="0" borderId="0" applyNumberFormat="0" applyFont="0" applyFill="0" applyBorder="0" applyAlignment="0" applyProtection="0"/>
    <xf numFmtId="0" fontId="59" fillId="0" borderId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9" fillId="0" borderId="0"/>
    <xf numFmtId="0" fontId="59" fillId="0" borderId="0"/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9" fillId="0" borderId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9" fillId="0" borderId="0"/>
    <xf numFmtId="0" fontId="0" fillId="0" borderId="0"/>
    <xf numFmtId="0" fontId="0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39" fontId="8" fillId="0" borderId="0"/>
    <xf numFmtId="0" fontId="59" fillId="0" borderId="0"/>
    <xf numFmtId="0" fontId="59" fillId="0" borderId="0"/>
    <xf numFmtId="0" fontId="8" fillId="0" borderId="0" applyNumberFormat="0" applyFill="0" applyBorder="0" applyAlignment="0" applyProtection="0">
      <alignment horizontal="left"/>
    </xf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9" fillId="0" borderId="0"/>
    <xf numFmtId="0" fontId="8" fillId="0" borderId="0" applyNumberFormat="0" applyFill="0" applyBorder="0" applyAlignment="0" applyProtection="0">
      <alignment horizontal="left"/>
    </xf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9" fillId="0" borderId="0"/>
    <xf numFmtId="0" fontId="8" fillId="0" borderId="0" applyNumberFormat="0" applyFill="0" applyBorder="0" applyAlignment="0" applyProtection="0">
      <alignment horizontal="left"/>
    </xf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9" fillId="0" borderId="0"/>
    <xf numFmtId="0" fontId="64" fillId="7" borderId="0" applyNumberFormat="0" applyBorder="0" applyAlignment="0" applyProtection="0">
      <alignment vertical="center"/>
    </xf>
    <xf numFmtId="0" fontId="59" fillId="0" borderId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59" fillId="0" borderId="0"/>
    <xf numFmtId="0" fontId="0" fillId="0" borderId="0" applyNumberFormat="0" applyFill="0" applyBorder="0" applyAlignment="0" applyProtection="0"/>
    <xf numFmtId="0" fontId="59" fillId="0" borderId="0"/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" fillId="0" borderId="0"/>
    <xf numFmtId="218" fontId="0" fillId="0" borderId="0" applyFont="0" applyFill="0" applyBorder="0" applyAlignment="0" applyProtection="0"/>
    <xf numFmtId="207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111" fillId="54" borderId="55">
      <alignment horizontal="left"/>
    </xf>
    <xf numFmtId="0" fontId="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218" fontId="0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ill="0" applyBorder="0" applyAlignment="0" applyProtection="0"/>
    <xf numFmtId="0" fontId="58" fillId="7" borderId="0" applyNumberFormat="0" applyBorder="0" applyAlignment="0" applyProtection="0">
      <alignment vertical="center"/>
    </xf>
    <xf numFmtId="0" fontId="59" fillId="0" borderId="0"/>
    <xf numFmtId="182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4" fillId="1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9" fillId="0" borderId="0"/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219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9" fillId="0" borderId="0"/>
    <xf numFmtId="0" fontId="0" fillId="0" borderId="0" applyNumberFormat="0" applyFont="0" applyFill="0" applyBorder="0" applyAlignment="0" applyProtection="0"/>
    <xf numFmtId="0" fontId="64" fillId="38" borderId="0" applyNumberFormat="0" applyBorder="0" applyAlignment="0" applyProtection="0">
      <alignment vertical="center"/>
    </xf>
    <xf numFmtId="182" fontId="8" fillId="0" borderId="0" applyNumberFormat="0" applyFill="0" applyBorder="0" applyAlignment="0" applyProtection="0">
      <alignment horizontal="left"/>
    </xf>
    <xf numFmtId="0" fontId="60" fillId="0" borderId="0" applyFont="0" applyFill="0" applyBorder="0" applyAlignment="0" applyProtection="0"/>
    <xf numFmtId="0" fontId="0" fillId="0" borderId="0"/>
    <xf numFmtId="0" fontId="59" fillId="0" borderId="0"/>
    <xf numFmtId="0" fontId="59" fillId="0" borderId="0"/>
    <xf numFmtId="9" fontId="8" fillId="0" borderId="0" applyFont="0" applyFill="0" applyBorder="0" applyAlignment="0" applyProtection="0">
      <alignment vertical="center"/>
    </xf>
    <xf numFmtId="182" fontId="8" fillId="0" borderId="0" applyNumberFormat="0" applyFill="0" applyBorder="0" applyAlignment="0" applyProtection="0">
      <alignment horizontal="left"/>
    </xf>
    <xf numFmtId="0" fontId="60" fillId="0" borderId="0" applyFont="0" applyFill="0" applyBorder="0" applyAlignment="0" applyProtection="0"/>
    <xf numFmtId="0" fontId="59" fillId="0" borderId="0"/>
    <xf numFmtId="190" fontId="8" fillId="10" borderId="0"/>
    <xf numFmtId="0" fontId="64" fillId="3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0" fillId="0" borderId="0" applyNumberFormat="0" applyFont="0" applyFill="0" applyBorder="0" applyAlignment="0">
      <alignment horizontal="center" vertical="center"/>
    </xf>
    <xf numFmtId="0" fontId="60" fillId="0" borderId="0" applyFont="0" applyFill="0" applyBorder="0" applyAlignment="0" applyProtection="0"/>
    <xf numFmtId="0" fontId="59" fillId="0" borderId="0"/>
    <xf numFmtId="0" fontId="8" fillId="0" borderId="0">
      <alignment vertical="center"/>
    </xf>
    <xf numFmtId="0" fontId="8" fillId="0" borderId="0">
      <alignment vertical="center"/>
    </xf>
    <xf numFmtId="0" fontId="60" fillId="0" borderId="0" applyFont="0" applyFill="0" applyBorder="0" applyAlignment="0" applyProtection="0"/>
    <xf numFmtId="0" fontId="59" fillId="0" borderId="0"/>
    <xf numFmtId="0" fontId="64" fillId="38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1" fillId="0" borderId="0"/>
    <xf numFmtId="182" fontId="8" fillId="0" borderId="0" applyNumberFormat="0" applyFill="0" applyBorder="0" applyAlignment="0" applyProtection="0">
      <alignment horizontal="left"/>
    </xf>
    <xf numFmtId="0" fontId="60" fillId="0" borderId="0" applyFont="0" applyFill="0" applyBorder="0" applyAlignment="0" applyProtection="0"/>
    <xf numFmtId="0" fontId="59" fillId="0" borderId="0"/>
    <xf numFmtId="0" fontId="59" fillId="0" borderId="0"/>
    <xf numFmtId="190" fontId="8" fillId="19" borderId="0"/>
    <xf numFmtId="0" fontId="59" fillId="0" borderId="0"/>
    <xf numFmtId="0" fontId="76" fillId="28" borderId="0" applyNumberFormat="0" applyBorder="0" applyAlignment="0" applyProtection="0">
      <alignment vertical="center"/>
    </xf>
    <xf numFmtId="37" fontId="113" fillId="0" borderId="0"/>
    <xf numFmtId="0" fontId="64" fillId="11" borderId="0" applyNumberFormat="0" applyBorder="0" applyAlignment="0" applyProtection="0">
      <alignment vertical="center"/>
    </xf>
    <xf numFmtId="40" fontId="107" fillId="0" borderId="0" applyFont="0" applyFill="0" applyBorder="0" applyAlignment="0" applyProtection="0"/>
    <xf numFmtId="0" fontId="59" fillId="0" borderId="0">
      <protection locked="0"/>
    </xf>
    <xf numFmtId="38" fontId="107" fillId="0" borderId="0" applyFont="0" applyFill="0" applyBorder="0" applyAlignment="0" applyProtection="0"/>
    <xf numFmtId="0" fontId="76" fillId="28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59" fillId="0" borderId="0"/>
    <xf numFmtId="0" fontId="73" fillId="6" borderId="0" applyNumberFormat="0" applyBorder="0" applyAlignment="0" applyProtection="0"/>
    <xf numFmtId="0" fontId="59" fillId="0" borderId="0"/>
    <xf numFmtId="0" fontId="64" fillId="26" borderId="0" applyNumberFormat="0" applyBorder="0" applyAlignment="0" applyProtection="0">
      <alignment vertical="center"/>
    </xf>
    <xf numFmtId="218" fontId="0" fillId="0" borderId="0" applyFont="0" applyFill="0" applyBorder="0" applyAlignment="0" applyProtection="0"/>
    <xf numFmtId="0" fontId="59" fillId="0" borderId="0"/>
    <xf numFmtId="0" fontId="58" fillId="11" borderId="0" applyNumberFormat="0" applyBorder="0" applyAlignment="0" applyProtection="0">
      <alignment vertical="center"/>
    </xf>
    <xf numFmtId="0" fontId="59" fillId="0" borderId="0"/>
    <xf numFmtId="0" fontId="8" fillId="0" borderId="0">
      <alignment vertical="center"/>
    </xf>
    <xf numFmtId="0" fontId="59" fillId="0" borderId="0"/>
    <xf numFmtId="49" fontId="24" fillId="0" borderId="0" applyProtection="0">
      <alignment horizontal="left"/>
    </xf>
    <xf numFmtId="49" fontId="24" fillId="0" borderId="0" applyProtection="0">
      <alignment horizontal="left"/>
    </xf>
    <xf numFmtId="0" fontId="64" fillId="11" borderId="0" applyNumberFormat="0" applyBorder="0" applyAlignment="0" applyProtection="0">
      <alignment vertical="center"/>
    </xf>
    <xf numFmtId="49" fontId="24" fillId="0" borderId="0" applyProtection="0">
      <alignment horizontal="left"/>
    </xf>
    <xf numFmtId="0" fontId="74" fillId="0" borderId="43" applyNumberFormat="0" applyFill="0" applyAlignment="0" applyProtection="0">
      <alignment vertical="center"/>
    </xf>
    <xf numFmtId="49" fontId="24" fillId="0" borderId="0" applyProtection="0">
      <alignment horizontal="left"/>
    </xf>
    <xf numFmtId="0" fontId="59" fillId="0" borderId="0"/>
    <xf numFmtId="49" fontId="24" fillId="0" borderId="0" applyProtection="0">
      <alignment horizontal="left"/>
    </xf>
    <xf numFmtId="0" fontId="0" fillId="0" borderId="0" applyFill="0" applyBorder="0">
      <alignment horizontal="right"/>
    </xf>
    <xf numFmtId="0" fontId="59" fillId="0" borderId="0"/>
    <xf numFmtId="49" fontId="24" fillId="0" borderId="0" applyProtection="0">
      <alignment horizontal="left"/>
    </xf>
    <xf numFmtId="0" fontId="8" fillId="0" borderId="0">
      <alignment vertical="center"/>
    </xf>
    <xf numFmtId="0" fontId="64" fillId="38" borderId="0" applyNumberFormat="0" applyBorder="0" applyAlignment="0" applyProtection="0">
      <alignment vertical="center"/>
    </xf>
    <xf numFmtId="49" fontId="24" fillId="0" borderId="0" applyProtection="0">
      <alignment horizontal="left"/>
    </xf>
    <xf numFmtId="0" fontId="0" fillId="38" borderId="5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64" fillId="38" borderId="0" applyNumberFormat="0" applyBorder="0" applyAlignment="0" applyProtection="0">
      <alignment vertical="center"/>
    </xf>
    <xf numFmtId="49" fontId="24" fillId="0" borderId="0" applyProtection="0">
      <alignment horizontal="left"/>
    </xf>
    <xf numFmtId="0" fontId="66" fillId="0" borderId="0"/>
    <xf numFmtId="0" fontId="1" fillId="0" borderId="0"/>
    <xf numFmtId="49" fontId="24" fillId="0" borderId="0" applyProtection="0">
      <alignment horizontal="left"/>
    </xf>
    <xf numFmtId="49" fontId="24" fillId="0" borderId="0" applyProtection="0">
      <alignment horizontal="left"/>
    </xf>
    <xf numFmtId="49" fontId="24" fillId="0" borderId="0" applyProtection="0">
      <alignment horizontal="left"/>
    </xf>
    <xf numFmtId="49" fontId="24" fillId="0" borderId="0" applyProtection="0">
      <alignment horizontal="left"/>
    </xf>
    <xf numFmtId="0" fontId="64" fillId="3" borderId="0" applyNumberFormat="0" applyBorder="0" applyAlignment="0" applyProtection="0">
      <alignment vertical="center"/>
    </xf>
    <xf numFmtId="49" fontId="24" fillId="0" borderId="0" applyProtection="0">
      <alignment horizontal="left"/>
    </xf>
    <xf numFmtId="0" fontId="0" fillId="0" borderId="0" applyNumberFormat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59" fillId="0" borderId="0"/>
    <xf numFmtId="0" fontId="0" fillId="0" borderId="0"/>
    <xf numFmtId="0" fontId="0" fillId="0" borderId="0" applyFont="0" applyFill="0">
      <alignment horizontal="fill"/>
    </xf>
    <xf numFmtId="49" fontId="24" fillId="0" borderId="0" applyProtection="0">
      <alignment horizontal="left"/>
    </xf>
    <xf numFmtId="0" fontId="76" fillId="28" borderId="0" applyNumberFormat="0" applyBorder="0" applyAlignment="0" applyProtection="0">
      <alignment vertical="center"/>
    </xf>
    <xf numFmtId="0" fontId="67" fillId="0" borderId="0"/>
    <xf numFmtId="216" fontId="59" fillId="0" borderId="0"/>
    <xf numFmtId="49" fontId="24" fillId="0" borderId="0" applyProtection="0">
      <alignment horizontal="left"/>
    </xf>
    <xf numFmtId="0" fontId="59" fillId="0" borderId="0"/>
    <xf numFmtId="0" fontId="59" fillId="0" borderId="0"/>
    <xf numFmtId="0" fontId="59" fillId="0" borderId="0"/>
    <xf numFmtId="0" fontId="76" fillId="28" borderId="0" applyNumberFormat="0" applyBorder="0" applyAlignment="0" applyProtection="0">
      <alignment vertical="center"/>
    </xf>
    <xf numFmtId="0" fontId="67" fillId="0" borderId="0"/>
    <xf numFmtId="49" fontId="24" fillId="0" borderId="0" applyProtection="0">
      <alignment horizontal="left"/>
    </xf>
    <xf numFmtId="0" fontId="59" fillId="0" borderId="0"/>
    <xf numFmtId="0" fontId="59" fillId="0" borderId="0"/>
    <xf numFmtId="49" fontId="24" fillId="0" borderId="0" applyProtection="0">
      <alignment horizontal="left"/>
    </xf>
    <xf numFmtId="0" fontId="59" fillId="0" borderId="0"/>
    <xf numFmtId="0" fontId="83" fillId="0" borderId="45" applyNumberFormat="0" applyFill="0" applyAlignment="0" applyProtection="0">
      <alignment vertical="center"/>
    </xf>
    <xf numFmtId="49" fontId="24" fillId="0" borderId="0" applyProtection="0">
      <alignment horizontal="left"/>
    </xf>
    <xf numFmtId="0" fontId="59" fillId="0" borderId="0"/>
    <xf numFmtId="0" fontId="83" fillId="0" borderId="45" applyNumberFormat="0" applyFill="0" applyAlignment="0" applyProtection="0">
      <alignment vertical="center"/>
    </xf>
    <xf numFmtId="49" fontId="24" fillId="0" borderId="0" applyProtection="0">
      <alignment horizontal="left"/>
    </xf>
    <xf numFmtId="0" fontId="83" fillId="0" borderId="45" applyNumberFormat="0" applyFill="0" applyAlignment="0" applyProtection="0">
      <alignment vertical="center"/>
    </xf>
    <xf numFmtId="49" fontId="24" fillId="0" borderId="0" applyProtection="0">
      <alignment horizontal="left"/>
    </xf>
    <xf numFmtId="0" fontId="0" fillId="0" borderId="0" applyNumberFormat="0" applyFont="0" applyFill="0" applyBorder="0" applyAlignment="0" applyProtection="0"/>
    <xf numFmtId="0" fontId="64" fillId="17" borderId="0" applyNumberFormat="0" applyBorder="0" applyAlignment="0" applyProtection="0">
      <alignment vertical="center"/>
    </xf>
    <xf numFmtId="0" fontId="59" fillId="0" borderId="0"/>
    <xf numFmtId="49" fontId="24" fillId="0" borderId="0" applyProtection="0">
      <alignment horizontal="left"/>
    </xf>
    <xf numFmtId="0" fontId="59" fillId="0" borderId="0"/>
    <xf numFmtId="0" fontId="0" fillId="0" borderId="0"/>
    <xf numFmtId="0" fontId="0" fillId="0" borderId="0" applyNumberFormat="0" applyFont="0" applyFill="0" applyBorder="0" applyAlignment="0" applyProtection="0">
      <alignment horizontal="left"/>
    </xf>
    <xf numFmtId="49" fontId="24" fillId="0" borderId="0" applyProtection="0">
      <alignment horizontal="left"/>
    </xf>
    <xf numFmtId="0" fontId="59" fillId="0" borderId="0"/>
    <xf numFmtId="0" fontId="59" fillId="0" borderId="0"/>
    <xf numFmtId="0" fontId="64" fillId="7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9" fillId="0" borderId="0"/>
    <xf numFmtId="0" fontId="110" fillId="0" borderId="0"/>
    <xf numFmtId="0" fontId="0" fillId="0" borderId="0"/>
    <xf numFmtId="0" fontId="66" fillId="0" borderId="0"/>
    <xf numFmtId="0" fontId="59" fillId="0" borderId="0"/>
    <xf numFmtId="0" fontId="59" fillId="0" borderId="0"/>
    <xf numFmtId="0" fontId="59" fillId="0" borderId="0">
      <protection locked="0"/>
    </xf>
    <xf numFmtId="0" fontId="64" fillId="7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9" fillId="0" borderId="0"/>
    <xf numFmtId="0" fontId="66" fillId="0" borderId="0"/>
    <xf numFmtId="0" fontId="59" fillId="0" borderId="0"/>
    <xf numFmtId="0" fontId="59" fillId="0" borderId="0"/>
    <xf numFmtId="0" fontId="59" fillId="0" borderId="0">
      <protection locked="0"/>
    </xf>
    <xf numFmtId="0" fontId="59" fillId="0" borderId="0">
      <protection locked="0"/>
    </xf>
    <xf numFmtId="0" fontId="59" fillId="0" borderId="0"/>
    <xf numFmtId="0" fontId="59" fillId="0" borderId="0">
      <protection locked="0"/>
    </xf>
    <xf numFmtId="0" fontId="0" fillId="0" borderId="0" applyNumberFormat="0" applyFont="0" applyFill="0" applyBorder="0" applyAlignment="0" applyProtection="0"/>
    <xf numFmtId="0" fontId="59" fillId="0" borderId="0"/>
    <xf numFmtId="0" fontId="64" fillId="1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59" fillId="0" borderId="0"/>
    <xf numFmtId="0" fontId="59" fillId="0" borderId="0"/>
    <xf numFmtId="0" fontId="8" fillId="0" borderId="0"/>
    <xf numFmtId="0" fontId="8" fillId="0" borderId="0"/>
    <xf numFmtId="39" fontId="8" fillId="0" borderId="0"/>
    <xf numFmtId="0" fontId="59" fillId="0" borderId="0"/>
    <xf numFmtId="0" fontId="64" fillId="3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/>
    <xf numFmtId="0" fontId="64" fillId="6" borderId="0" applyNumberFormat="0" applyBorder="0" applyAlignment="0" applyProtection="0">
      <alignment vertical="center"/>
    </xf>
    <xf numFmtId="0" fontId="59" fillId="0" borderId="0"/>
    <xf numFmtId="0" fontId="8" fillId="0" borderId="0"/>
    <xf numFmtId="0" fontId="64" fillId="7" borderId="0" applyNumberFormat="0" applyBorder="0" applyAlignment="0" applyProtection="0">
      <alignment vertical="center"/>
    </xf>
    <xf numFmtId="187" fontId="8" fillId="19" borderId="0"/>
    <xf numFmtId="0" fontId="59" fillId="0" borderId="0"/>
    <xf numFmtId="0" fontId="8" fillId="0" borderId="0"/>
    <xf numFmtId="0" fontId="115" fillId="27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64" fillId="27" borderId="0" applyNumberFormat="0" applyBorder="0" applyAlignment="0" applyProtection="0">
      <alignment vertical="center"/>
    </xf>
    <xf numFmtId="0" fontId="8" fillId="0" borderId="0"/>
    <xf numFmtId="0" fontId="59" fillId="0" borderId="0"/>
    <xf numFmtId="10" fontId="77" fillId="0" borderId="0" applyFont="0" applyFill="0" applyBorder="0" applyAlignment="0" applyProtection="0"/>
    <xf numFmtId="0" fontId="64" fillId="11" borderId="0" applyNumberFormat="0" applyBorder="0" applyAlignment="0" applyProtection="0">
      <alignment vertical="center"/>
    </xf>
    <xf numFmtId="0" fontId="116" fillId="0" borderId="0" applyNumberFormat="0" applyFill="0">
      <alignment horizontal="left" vertical="center"/>
    </xf>
    <xf numFmtId="0" fontId="8" fillId="0" borderId="0"/>
    <xf numFmtId="0" fontId="64" fillId="11" borderId="0" applyNumberFormat="0" applyBorder="0" applyAlignment="0" applyProtection="0">
      <alignment vertical="center"/>
    </xf>
    <xf numFmtId="0" fontId="8" fillId="0" borderId="0"/>
    <xf numFmtId="0" fontId="64" fillId="11" borderId="0" applyNumberFormat="0" applyBorder="0" applyAlignment="0" applyProtection="0">
      <alignment vertical="center"/>
    </xf>
    <xf numFmtId="24" fontId="0" fillId="0" borderId="0" applyFont="0" applyFill="0" applyBorder="0" applyAlignment="0" applyProtection="0"/>
    <xf numFmtId="0" fontId="58" fillId="7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8" fillId="0" borderId="0"/>
    <xf numFmtId="0" fontId="59" fillId="0" borderId="0"/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59" fillId="0" borderId="0"/>
    <xf numFmtId="0" fontId="0" fillId="0" borderId="0" applyNumberFormat="0" applyFont="0" applyFill="0" applyBorder="0" applyAlignment="0" applyProtection="0"/>
    <xf numFmtId="0" fontId="8" fillId="0" borderId="0"/>
    <xf numFmtId="0" fontId="101" fillId="0" borderId="0" applyNumberFormat="0" applyFill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59" fillId="0" borderId="0">
      <protection locked="0"/>
    </xf>
    <xf numFmtId="0" fontId="64" fillId="11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117" fillId="11" borderId="54" applyNumberFormat="0" applyAlignment="0" applyProtection="0">
      <alignment vertical="center"/>
    </xf>
    <xf numFmtId="0" fontId="66" fillId="0" borderId="0"/>
    <xf numFmtId="0" fontId="59" fillId="0" borderId="0"/>
    <xf numFmtId="0" fontId="1" fillId="0" borderId="0"/>
    <xf numFmtId="0" fontId="59" fillId="0" borderId="0"/>
    <xf numFmtId="0" fontId="58" fillId="11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0" fillId="0" borderId="0"/>
    <xf numFmtId="39" fontId="8" fillId="0" borderId="0"/>
    <xf numFmtId="0" fontId="59" fillId="0" borderId="0"/>
    <xf numFmtId="0" fontId="80" fillId="3" borderId="1" applyNumberFormat="0" applyBorder="0" applyAlignment="0" applyProtection="0"/>
    <xf numFmtId="192" fontId="0" fillId="0" borderId="0" applyFont="0" applyFill="0" applyBorder="0" applyAlignment="0" applyProtection="0"/>
    <xf numFmtId="0" fontId="64" fillId="6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64" fillId="3" borderId="0" applyNumberFormat="0" applyBorder="0" applyAlignment="0" applyProtection="0">
      <alignment vertical="center"/>
    </xf>
    <xf numFmtId="25" fontId="0" fillId="0" borderId="0" applyFont="0" applyFill="0" applyBorder="0" applyAlignment="0" applyProtection="0"/>
    <xf numFmtId="0" fontId="59" fillId="0" borderId="0"/>
    <xf numFmtId="190" fontId="8" fillId="10" borderId="0"/>
    <xf numFmtId="0" fontId="64" fillId="3" borderId="0" applyNumberFormat="0" applyBorder="0" applyAlignment="0" applyProtection="0">
      <alignment vertical="center"/>
    </xf>
    <xf numFmtId="0" fontId="59" fillId="0" borderId="0"/>
    <xf numFmtId="0" fontId="59" fillId="0" borderId="0"/>
    <xf numFmtId="39" fontId="8" fillId="0" borderId="0"/>
    <xf numFmtId="0" fontId="64" fillId="3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8" fillId="0" borderId="0" applyNumberFormat="0" applyFill="0" applyBorder="0" applyAlignment="0" applyProtection="0">
      <alignment horizontal="left"/>
    </xf>
    <xf numFmtId="0" fontId="59" fillId="0" borderId="0">
      <protection locked="0"/>
    </xf>
    <xf numFmtId="0" fontId="0" fillId="0" borderId="0"/>
    <xf numFmtId="0" fontId="59" fillId="0" borderId="0"/>
    <xf numFmtId="0" fontId="59" fillId="0" borderId="0"/>
    <xf numFmtId="0" fontId="80" fillId="3" borderId="1" applyNumberFormat="0" applyBorder="0" applyAlignment="0" applyProtection="0"/>
    <xf numFmtId="0" fontId="80" fillId="3" borderId="1" applyNumberFormat="0" applyBorder="0" applyAlignment="0" applyProtection="0"/>
    <xf numFmtId="0" fontId="58" fillId="14" borderId="0" applyNumberFormat="0" applyBorder="0" applyAlignment="0" applyProtection="0">
      <alignment vertical="center"/>
    </xf>
    <xf numFmtId="0" fontId="59" fillId="0" borderId="0"/>
    <xf numFmtId="0" fontId="0" fillId="0" borderId="0" applyNumberFormat="0" applyFill="0" applyProtection="0">
      <alignment horizontal="centerContinuous"/>
    </xf>
    <xf numFmtId="0" fontId="64" fillId="17" borderId="0" applyNumberFormat="0" applyBorder="0" applyAlignment="0" applyProtection="0">
      <alignment vertical="center"/>
    </xf>
    <xf numFmtId="0" fontId="59" fillId="0" borderId="0">
      <protection locked="0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/>
    <xf numFmtId="0" fontId="59" fillId="0" borderId="0"/>
    <xf numFmtId="0" fontId="59" fillId="0" borderId="0"/>
    <xf numFmtId="0" fontId="0" fillId="0" borderId="0" applyNumberFormat="0" applyFont="0" applyFill="0" applyBorder="0" applyAlignment="0" applyProtection="0"/>
    <xf numFmtId="0" fontId="64" fillId="17" borderId="0" applyNumberFormat="0" applyBorder="0" applyAlignment="0" applyProtection="0">
      <alignment vertical="center"/>
    </xf>
    <xf numFmtId="0" fontId="59" fillId="0" borderId="0"/>
    <xf numFmtId="0" fontId="64" fillId="11" borderId="0" applyNumberFormat="0" applyBorder="0" applyAlignment="0" applyProtection="0">
      <alignment vertical="center"/>
    </xf>
    <xf numFmtId="0" fontId="59" fillId="0" borderId="0"/>
    <xf numFmtId="0" fontId="64" fillId="38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190" fontId="8" fillId="19" borderId="0"/>
    <xf numFmtId="0" fontId="64" fillId="11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4" fillId="7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64" fillId="7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64" fillId="11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90" fontId="8" fillId="19" borderId="0"/>
    <xf numFmtId="0" fontId="59" fillId="0" borderId="0"/>
    <xf numFmtId="0" fontId="59" fillId="0" borderId="0"/>
    <xf numFmtId="0" fontId="59" fillId="0" borderId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74" fillId="0" borderId="0" applyNumberFormat="0" applyFill="0" applyBorder="0" applyAlignment="0" applyProtection="0">
      <alignment vertical="center"/>
    </xf>
    <xf numFmtId="0" fontId="59" fillId="0" borderId="0"/>
    <xf numFmtId="0" fontId="59" fillId="0" borderId="0"/>
    <xf numFmtId="0" fontId="0" fillId="0" borderId="0" applyNumberFormat="0" applyFont="0" applyFill="0" applyBorder="0" applyAlignment="0" applyProtection="0"/>
    <xf numFmtId="0" fontId="74" fillId="0" borderId="0" applyNumberFormat="0" applyFill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3" fillId="0" borderId="0"/>
    <xf numFmtId="0" fontId="59" fillId="0" borderId="0"/>
    <xf numFmtId="0" fontId="0" fillId="0" borderId="0" applyNumberFormat="0" applyFont="0" applyFill="0" applyBorder="0" applyAlignment="0">
      <alignment horizontal="center" vertical="center"/>
    </xf>
    <xf numFmtId="0" fontId="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0" fillId="0" borderId="0" applyNumberFormat="0" applyFont="0" applyFill="0" applyBorder="0" applyAlignment="0" applyProtection="0"/>
    <xf numFmtId="0" fontId="59" fillId="0" borderId="0"/>
    <xf numFmtId="0" fontId="64" fillId="6" borderId="0" applyNumberFormat="0" applyBorder="0" applyAlignment="0" applyProtection="0">
      <alignment vertical="center"/>
    </xf>
    <xf numFmtId="0" fontId="59" fillId="0" borderId="0"/>
    <xf numFmtId="0" fontId="0" fillId="0" borderId="0" applyNumberFormat="0" applyFont="0" applyFill="0" applyBorder="0" applyAlignment="0" applyProtection="0"/>
    <xf numFmtId="0" fontId="59" fillId="0" borderId="0"/>
    <xf numFmtId="0" fontId="64" fillId="6" borderId="0" applyNumberFormat="0" applyBorder="0" applyAlignment="0" applyProtection="0">
      <alignment vertical="center"/>
    </xf>
    <xf numFmtId="0" fontId="59" fillId="0" borderId="0"/>
    <xf numFmtId="0" fontId="64" fillId="6" borderId="0" applyNumberFormat="0" applyBorder="0" applyAlignment="0" applyProtection="0">
      <alignment vertical="center"/>
    </xf>
    <xf numFmtId="0" fontId="59" fillId="0" borderId="0"/>
    <xf numFmtId="0" fontId="110" fillId="0" borderId="0"/>
    <xf numFmtId="0" fontId="59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8" fillId="11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8" fillId="11" borderId="0" applyNumberFormat="0" applyBorder="0" applyAlignment="0" applyProtection="0">
      <alignment vertical="center"/>
    </xf>
    <xf numFmtId="0" fontId="59" fillId="0" borderId="0"/>
    <xf numFmtId="10" fontId="119" fillId="0" borderId="0" applyFont="0" applyFill="0" applyBorder="0" applyAlignment="0" applyProtection="0"/>
    <xf numFmtId="0" fontId="59" fillId="0" borderId="0"/>
    <xf numFmtId="0" fontId="64" fillId="11" borderId="0" applyNumberFormat="0" applyBorder="0" applyAlignment="0" applyProtection="0">
      <alignment vertical="center"/>
    </xf>
    <xf numFmtId="0" fontId="59" fillId="0" borderId="0">
      <protection locked="0"/>
    </xf>
    <xf numFmtId="0" fontId="59" fillId="0" borderId="0"/>
    <xf numFmtId="0" fontId="64" fillId="3" borderId="0" applyNumberFormat="0" applyBorder="0" applyAlignment="0" applyProtection="0">
      <alignment vertical="center"/>
    </xf>
    <xf numFmtId="0" fontId="59" fillId="0" borderId="0"/>
    <xf numFmtId="0" fontId="0" fillId="0" borderId="0" applyNumberFormat="0" applyFont="0" applyFill="0" applyBorder="0" applyAlignment="0" applyProtection="0"/>
    <xf numFmtId="0" fontId="59" fillId="0" borderId="0">
      <protection locked="0"/>
    </xf>
    <xf numFmtId="0" fontId="59" fillId="0" borderId="0"/>
    <xf numFmtId="0" fontId="59" fillId="0" borderId="0"/>
    <xf numFmtId="0" fontId="0" fillId="0" borderId="0"/>
    <xf numFmtId="4" fontId="120" fillId="0" borderId="0">
      <alignment horizontal="right"/>
    </xf>
    <xf numFmtId="0" fontId="59" fillId="0" borderId="0"/>
    <xf numFmtId="0" fontId="115" fillId="0" borderId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109" fillId="3" borderId="54" applyNumberFormat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109" fillId="3" borderId="54" applyNumberFormat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39" fontId="8" fillId="0" borderId="0"/>
    <xf numFmtId="0" fontId="64" fillId="3" borderId="0" applyNumberFormat="0" applyBorder="0" applyAlignment="0" applyProtection="0">
      <alignment vertical="center"/>
    </xf>
    <xf numFmtId="0" fontId="59" fillId="0" borderId="0"/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59" fillId="0" borderId="0"/>
    <xf numFmtId="0" fontId="1" fillId="0" borderId="0"/>
    <xf numFmtId="0" fontId="8" fillId="0" borderId="0" applyNumberFormat="0" applyFill="0" applyBorder="0" applyAlignment="0" applyProtection="0">
      <alignment horizontal="left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98" fontId="24" fillId="0" borderId="0" applyFill="0" applyBorder="0" applyProtection="0">
      <alignment horizontal="right"/>
    </xf>
    <xf numFmtId="37" fontId="121" fillId="56" borderId="58">
      <alignment horizontal="right" vertical="center"/>
      <protection locked="0"/>
    </xf>
    <xf numFmtId="0" fontId="59" fillId="0" borderId="0"/>
    <xf numFmtId="0" fontId="0" fillId="0" borderId="0" applyNumberFormat="0" applyFont="0" applyFill="0" applyBorder="0" applyAlignment="0" applyProtection="0"/>
    <xf numFmtId="0" fontId="0" fillId="0" borderId="0"/>
    <xf numFmtId="198" fontId="24" fillId="0" borderId="0" applyFill="0" applyBorder="0" applyProtection="0">
      <alignment horizontal="right"/>
    </xf>
    <xf numFmtId="0" fontId="59" fillId="0" borderId="0"/>
    <xf numFmtId="0" fontId="0" fillId="0" borderId="0" applyNumberFormat="0" applyFont="0" applyFill="0" applyBorder="0" applyAlignment="0" applyProtection="0"/>
    <xf numFmtId="0" fontId="1" fillId="0" borderId="0" applyFill="0" applyBorder="0" applyAlignment="0"/>
    <xf numFmtId="0" fontId="59" fillId="0" borderId="0"/>
    <xf numFmtId="0" fontId="59" fillId="0" borderId="0"/>
    <xf numFmtId="190" fontId="8" fillId="1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11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64" fillId="11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4" fillId="6" borderId="0" applyNumberFormat="0" applyBorder="0" applyAlignment="0" applyProtection="0">
      <alignment vertical="center"/>
    </xf>
    <xf numFmtId="0" fontId="59" fillId="0" borderId="0">
      <protection locked="0"/>
    </xf>
    <xf numFmtId="190" fontId="8" fillId="10" borderId="0"/>
    <xf numFmtId="0" fontId="59" fillId="0" borderId="0">
      <protection locked="0"/>
    </xf>
    <xf numFmtId="182" fontId="8" fillId="0" borderId="0" applyNumberFormat="0" applyFill="0" applyBorder="0" applyAlignment="0" applyProtection="0">
      <alignment horizontal="left"/>
    </xf>
    <xf numFmtId="0" fontId="59" fillId="0" borderId="0"/>
    <xf numFmtId="0" fontId="59" fillId="0" borderId="0"/>
    <xf numFmtId="190" fontId="8" fillId="19" borderId="0"/>
    <xf numFmtId="0" fontId="59" fillId="0" borderId="0">
      <protection locked="0"/>
    </xf>
    <xf numFmtId="182" fontId="8" fillId="0" borderId="0" applyNumberFormat="0" applyFill="0" applyBorder="0" applyAlignment="0" applyProtection="0">
      <alignment horizontal="left"/>
    </xf>
    <xf numFmtId="0" fontId="59" fillId="0" borderId="0"/>
    <xf numFmtId="0" fontId="59" fillId="0" borderId="0"/>
    <xf numFmtId="182" fontId="8" fillId="0" borderId="0" applyNumberFormat="0" applyFill="0" applyBorder="0" applyAlignment="0" applyProtection="0">
      <alignment horizontal="left"/>
    </xf>
    <xf numFmtId="0" fontId="64" fillId="17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108" fillId="53" borderId="0" applyNumberFormat="0" applyBorder="0" applyAlignment="0" applyProtection="0">
      <alignment vertical="center"/>
    </xf>
    <xf numFmtId="0" fontId="59" fillId="0" borderId="0"/>
    <xf numFmtId="0" fontId="64" fillId="3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64" fillId="3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110" fillId="0" borderId="0"/>
    <xf numFmtId="0" fontId="8" fillId="0" borderId="0">
      <alignment vertical="center"/>
    </xf>
    <xf numFmtId="0" fontId="8" fillId="0" borderId="0" applyNumberFormat="0" applyFill="0" applyBorder="0" applyAlignment="0" applyProtection="0">
      <alignment horizontal="left"/>
    </xf>
    <xf numFmtId="0" fontId="59" fillId="0" borderId="0">
      <protection locked="0"/>
    </xf>
    <xf numFmtId="0" fontId="59" fillId="0" borderId="0"/>
    <xf numFmtId="0" fontId="59" fillId="0" borderId="0"/>
    <xf numFmtId="0" fontId="8" fillId="0" borderId="0">
      <alignment vertical="center"/>
    </xf>
    <xf numFmtId="0" fontId="8" fillId="0" borderId="0" applyNumberFormat="0" applyFill="0" applyBorder="0" applyAlignment="0" applyProtection="0">
      <alignment horizontal="left"/>
    </xf>
    <xf numFmtId="0" fontId="59" fillId="0" borderId="0">
      <protection locked="0"/>
    </xf>
    <xf numFmtId="0" fontId="59" fillId="0" borderId="0"/>
    <xf numFmtId="0" fontId="59" fillId="0" borderId="0"/>
    <xf numFmtId="0" fontId="8" fillId="0" borderId="0"/>
    <xf numFmtId="0" fontId="69" fillId="18" borderId="41" applyNumberFormat="0" applyAlignment="0" applyProtection="0">
      <alignment vertical="center"/>
    </xf>
    <xf numFmtId="0" fontId="1" fillId="0" borderId="0"/>
    <xf numFmtId="0" fontId="59" fillId="0" borderId="0"/>
    <xf numFmtId="0" fontId="8" fillId="0" borderId="0"/>
    <xf numFmtId="0" fontId="1" fillId="0" borderId="0"/>
    <xf numFmtId="0" fontId="59" fillId="0" borderId="0"/>
    <xf numFmtId="0" fontId="59" fillId="0" borderId="0"/>
    <xf numFmtId="182" fontId="8" fillId="0" borderId="0" applyNumberFormat="0" applyFill="0" applyBorder="0" applyAlignment="0" applyProtection="0">
      <alignment horizontal="left"/>
    </xf>
    <xf numFmtId="0" fontId="59" fillId="0" borderId="0"/>
    <xf numFmtId="0" fontId="59" fillId="0" borderId="0"/>
    <xf numFmtId="0" fontId="59" fillId="0" borderId="0"/>
    <xf numFmtId="0" fontId="59" fillId="0" borderId="0"/>
    <xf numFmtId="0" fontId="0" fillId="0" borderId="0"/>
    <xf numFmtId="0" fontId="0" fillId="0" borderId="0"/>
    <xf numFmtId="0" fontId="8" fillId="0" borderId="0"/>
    <xf numFmtId="0" fontId="59" fillId="0" borderId="0"/>
    <xf numFmtId="0" fontId="64" fillId="17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4" fillId="27" borderId="0" applyNumberFormat="0" applyBorder="0" applyAlignment="0" applyProtection="0">
      <alignment vertical="center"/>
    </xf>
    <xf numFmtId="0" fontId="59" fillId="0" borderId="0"/>
    <xf numFmtId="0" fontId="99" fillId="28" borderId="0" applyNumberFormat="0" applyBorder="0" applyAlignment="0" applyProtection="0">
      <alignment vertical="center"/>
    </xf>
    <xf numFmtId="0" fontId="59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73" fillId="27" borderId="0" applyNumberFormat="0" applyBorder="0" applyAlignment="0" applyProtection="0"/>
    <xf numFmtId="0" fontId="0" fillId="0" borderId="0"/>
    <xf numFmtId="0" fontId="59" fillId="0" borderId="0"/>
    <xf numFmtId="0" fontId="64" fillId="17" borderId="0" applyNumberFormat="0" applyBorder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59" fillId="0" borderId="0"/>
    <xf numFmtId="0" fontId="59" fillId="0" borderId="0"/>
    <xf numFmtId="0" fontId="64" fillId="17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64" fillId="27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9" fillId="0" borderId="0"/>
    <xf numFmtId="0" fontId="59" fillId="0" borderId="0"/>
    <xf numFmtId="0" fontId="101" fillId="0" borderId="0" applyNumberFormat="0" applyFill="0" applyBorder="0" applyAlignment="0" applyProtection="0">
      <alignment vertical="center"/>
    </xf>
    <xf numFmtId="19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4" fillId="3" borderId="0" applyNumberFormat="0" applyBorder="0" applyAlignment="0" applyProtection="0">
      <alignment vertical="center"/>
    </xf>
    <xf numFmtId="187" fontId="8" fillId="19" borderId="0"/>
    <xf numFmtId="0" fontId="59" fillId="0" borderId="0"/>
    <xf numFmtId="0" fontId="59" fillId="0" borderId="0"/>
    <xf numFmtId="0" fontId="59" fillId="0" borderId="0"/>
    <xf numFmtId="0" fontId="59" fillId="0" borderId="0"/>
    <xf numFmtId="195" fontId="0" fillId="0" borderId="0" applyFont="0" applyFill="0" applyBorder="0" applyAlignment="0" applyProtection="0"/>
    <xf numFmtId="0" fontId="59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9" fillId="0" borderId="0"/>
    <xf numFmtId="0" fontId="59" fillId="0" borderId="0"/>
    <xf numFmtId="39" fontId="8" fillId="0" borderId="0"/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59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39" fontId="8" fillId="0" borderId="0"/>
    <xf numFmtId="0" fontId="64" fillId="3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0" fillId="0" borderId="0" applyNumberFormat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64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10" fillId="0" borderId="0"/>
    <xf numFmtId="182" fontId="8" fillId="0" borderId="0" applyNumberFormat="0" applyFill="0" applyBorder="0" applyAlignment="0" applyProtection="0">
      <alignment horizontal="left"/>
    </xf>
    <xf numFmtId="0" fontId="59" fillId="0" borderId="0"/>
    <xf numFmtId="0" fontId="0" fillId="0" borderId="0"/>
    <xf numFmtId="182" fontId="8" fillId="0" borderId="0" applyNumberFormat="0" applyFill="0" applyBorder="0" applyAlignment="0" applyProtection="0">
      <alignment horizontal="left"/>
    </xf>
    <xf numFmtId="0" fontId="59" fillId="0" borderId="0"/>
    <xf numFmtId="0" fontId="0" fillId="0" borderId="0"/>
    <xf numFmtId="182" fontId="8" fillId="0" borderId="0" applyNumberFormat="0" applyFill="0" applyBorder="0" applyAlignment="0" applyProtection="0">
      <alignment horizontal="left"/>
    </xf>
    <xf numFmtId="0" fontId="59" fillId="0" borderId="0"/>
    <xf numFmtId="0" fontId="64" fillId="17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>
      <protection locked="0"/>
    </xf>
    <xf numFmtId="0" fontId="64" fillId="3" borderId="0" applyNumberFormat="0" applyBorder="0" applyAlignment="0" applyProtection="0">
      <alignment vertical="center"/>
    </xf>
    <xf numFmtId="0" fontId="59" fillId="0" borderId="0"/>
    <xf numFmtId="0" fontId="64" fillId="26" borderId="0" applyNumberFormat="0" applyBorder="0" applyAlignment="0" applyProtection="0">
      <alignment vertical="center"/>
    </xf>
    <xf numFmtId="39" fontId="8" fillId="0" borderId="0"/>
    <xf numFmtId="0" fontId="64" fillId="3" borderId="0" applyNumberFormat="0" applyBorder="0" applyAlignment="0" applyProtection="0">
      <alignment vertical="center"/>
    </xf>
    <xf numFmtId="0" fontId="59" fillId="0" borderId="0"/>
    <xf numFmtId="187" fontId="8" fillId="19" borderId="0"/>
    <xf numFmtId="187" fontId="8" fillId="19" borderId="0"/>
    <xf numFmtId="0" fontId="64" fillId="3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8" fillId="0" borderId="0">
      <alignment vertical="center"/>
    </xf>
    <xf numFmtId="0" fontId="1" fillId="0" borderId="0"/>
    <xf numFmtId="0" fontId="59" fillId="0" borderId="0"/>
    <xf numFmtId="0" fontId="8" fillId="0" borderId="0">
      <alignment vertical="center"/>
    </xf>
    <xf numFmtId="0" fontId="1" fillId="0" borderId="0"/>
    <xf numFmtId="0" fontId="59" fillId="0" borderId="0"/>
    <xf numFmtId="0" fontId="64" fillId="3" borderId="0" applyNumberFormat="0" applyBorder="0" applyAlignment="0" applyProtection="0">
      <alignment vertical="center"/>
    </xf>
    <xf numFmtId="0" fontId="59" fillId="0" borderId="0"/>
    <xf numFmtId="0" fontId="64" fillId="3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52" borderId="0" applyNumberFormat="0" applyBorder="0" applyAlignment="0" applyProtection="0">
      <alignment vertical="center"/>
    </xf>
    <xf numFmtId="0" fontId="73" fillId="28" borderId="0" applyNumberFormat="0" applyBorder="0" applyAlignment="0" applyProtection="0"/>
    <xf numFmtId="0" fontId="59" fillId="0" borderId="0">
      <protection locked="0"/>
    </xf>
    <xf numFmtId="0" fontId="8" fillId="0" borderId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4" fillId="17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64" fillId="17" borderId="0" applyNumberFormat="0" applyBorder="0" applyAlignment="0" applyProtection="0">
      <alignment vertical="center"/>
    </xf>
    <xf numFmtId="0" fontId="59" fillId="0" borderId="0"/>
    <xf numFmtId="0" fontId="8" fillId="0" borderId="0"/>
    <xf numFmtId="0" fontId="59" fillId="0" borderId="0"/>
    <xf numFmtId="0" fontId="59" fillId="0" borderId="0"/>
    <xf numFmtId="0" fontId="64" fillId="11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1" fillId="0" borderId="0" applyFill="0" applyBorder="0" applyAlignment="0"/>
    <xf numFmtId="0" fontId="59" fillId="0" borderId="0"/>
    <xf numFmtId="0" fontId="1" fillId="0" borderId="0" applyFill="0" applyBorder="0" applyAlignment="0"/>
    <xf numFmtId="0" fontId="59" fillId="0" borderId="0"/>
    <xf numFmtId="0" fontId="59" fillId="0" borderId="0"/>
    <xf numFmtId="0" fontId="58" fillId="52" borderId="0" applyNumberFormat="0" applyBorder="0" applyAlignment="0" applyProtection="0">
      <alignment vertical="center"/>
    </xf>
    <xf numFmtId="190" fontId="8" fillId="10" borderId="0"/>
    <xf numFmtId="0" fontId="64" fillId="3" borderId="0" applyNumberFormat="0" applyBorder="0" applyAlignment="0" applyProtection="0">
      <alignment vertical="center"/>
    </xf>
    <xf numFmtId="0" fontId="59" fillId="0" borderId="0"/>
    <xf numFmtId="190" fontId="8" fillId="10" borderId="0"/>
    <xf numFmtId="0" fontId="64" fillId="3" borderId="0" applyNumberFormat="0" applyBorder="0" applyAlignment="0" applyProtection="0">
      <alignment vertical="center"/>
    </xf>
    <xf numFmtId="0" fontId="59" fillId="0" borderId="0"/>
    <xf numFmtId="0" fontId="64" fillId="3" borderId="0" applyNumberFormat="0" applyBorder="0" applyAlignment="0" applyProtection="0">
      <alignment vertical="center"/>
    </xf>
    <xf numFmtId="0" fontId="59" fillId="0" borderId="0"/>
    <xf numFmtId="0" fontId="123" fillId="0" borderId="0"/>
    <xf numFmtId="0" fontId="59" fillId="0" borderId="0"/>
    <xf numFmtId="190" fontId="8" fillId="10" borderId="0"/>
    <xf numFmtId="0" fontId="64" fillId="3" borderId="0" applyNumberFormat="0" applyBorder="0" applyAlignment="0" applyProtection="0">
      <alignment vertical="center"/>
    </xf>
    <xf numFmtId="0" fontId="123" fillId="0" borderId="0"/>
    <xf numFmtId="0" fontId="59" fillId="0" borderId="0"/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1" fillId="0" borderId="0"/>
    <xf numFmtId="0" fontId="0" fillId="0" borderId="0" applyNumberFormat="0" applyFont="0" applyFill="0" applyBorder="0" applyAlignment="0" applyProtection="0"/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59" fillId="0" borderId="0"/>
    <xf numFmtId="0" fontId="58" fillId="7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83" fillId="0" borderId="45" applyNumberFormat="0" applyFill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0" fillId="0" borderId="0" applyNumberFormat="0" applyFont="0" applyFill="0" applyBorder="0" applyAlignment="0" applyProtection="0"/>
    <xf numFmtId="0" fontId="59" fillId="0" borderId="0"/>
    <xf numFmtId="0" fontId="0" fillId="0" borderId="0" applyNumberFormat="0" applyFont="0" applyFill="0" applyBorder="0" applyAlignment="0" applyProtection="0"/>
    <xf numFmtId="0" fontId="59" fillId="0" borderId="0"/>
    <xf numFmtId="0" fontId="0" fillId="0" borderId="0" applyNumberFormat="0" applyFont="0" applyFill="0" applyBorder="0" applyAlignment="0" applyProtection="0"/>
    <xf numFmtId="0" fontId="118" fillId="3" borderId="57" applyNumberFormat="0" applyAlignment="0" applyProtection="0">
      <alignment vertical="center"/>
    </xf>
    <xf numFmtId="0" fontId="59" fillId="0" borderId="0"/>
    <xf numFmtId="0" fontId="118" fillId="3" borderId="57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43" fontId="59" fillId="0" borderId="0" applyFont="0" applyFill="0" applyBorder="0" applyAlignment="0" applyProtection="0"/>
    <xf numFmtId="0" fontId="59" fillId="0" borderId="0"/>
    <xf numFmtId="0" fontId="59" fillId="0" borderId="0"/>
    <xf numFmtId="0" fontId="0" fillId="0" borderId="0" applyNumberFormat="0" applyFont="0" applyFill="0" applyBorder="0" applyAlignment="0" applyProtection="0"/>
    <xf numFmtId="0" fontId="115" fillId="57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Alignment="0" applyProtection="0"/>
    <xf numFmtId="0" fontId="59" fillId="0" borderId="0"/>
    <xf numFmtId="0" fontId="59" fillId="0" borderId="0"/>
    <xf numFmtId="0" fontId="64" fillId="38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8" fillId="14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59" fillId="0" borderId="0"/>
    <xf numFmtId="0" fontId="64" fillId="26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85" fillId="0" borderId="0" applyNumberFormat="0" applyFill="0" applyBorder="0" applyAlignment="0">
      <protection locked="0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0" fillId="0" borderId="0" applyNumberFormat="0" applyFont="0" applyFill="0" applyBorder="0" applyAlignment="0" applyProtection="0"/>
    <xf numFmtId="0" fontId="59" fillId="0" borderId="0"/>
    <xf numFmtId="0" fontId="59" fillId="0" borderId="0"/>
    <xf numFmtId="0" fontId="58" fillId="14" borderId="0" applyNumberFormat="0" applyBorder="0" applyAlignment="0" applyProtection="0">
      <alignment vertical="center"/>
    </xf>
    <xf numFmtId="0" fontId="0" fillId="0" borderId="0"/>
    <xf numFmtId="0" fontId="59" fillId="0" borderId="0"/>
    <xf numFmtId="0" fontId="59" fillId="0" borderId="0"/>
    <xf numFmtId="0" fontId="59" fillId="0" borderId="0"/>
    <xf numFmtId="0" fontId="0" fillId="0" borderId="0" applyNumberFormat="0" applyFont="0" applyFill="0" applyBorder="0" applyAlignment="0" applyProtection="0"/>
    <xf numFmtId="0" fontId="59" fillId="0" borderId="0"/>
    <xf numFmtId="41" fontId="8" fillId="0" borderId="0" applyFont="0" applyFill="0" applyBorder="0" applyAlignment="0" applyProtection="0">
      <alignment vertical="center"/>
    </xf>
    <xf numFmtId="0" fontId="59" fillId="0" borderId="0"/>
    <xf numFmtId="0" fontId="0" fillId="0" borderId="0" applyNumberFormat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0" fillId="0" borderId="0"/>
    <xf numFmtId="0" fontId="59" fillId="0" borderId="0"/>
    <xf numFmtId="0" fontId="59" fillId="0" borderId="0"/>
    <xf numFmtId="0" fontId="124" fillId="0" borderId="59" applyNumberFormat="0" applyFill="0" applyAlignment="0" applyProtection="0">
      <alignment vertical="center"/>
    </xf>
    <xf numFmtId="0" fontId="59" fillId="0" borderId="0"/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9" fillId="28" borderId="0" applyNumberFormat="0" applyBorder="0" applyAlignment="0" applyProtection="0">
      <alignment vertical="center"/>
    </xf>
    <xf numFmtId="210" fontId="59" fillId="0" borderId="0" applyFill="0" applyBorder="0" applyAlignment="0"/>
    <xf numFmtId="0" fontId="59" fillId="0" borderId="0"/>
    <xf numFmtId="0" fontId="59" fillId="0" borderId="0"/>
    <xf numFmtId="0" fontId="64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187" fontId="8" fillId="10" borderId="0"/>
    <xf numFmtId="210" fontId="59" fillId="0" borderId="0" applyFill="0" applyBorder="0" applyAlignment="0"/>
    <xf numFmtId="0" fontId="59" fillId="0" borderId="0"/>
    <xf numFmtId="0" fontId="59" fillId="0" borderId="0"/>
    <xf numFmtId="0" fontId="64" fillId="38" borderId="0" applyNumberFormat="0" applyBorder="0" applyAlignment="0" applyProtection="0">
      <alignment vertical="center"/>
    </xf>
    <xf numFmtId="0" fontId="0" fillId="0" borderId="0"/>
    <xf numFmtId="0" fontId="59" fillId="0" borderId="0"/>
    <xf numFmtId="0" fontId="59" fillId="0" borderId="0"/>
    <xf numFmtId="0" fontId="64" fillId="7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90" fontId="8" fillId="10" borderId="0"/>
    <xf numFmtId="0" fontId="59" fillId="0" borderId="0"/>
    <xf numFmtId="0" fontId="0" fillId="0" borderId="0" applyNumberFormat="0" applyFill="0" applyProtection="0">
      <alignment horizontal="centerContinuous"/>
    </xf>
    <xf numFmtId="0" fontId="59" fillId="0" borderId="0"/>
    <xf numFmtId="0" fontId="63" fillId="0" borderId="0">
      <alignment vertical="center"/>
    </xf>
    <xf numFmtId="0" fontId="0" fillId="0" borderId="0" applyNumberFormat="0" applyFont="0" applyFill="0" applyBorder="0" applyAlignment="0" applyProtection="0"/>
    <xf numFmtId="0" fontId="59" fillId="0" borderId="0"/>
    <xf numFmtId="0" fontId="59" fillId="0" borderId="0"/>
    <xf numFmtId="0" fontId="106" fillId="0" borderId="53" applyNumberFormat="0" applyFill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59" fillId="0" borderId="0"/>
    <xf numFmtId="0" fontId="64" fillId="17" borderId="0" applyNumberFormat="0" applyBorder="0" applyAlignment="0" applyProtection="0">
      <alignment vertical="center"/>
    </xf>
    <xf numFmtId="0" fontId="59" fillId="0" borderId="0"/>
    <xf numFmtId="0" fontId="8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74" fillId="0" borderId="43" applyNumberFormat="0" applyFill="0" applyAlignment="0" applyProtection="0">
      <alignment vertical="center"/>
    </xf>
    <xf numFmtId="0" fontId="59" fillId="0" borderId="0"/>
    <xf numFmtId="0" fontId="64" fillId="11" borderId="0" applyNumberFormat="0" applyBorder="0" applyAlignment="0" applyProtection="0">
      <alignment vertical="center"/>
    </xf>
    <xf numFmtId="0" fontId="74" fillId="0" borderId="43" applyNumberFormat="0" applyFill="0" applyAlignment="0" applyProtection="0">
      <alignment vertical="center"/>
    </xf>
    <xf numFmtId="0" fontId="59" fillId="0" borderId="0"/>
    <xf numFmtId="0" fontId="59" fillId="0" borderId="0">
      <protection locked="0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9" fillId="0" borderId="0"/>
    <xf numFmtId="0" fontId="64" fillId="17" borderId="0" applyNumberFormat="0" applyBorder="0" applyAlignment="0" applyProtection="0">
      <alignment vertical="center"/>
    </xf>
    <xf numFmtId="192" fontId="24" fillId="0" borderId="0" applyFont="0" applyFill="0" applyBorder="0" applyAlignment="0" applyProtection="0"/>
    <xf numFmtId="0" fontId="59" fillId="0" borderId="0">
      <protection locked="0"/>
    </xf>
    <xf numFmtId="0" fontId="0" fillId="0" borderId="0"/>
    <xf numFmtId="0" fontId="1" fillId="0" borderId="0"/>
    <xf numFmtId="0" fontId="59" fillId="0" borderId="0"/>
    <xf numFmtId="0" fontId="64" fillId="17" borderId="0" applyNumberFormat="0" applyBorder="0" applyAlignment="0" applyProtection="0">
      <alignment vertical="center"/>
    </xf>
    <xf numFmtId="0" fontId="8" fillId="0" borderId="0"/>
    <xf numFmtId="0" fontId="59" fillId="0" borderId="0"/>
    <xf numFmtId="10" fontId="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8" fillId="0" borderId="0"/>
    <xf numFmtId="0" fontId="59" fillId="0" borderId="0"/>
    <xf numFmtId="0" fontId="8" fillId="0" borderId="0"/>
    <xf numFmtId="0" fontId="59" fillId="0" borderId="0"/>
    <xf numFmtId="0" fontId="58" fillId="11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178" fontId="0" fillId="0" borderId="0" applyFill="0" applyBorder="0" applyAlignment="0"/>
    <xf numFmtId="0" fontId="59" fillId="0" borderId="0"/>
    <xf numFmtId="0" fontId="59" fillId="0" borderId="0"/>
    <xf numFmtId="0" fontId="59" fillId="0" borderId="0"/>
    <xf numFmtId="0" fontId="0" fillId="0" borderId="0"/>
    <xf numFmtId="0" fontId="59" fillId="0" borderId="0"/>
    <xf numFmtId="0" fontId="0" fillId="0" borderId="0" applyNumberFormat="0" applyFont="0" applyFill="0" applyBorder="0" applyAlignment="0" applyProtection="0"/>
    <xf numFmtId="0" fontId="59" fillId="0" borderId="0"/>
    <xf numFmtId="0" fontId="0" fillId="0" borderId="0" applyNumberFormat="0" applyFont="0" applyFill="0" applyBorder="0" applyAlignment="0" applyProtection="0"/>
    <xf numFmtId="0" fontId="59" fillId="0" borderId="0"/>
    <xf numFmtId="0" fontId="118" fillId="3" borderId="57" applyNumberFormat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59" fillId="0" borderId="0"/>
    <xf numFmtId="0" fontId="64" fillId="7" borderId="0" applyNumberFormat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59" fillId="0" borderId="0"/>
    <xf numFmtId="190" fontId="8" fillId="10" borderId="0"/>
    <xf numFmtId="0" fontId="64" fillId="38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8" fillId="0" borderId="0">
      <alignment vertical="center"/>
    </xf>
    <xf numFmtId="0" fontId="59" fillId="0" borderId="0"/>
    <xf numFmtId="0" fontId="59" fillId="0" borderId="0"/>
    <xf numFmtId="0" fontId="59" fillId="0" borderId="0"/>
    <xf numFmtId="0" fontId="58" fillId="7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8" fillId="7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64" fillId="7" borderId="0" applyNumberFormat="0" applyBorder="0" applyAlignment="0" applyProtection="0">
      <alignment vertical="center"/>
    </xf>
    <xf numFmtId="0" fontId="59" fillId="0" borderId="0"/>
    <xf numFmtId="0" fontId="64" fillId="7" borderId="0" applyNumberFormat="0" applyBorder="0" applyAlignment="0" applyProtection="0">
      <alignment vertical="center"/>
    </xf>
    <xf numFmtId="0" fontId="0" fillId="0" borderId="0"/>
    <xf numFmtId="0" fontId="59" fillId="0" borderId="0"/>
    <xf numFmtId="0" fontId="59" fillId="0" borderId="0"/>
    <xf numFmtId="0" fontId="64" fillId="17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8" fillId="51" borderId="0" applyNumberFormat="0" applyBorder="0" applyAlignment="0" applyProtection="0">
      <alignment vertical="center"/>
    </xf>
    <xf numFmtId="0" fontId="59" fillId="0" borderId="0"/>
    <xf numFmtId="0" fontId="59" fillId="0" borderId="0"/>
    <xf numFmtId="207" fontId="8" fillId="0" borderId="0" applyNumberFormat="0" applyFill="0" applyBorder="0" applyAlignment="0" applyProtection="0">
      <alignment horizontal="left"/>
    </xf>
    <xf numFmtId="0" fontId="59" fillId="0" borderId="0"/>
    <xf numFmtId="0" fontId="0" fillId="0" borderId="0"/>
    <xf numFmtId="0" fontId="59" fillId="0" borderId="0"/>
    <xf numFmtId="0" fontId="58" fillId="51" borderId="0" applyNumberFormat="0" applyBorder="0" applyAlignment="0" applyProtection="0">
      <alignment vertical="center"/>
    </xf>
    <xf numFmtId="0" fontId="59" fillId="0" borderId="0"/>
    <xf numFmtId="0" fontId="59" fillId="0" borderId="0"/>
    <xf numFmtId="207" fontId="8" fillId="0" borderId="0" applyNumberFormat="0" applyFill="0" applyBorder="0" applyAlignment="0" applyProtection="0">
      <alignment horizontal="left"/>
    </xf>
    <xf numFmtId="0" fontId="59" fillId="0" borderId="0"/>
    <xf numFmtId="0" fontId="64" fillId="11" borderId="0" applyNumberFormat="0" applyBorder="0" applyAlignment="0" applyProtection="0">
      <alignment vertical="center"/>
    </xf>
    <xf numFmtId="0" fontId="0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182" fontId="8" fillId="0" borderId="0" applyNumberFormat="0" applyFill="0" applyBorder="0" applyAlignment="0" applyProtection="0">
      <alignment horizontal="left"/>
    </xf>
    <xf numFmtId="0" fontId="59" fillId="0" borderId="0"/>
    <xf numFmtId="0" fontId="59" fillId="0" borderId="0"/>
    <xf numFmtId="0" fontId="59" fillId="0" borderId="0"/>
    <xf numFmtId="0" fontId="0" fillId="0" borderId="0" applyNumberFormat="0" applyFont="0" applyFill="0" applyBorder="0" applyAlignment="0" applyProtection="0"/>
    <xf numFmtId="0" fontId="59" fillId="0" borderId="0"/>
    <xf numFmtId="0" fontId="59" fillId="0" borderId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4" fillId="17" borderId="0" applyNumberFormat="0" applyBorder="0" applyAlignment="0" applyProtection="0">
      <alignment vertical="center"/>
    </xf>
    <xf numFmtId="0" fontId="59" fillId="0" borderId="0"/>
    <xf numFmtId="0" fontId="0" fillId="0" borderId="0"/>
    <xf numFmtId="0" fontId="59" fillId="0" borderId="0"/>
    <xf numFmtId="0" fontId="59" fillId="0" borderId="0"/>
    <xf numFmtId="0" fontId="59" fillId="0" borderId="0"/>
    <xf numFmtId="0" fontId="0" fillId="0" borderId="0" applyFont="0" applyFill="0">
      <alignment horizontal="fill"/>
    </xf>
    <xf numFmtId="0" fontId="59" fillId="0" borderId="0"/>
    <xf numFmtId="0" fontId="59" fillId="0" borderId="0"/>
    <xf numFmtId="0" fontId="59" fillId="0" borderId="0">
      <protection locked="0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4" fillId="11" borderId="0" applyNumberFormat="0" applyBorder="0" applyAlignment="0" applyProtection="0">
      <alignment vertical="center"/>
    </xf>
    <xf numFmtId="0" fontId="0" fillId="0" borderId="0"/>
    <xf numFmtId="0" fontId="59" fillId="0" borderId="0"/>
    <xf numFmtId="0" fontId="59" fillId="0" borderId="0"/>
    <xf numFmtId="202" fontId="59" fillId="0" borderId="0" applyFont="0" applyFill="0" applyBorder="0" applyAlignment="0" applyProtection="0"/>
    <xf numFmtId="0" fontId="59" fillId="0" borderId="0"/>
    <xf numFmtId="0" fontId="118" fillId="3" borderId="57" applyNumberFormat="0" applyAlignment="0" applyProtection="0">
      <alignment vertical="center"/>
    </xf>
    <xf numFmtId="0" fontId="59" fillId="0" borderId="0"/>
    <xf numFmtId="0" fontId="64" fillId="17" borderId="0" applyNumberFormat="0" applyBorder="0" applyAlignment="0" applyProtection="0">
      <alignment vertical="center"/>
    </xf>
    <xf numFmtId="0" fontId="0" fillId="38" borderId="56" applyNumberFormat="0" applyFont="0" applyAlignment="0" applyProtection="0">
      <alignment vertical="center"/>
    </xf>
    <xf numFmtId="0" fontId="59" fillId="0" borderId="0"/>
    <xf numFmtId="0" fontId="64" fillId="17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0" fillId="38" borderId="56" applyNumberFormat="0" applyFont="0" applyAlignment="0" applyProtection="0">
      <alignment vertical="center"/>
    </xf>
    <xf numFmtId="9" fontId="0" fillId="0" borderId="0" applyFont="0" applyFill="0" applyBorder="0" applyAlignment="0" applyProtection="0"/>
    <xf numFmtId="0" fontId="59" fillId="0" borderId="0"/>
    <xf numFmtId="0" fontId="64" fillId="11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0" fillId="0" borderId="0"/>
    <xf numFmtId="0" fontId="59" fillId="0" borderId="0"/>
    <xf numFmtId="0" fontId="59" fillId="0" borderId="0"/>
    <xf numFmtId="0" fontId="0" fillId="0" borderId="0" applyNumberFormat="0" applyFont="0" applyFill="0" applyBorder="0" applyAlignment="0" applyProtection="0"/>
    <xf numFmtId="0" fontId="76" fillId="28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0" fillId="0" borderId="0"/>
    <xf numFmtId="0" fontId="76" fillId="28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76" fillId="28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64" fillId="11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8" fillId="0" borderId="0"/>
    <xf numFmtId="0" fontId="117" fillId="11" borderId="54" applyNumberFormat="0" applyAlignment="0" applyProtection="0">
      <alignment vertical="center"/>
    </xf>
    <xf numFmtId="0" fontId="1" fillId="0" borderId="0"/>
    <xf numFmtId="0" fontId="0" fillId="0" borderId="0" applyNumberFormat="0" applyFont="0" applyFill="0" applyBorder="0" applyAlignment="0" applyProtection="0"/>
    <xf numFmtId="0" fontId="59" fillId="0" borderId="0"/>
    <xf numFmtId="0" fontId="101" fillId="0" borderId="0" applyNumberFormat="0" applyFill="0" applyBorder="0" applyAlignment="0" applyProtection="0">
      <alignment vertical="center"/>
    </xf>
    <xf numFmtId="0" fontId="59" fillId="0" borderId="0"/>
    <xf numFmtId="0" fontId="117" fillId="11" borderId="54" applyNumberFormat="0" applyAlignment="0" applyProtection="0">
      <alignment vertical="center"/>
    </xf>
    <xf numFmtId="0" fontId="6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8" fillId="0" borderId="0"/>
    <xf numFmtId="0" fontId="59" fillId="0" borderId="0"/>
    <xf numFmtId="190" fontId="8" fillId="19" borderId="0"/>
    <xf numFmtId="0" fontId="0" fillId="0" borderId="0"/>
    <xf numFmtId="0" fontId="59" fillId="0" borderId="0"/>
    <xf numFmtId="0" fontId="59" fillId="0" borderId="0"/>
    <xf numFmtId="0" fontId="59" fillId="0" borderId="0"/>
    <xf numFmtId="0" fontId="64" fillId="11" borderId="0" applyNumberFormat="0" applyBorder="0" applyAlignment="0" applyProtection="0">
      <alignment vertical="center"/>
    </xf>
    <xf numFmtId="0" fontId="0" fillId="0" borderId="0"/>
    <xf numFmtId="0" fontId="59" fillId="0" borderId="0"/>
    <xf numFmtId="0" fontId="0" fillId="0" borderId="0" applyNumberFormat="0" applyFont="0" applyFill="0" applyBorder="0" applyAlignment="0" applyProtection="0"/>
    <xf numFmtId="0" fontId="58" fillId="14" borderId="0" applyNumberFormat="0" applyBorder="0" applyAlignment="0" applyProtection="0">
      <alignment vertical="center"/>
    </xf>
    <xf numFmtId="0" fontId="59" fillId="0" borderId="0"/>
    <xf numFmtId="0" fontId="64" fillId="3" borderId="0" applyNumberFormat="0" applyBorder="0" applyAlignment="0" applyProtection="0">
      <alignment vertical="center"/>
    </xf>
    <xf numFmtId="0" fontId="59" fillId="0" borderId="0"/>
    <xf numFmtId="0" fontId="58" fillId="14" borderId="0" applyNumberFormat="0" applyBorder="0" applyAlignment="0" applyProtection="0">
      <alignment vertical="center"/>
    </xf>
    <xf numFmtId="0" fontId="59" fillId="0" borderId="0"/>
    <xf numFmtId="0" fontId="64" fillId="3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>
      <protection locked="0"/>
    </xf>
    <xf numFmtId="0" fontId="8" fillId="0" borderId="0" applyNumberFormat="0" applyFill="0" applyBorder="0" applyAlignment="0" applyProtection="0">
      <alignment horizontal="left"/>
    </xf>
    <xf numFmtId="0" fontId="59" fillId="0" borderId="0"/>
    <xf numFmtId="0" fontId="59" fillId="0" borderId="0"/>
    <xf numFmtId="0" fontId="64" fillId="38" borderId="0" applyNumberFormat="0" applyBorder="0" applyAlignment="0" applyProtection="0">
      <alignment vertical="center"/>
    </xf>
    <xf numFmtId="0" fontId="59" fillId="0" borderId="0"/>
    <xf numFmtId="0" fontId="64" fillId="38" borderId="0" applyNumberFormat="0" applyBorder="0" applyAlignment="0" applyProtection="0">
      <alignment vertical="center"/>
    </xf>
    <xf numFmtId="195" fontId="0" fillId="0" borderId="0" applyFont="0" applyFill="0" applyBorder="0" applyAlignment="0" applyProtection="0"/>
    <xf numFmtId="195" fontId="0" fillId="0" borderId="0" applyFont="0" applyFill="0" applyBorder="0" applyAlignment="0" applyProtection="0"/>
    <xf numFmtId="0" fontId="110" fillId="0" borderId="0"/>
    <xf numFmtId="0" fontId="59" fillId="0" borderId="0"/>
    <xf numFmtId="0" fontId="59" fillId="0" borderId="0"/>
    <xf numFmtId="216" fontId="59" fillId="0" borderId="0"/>
    <xf numFmtId="0" fontId="59" fillId="0" borderId="0"/>
    <xf numFmtId="0" fontId="59" fillId="0" borderId="0"/>
    <xf numFmtId="0" fontId="59" fillId="0" borderId="0"/>
    <xf numFmtId="216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4" fillId="38" borderId="0" applyNumberFormat="0" applyBorder="0" applyAlignment="0" applyProtection="0">
      <alignment vertical="center"/>
    </xf>
    <xf numFmtId="0" fontId="59" fillId="0" borderId="0"/>
    <xf numFmtId="0" fontId="0" fillId="0" borderId="0"/>
    <xf numFmtId="0" fontId="8" fillId="0" borderId="0"/>
    <xf numFmtId="0" fontId="59" fillId="0" borderId="0"/>
    <xf numFmtId="0" fontId="59" fillId="0" borderId="0"/>
    <xf numFmtId="0" fontId="64" fillId="38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8" fillId="0" borderId="0">
      <alignment vertical="center"/>
    </xf>
    <xf numFmtId="0" fontId="59" fillId="0" borderId="0"/>
    <xf numFmtId="190" fontId="8" fillId="1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4" fillId="17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 applyFill="0" applyBorder="0" applyAlignment="0"/>
    <xf numFmtId="0" fontId="59" fillId="0" borderId="0"/>
    <xf numFmtId="0" fontId="8" fillId="0" borderId="0">
      <alignment vertical="center"/>
    </xf>
    <xf numFmtId="0" fontId="1" fillId="0" borderId="0" applyFill="0" applyBorder="0" applyAlignment="0"/>
    <xf numFmtId="0" fontId="59" fillId="0" borderId="0"/>
    <xf numFmtId="0" fontId="59" fillId="0" borderId="0"/>
    <xf numFmtId="0" fontId="1" fillId="0" borderId="0" applyFill="0" applyBorder="0" applyAlignment="0"/>
    <xf numFmtId="0" fontId="59" fillId="0" borderId="0"/>
    <xf numFmtId="0" fontId="0" fillId="0" borderId="0" applyNumberFormat="0" applyFont="0" applyFill="0" applyBorder="0" applyAlignment="0" applyProtection="0"/>
    <xf numFmtId="0" fontId="1" fillId="0" borderId="0" applyFill="0" applyBorder="0" applyAlignment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0" fillId="0" borderId="0"/>
    <xf numFmtId="0" fontId="59" fillId="0" borderId="0"/>
    <xf numFmtId="0" fontId="59" fillId="0" borderId="0"/>
    <xf numFmtId="0" fontId="64" fillId="7" borderId="0" applyNumberFormat="0" applyBorder="0" applyAlignment="0" applyProtection="0">
      <alignment vertical="center"/>
    </xf>
    <xf numFmtId="0" fontId="59" fillId="0" borderId="0"/>
    <xf numFmtId="0" fontId="0" fillId="0" borderId="0"/>
    <xf numFmtId="43" fontId="0" fillId="0" borderId="0" applyFont="0" applyFill="0" applyBorder="0" applyAlignment="0" applyProtection="0"/>
    <xf numFmtId="0" fontId="59" fillId="0" borderId="0"/>
    <xf numFmtId="0" fontId="0" fillId="0" borderId="0" applyNumberFormat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8" fillId="0" borderId="0">
      <alignment vertical="center"/>
    </xf>
    <xf numFmtId="0" fontId="59" fillId="0" borderId="0"/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9" fillId="0" borderId="0"/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8" fillId="0" borderId="0"/>
    <xf numFmtId="0" fontId="59" fillId="0" borderId="0"/>
    <xf numFmtId="0" fontId="59" fillId="0" borderId="0"/>
    <xf numFmtId="0" fontId="64" fillId="6" borderId="0" applyNumberFormat="0" applyBorder="0" applyAlignment="0" applyProtection="0">
      <alignment vertical="center"/>
    </xf>
    <xf numFmtId="0" fontId="59" fillId="0" borderId="0"/>
    <xf numFmtId="0" fontId="64" fillId="38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0" fillId="0" borderId="0"/>
    <xf numFmtId="0" fontId="58" fillId="14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76" fillId="28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0" fillId="0" borderId="0"/>
    <xf numFmtId="0" fontId="59" fillId="0" borderId="0"/>
    <xf numFmtId="0" fontId="59" fillId="0" borderId="0"/>
    <xf numFmtId="0" fontId="59" fillId="0" borderId="0"/>
    <xf numFmtId="0" fontId="58" fillId="52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190" fontId="8" fillId="10" borderId="0"/>
    <xf numFmtId="0" fontId="59" fillId="0" borderId="0"/>
    <xf numFmtId="0" fontId="59" fillId="0" borderId="0"/>
    <xf numFmtId="0" fontId="64" fillId="26" borderId="0" applyNumberFormat="0" applyBorder="0" applyAlignment="0" applyProtection="0">
      <alignment vertical="center"/>
    </xf>
    <xf numFmtId="187" fontId="8" fillId="19" borderId="0"/>
    <xf numFmtId="0" fontId="59" fillId="0" borderId="0"/>
    <xf numFmtId="0" fontId="59" fillId="0" borderId="0"/>
    <xf numFmtId="0" fontId="64" fillId="26" borderId="0" applyNumberFormat="0" applyBorder="0" applyAlignment="0" applyProtection="0">
      <alignment vertical="center"/>
    </xf>
    <xf numFmtId="187" fontId="8" fillId="19" borderId="0"/>
    <xf numFmtId="0" fontId="59" fillId="0" borderId="0"/>
    <xf numFmtId="0" fontId="59" fillId="0" borderId="0"/>
    <xf numFmtId="0" fontId="59" fillId="0" borderId="0"/>
    <xf numFmtId="0" fontId="0" fillId="0" borderId="0" applyNumberFormat="0" applyFont="0" applyFill="0" applyBorder="0" applyAlignment="0" applyProtection="0"/>
    <xf numFmtId="0" fontId="0" fillId="0" borderId="0"/>
    <xf numFmtId="0" fontId="59" fillId="0" borderId="0"/>
    <xf numFmtId="0" fontId="59" fillId="0" borderId="0"/>
    <xf numFmtId="0" fontId="59" fillId="0" borderId="0"/>
    <xf numFmtId="0" fontId="64" fillId="17" borderId="0" applyNumberFormat="0" applyBorder="0" applyAlignment="0" applyProtection="0">
      <alignment vertical="center"/>
    </xf>
    <xf numFmtId="0" fontId="59" fillId="0" borderId="0"/>
    <xf numFmtId="0" fontId="8" fillId="0" borderId="0">
      <alignment vertical="center"/>
    </xf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8" fillId="0" borderId="0">
      <alignment vertical="center"/>
    </xf>
    <xf numFmtId="0" fontId="59" fillId="0" borderId="0"/>
    <xf numFmtId="0" fontId="105" fillId="53" borderId="0" applyNumberFormat="0" applyBorder="0" applyAlignment="0" applyProtection="0">
      <alignment vertical="center"/>
    </xf>
    <xf numFmtId="0" fontId="59" fillId="0" borderId="0"/>
    <xf numFmtId="0" fontId="64" fillId="27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59" fillId="0" borderId="0"/>
    <xf numFmtId="0" fontId="64" fillId="27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59" fillId="0" borderId="0"/>
    <xf numFmtId="0" fontId="64" fillId="27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0" fillId="38" borderId="5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9" fillId="0" borderId="0"/>
    <xf numFmtId="0" fontId="108" fillId="53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125" fillId="17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182" fontId="8" fillId="0" borderId="0" applyNumberFormat="0" applyFill="0" applyBorder="0" applyAlignment="0" applyProtection="0">
      <alignment horizontal="left"/>
    </xf>
    <xf numFmtId="0" fontId="59" fillId="0" borderId="0"/>
    <xf numFmtId="0" fontId="59" fillId="0" borderId="0"/>
    <xf numFmtId="0" fontId="64" fillId="27" borderId="0" applyNumberFormat="0" applyBorder="0" applyAlignment="0" applyProtection="0">
      <alignment vertical="center"/>
    </xf>
    <xf numFmtId="0" fontId="59" fillId="0" borderId="0"/>
    <xf numFmtId="0" fontId="64" fillId="27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1" fillId="0" borderId="0"/>
    <xf numFmtId="0" fontId="10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182" fontId="8" fillId="0" borderId="0" applyNumberFormat="0" applyFill="0" applyBorder="0" applyAlignment="0" applyProtection="0">
      <alignment horizontal="left"/>
    </xf>
    <xf numFmtId="230" fontId="8" fillId="0" borderId="0" applyFill="0" applyBorder="0" applyAlignment="0"/>
    <xf numFmtId="0" fontId="59" fillId="0" borderId="0"/>
    <xf numFmtId="0" fontId="101" fillId="0" borderId="0" applyNumberFormat="0" applyFill="0" applyBorder="0" applyAlignment="0" applyProtection="0">
      <alignment vertical="center"/>
    </xf>
    <xf numFmtId="182" fontId="8" fillId="0" borderId="0" applyNumberFormat="0" applyFill="0" applyBorder="0" applyAlignment="0" applyProtection="0">
      <alignment horizontal="left"/>
    </xf>
    <xf numFmtId="0" fontId="59" fillId="0" borderId="0"/>
    <xf numFmtId="0" fontId="79" fillId="7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64" fillId="11" borderId="0" applyNumberFormat="0" applyBorder="0" applyAlignment="0" applyProtection="0">
      <alignment vertical="center"/>
    </xf>
    <xf numFmtId="0" fontId="59" fillId="0" borderId="0"/>
    <xf numFmtId="0" fontId="64" fillId="11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0" fillId="0" borderId="0"/>
    <xf numFmtId="0" fontId="59" fillId="0" borderId="0"/>
    <xf numFmtId="0" fontId="59" fillId="0" borderId="0"/>
    <xf numFmtId="0" fontId="64" fillId="17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0" fillId="0" borderId="0"/>
    <xf numFmtId="0" fontId="59" fillId="0" borderId="0"/>
    <xf numFmtId="0" fontId="105" fillId="53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59" fillId="0" borderId="0"/>
    <xf numFmtId="0" fontId="0" fillId="0" borderId="0" applyNumberFormat="0" applyFont="0" applyFill="0" applyBorder="0" applyAlignment="0" applyProtection="0"/>
    <xf numFmtId="0" fontId="64" fillId="27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>
      <protection locked="0"/>
    </xf>
    <xf numFmtId="0" fontId="59" fillId="0" borderId="0"/>
    <xf numFmtId="0" fontId="59" fillId="0" borderId="0"/>
    <xf numFmtId="9" fontId="8" fillId="0" borderId="0" applyFont="0" applyFill="0" applyBorder="0" applyAlignment="0" applyProtection="0">
      <alignment vertical="center"/>
    </xf>
    <xf numFmtId="24" fontId="77" fillId="0" borderId="0" applyFont="0" applyFill="0" applyBorder="0" applyAlignment="0" applyProtection="0"/>
    <xf numFmtId="0" fontId="59" fillId="0" borderId="0"/>
    <xf numFmtId="0" fontId="8" fillId="0" borderId="0">
      <alignment vertical="center"/>
    </xf>
    <xf numFmtId="210" fontId="59" fillId="0" borderId="0" applyFill="0" applyBorder="0" applyAlignment="0"/>
    <xf numFmtId="186" fontId="0" fillId="0" borderId="0" applyFont="0" applyFill="0" applyBorder="0" applyAlignment="0" applyProtection="0"/>
    <xf numFmtId="0" fontId="59" fillId="0" borderId="0"/>
    <xf numFmtId="39" fontId="8" fillId="0" borderId="0"/>
    <xf numFmtId="0" fontId="64" fillId="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59" fillId="0" borderId="0"/>
    <xf numFmtId="190" fontId="8" fillId="10" borderId="0"/>
    <xf numFmtId="0" fontId="64" fillId="38" borderId="0" applyNumberFormat="0" applyBorder="0" applyAlignment="0" applyProtection="0">
      <alignment vertical="center"/>
    </xf>
    <xf numFmtId="0" fontId="0" fillId="0" borderId="0"/>
    <xf numFmtId="0" fontId="59" fillId="0" borderId="0"/>
    <xf numFmtId="190" fontId="8" fillId="10" borderId="0"/>
    <xf numFmtId="0" fontId="64" fillId="38" borderId="0" applyNumberFormat="0" applyBorder="0" applyAlignment="0" applyProtection="0">
      <alignment vertical="center"/>
    </xf>
    <xf numFmtId="0" fontId="0" fillId="0" borderId="0"/>
    <xf numFmtId="0" fontId="59" fillId="0" borderId="0"/>
    <xf numFmtId="0" fontId="8" fillId="0" borderId="0">
      <alignment vertical="center"/>
    </xf>
    <xf numFmtId="0" fontId="59" fillId="0" borderId="0"/>
    <xf numFmtId="0" fontId="59" fillId="0" borderId="0"/>
    <xf numFmtId="0" fontId="73" fillId="0" borderId="0">
      <alignment vertical="top"/>
    </xf>
    <xf numFmtId="0" fontId="59" fillId="0" borderId="0"/>
    <xf numFmtId="9" fontId="24" fillId="0" borderId="0" applyFont="0" applyFill="0" applyBorder="0" applyAlignment="0" applyProtection="0"/>
    <xf numFmtId="0" fontId="59" fillId="0" borderId="0"/>
    <xf numFmtId="212" fontId="24" fillId="0" borderId="0" applyFill="0" applyBorder="0" applyProtection="0">
      <alignment horizontal="right"/>
    </xf>
    <xf numFmtId="0" fontId="59" fillId="0" borderId="0"/>
    <xf numFmtId="0" fontId="0" fillId="0" borderId="0"/>
    <xf numFmtId="0" fontId="59" fillId="0" borderId="0"/>
    <xf numFmtId="212" fontId="24" fillId="0" borderId="0" applyFill="0" applyBorder="0" applyProtection="0">
      <alignment horizontal="right"/>
    </xf>
    <xf numFmtId="0" fontId="59" fillId="0" borderId="0"/>
    <xf numFmtId="0" fontId="59" fillId="0" borderId="0"/>
    <xf numFmtId="0" fontId="126" fillId="0" borderId="0" applyNumberFormat="0" applyFill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8" fillId="0" borderId="0">
      <alignment vertical="center"/>
    </xf>
    <xf numFmtId="0" fontId="59" fillId="0" borderId="0"/>
    <xf numFmtId="0" fontId="74" fillId="0" borderId="43" applyNumberFormat="0" applyFill="0" applyAlignment="0" applyProtection="0">
      <alignment vertical="center"/>
    </xf>
    <xf numFmtId="235" fontId="73" fillId="0" borderId="4">
      <alignment horizontal="justify" vertical="top" wrapText="1"/>
    </xf>
    <xf numFmtId="0" fontId="59" fillId="0" borderId="0"/>
    <xf numFmtId="0" fontId="74" fillId="0" borderId="43" applyNumberFormat="0" applyFill="0" applyAlignment="0" applyProtection="0">
      <alignment vertical="center"/>
    </xf>
    <xf numFmtId="0" fontId="59" fillId="0" borderId="0"/>
    <xf numFmtId="0" fontId="59" fillId="0" borderId="0"/>
    <xf numFmtId="0" fontId="64" fillId="11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8" fillId="0" borderId="0" applyNumberFormat="0" applyFill="0" applyBorder="0" applyAlignment="0" applyProtection="0">
      <alignment horizontal="left"/>
    </xf>
    <xf numFmtId="186" fontId="77" fillId="0" borderId="0" applyFont="0" applyFill="0" applyBorder="0" applyAlignment="0" applyProtection="0"/>
    <xf numFmtId="0" fontId="64" fillId="17" borderId="0" applyNumberFormat="0" applyBorder="0" applyAlignment="0" applyProtection="0">
      <alignment vertical="center"/>
    </xf>
    <xf numFmtId="0" fontId="59" fillId="0" borderId="0"/>
    <xf numFmtId="0" fontId="64" fillId="17" borderId="0" applyNumberFormat="0" applyBorder="0" applyAlignment="0" applyProtection="0">
      <alignment vertical="center"/>
    </xf>
    <xf numFmtId="0" fontId="59" fillId="0" borderId="0"/>
    <xf numFmtId="0" fontId="59" fillId="0" borderId="0">
      <protection locked="0"/>
    </xf>
    <xf numFmtId="0" fontId="59" fillId="0" borderId="0"/>
    <xf numFmtId="0" fontId="59" fillId="0" borderId="0"/>
    <xf numFmtId="0" fontId="0" fillId="0" borderId="0" applyNumberFormat="0" applyFill="0" applyProtection="0">
      <alignment horizontal="centerContinuous"/>
    </xf>
    <xf numFmtId="0" fontId="59" fillId="0" borderId="0">
      <protection locked="0"/>
    </xf>
    <xf numFmtId="0" fontId="59" fillId="0" borderId="0"/>
    <xf numFmtId="0" fontId="76" fillId="28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59" fillId="0" borderId="0">
      <protection locked="0"/>
    </xf>
    <xf numFmtId="0" fontId="59" fillId="0" borderId="0"/>
    <xf numFmtId="0" fontId="59" fillId="0" borderId="0">
      <protection locked="0"/>
    </xf>
    <xf numFmtId="0" fontId="59" fillId="0" borderId="0"/>
    <xf numFmtId="178" fontId="0" fillId="0" borderId="0" applyFill="0" applyBorder="0" applyAlignment="0"/>
    <xf numFmtId="0" fontId="59" fillId="0" borderId="0">
      <protection locked="0"/>
    </xf>
    <xf numFmtId="0" fontId="81" fillId="0" borderId="44" applyNumberFormat="0" applyFill="0" applyAlignment="0" applyProtection="0">
      <alignment vertical="center"/>
    </xf>
    <xf numFmtId="0" fontId="59" fillId="0" borderId="0"/>
    <xf numFmtId="0" fontId="59" fillId="0" borderId="0"/>
    <xf numFmtId="0" fontId="0" fillId="0" borderId="0" applyNumberFormat="0" applyFont="0" applyFill="0" applyBorder="0" applyAlignment="0">
      <alignment horizontal="center" vertical="center"/>
    </xf>
    <xf numFmtId="0" fontId="0" fillId="0" borderId="0"/>
    <xf numFmtId="39" fontId="8" fillId="0" borderId="0"/>
    <xf numFmtId="0" fontId="64" fillId="3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4" fillId="26" borderId="0" applyNumberFormat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9" fontId="77" fillId="0" borderId="0" applyFont="0" applyFill="0" applyBorder="0" applyAlignment="0" applyProtection="0"/>
    <xf numFmtId="0" fontId="59" fillId="0" borderId="0"/>
    <xf numFmtId="0" fontId="1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59" fillId="0" borderId="0"/>
    <xf numFmtId="0" fontId="59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59" fillId="0" borderId="0"/>
    <xf numFmtId="0" fontId="59" fillId="0" borderId="0"/>
    <xf numFmtId="198" fontId="24" fillId="0" borderId="0" applyFill="0" applyBorder="0" applyProtection="0">
      <alignment horizontal="right"/>
    </xf>
    <xf numFmtId="0" fontId="59" fillId="0" borderId="0"/>
    <xf numFmtId="0" fontId="64" fillId="11" borderId="0" applyNumberFormat="0" applyBorder="0" applyAlignment="0" applyProtection="0">
      <alignment vertical="center"/>
    </xf>
    <xf numFmtId="0" fontId="118" fillId="3" borderId="57" applyNumberFormat="0" applyAlignment="0" applyProtection="0">
      <alignment vertical="center"/>
    </xf>
    <xf numFmtId="204" fontId="119" fillId="0" borderId="0" applyFont="0" applyFill="0" applyBorder="0" applyAlignment="0" applyProtection="0"/>
    <xf numFmtId="0" fontId="59" fillId="0" borderId="0"/>
    <xf numFmtId="0" fontId="59" fillId="0" borderId="0"/>
    <xf numFmtId="0" fontId="64" fillId="11" borderId="0" applyNumberFormat="0" applyBorder="0" applyAlignment="0" applyProtection="0">
      <alignment vertical="center"/>
    </xf>
    <xf numFmtId="0" fontId="118" fillId="3" borderId="57" applyNumberFormat="0" applyAlignment="0" applyProtection="0">
      <alignment vertical="center"/>
    </xf>
    <xf numFmtId="204" fontId="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4" fillId="3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>
      <protection locked="0"/>
    </xf>
    <xf numFmtId="0" fontId="59" fillId="0" borderId="0"/>
    <xf numFmtId="0" fontId="59" fillId="0" borderId="0">
      <protection locked="0"/>
    </xf>
    <xf numFmtId="0" fontId="59" fillId="0" borderId="0"/>
    <xf numFmtId="0" fontId="59" fillId="0" borderId="0">
      <protection locked="0"/>
    </xf>
    <xf numFmtId="0" fontId="59" fillId="0" borderId="0"/>
    <xf numFmtId="0" fontId="59" fillId="0" borderId="0"/>
    <xf numFmtId="0" fontId="58" fillId="52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0" fillId="0" borderId="0"/>
    <xf numFmtId="0" fontId="59" fillId="0" borderId="0"/>
    <xf numFmtId="41" fontId="8" fillId="0" borderId="0" applyFont="0" applyFill="0" applyBorder="0" applyAlignment="0" applyProtection="0"/>
    <xf numFmtId="0" fontId="64" fillId="3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64" fillId="26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>
      <protection locked="0"/>
    </xf>
    <xf numFmtId="0" fontId="59" fillId="0" borderId="0"/>
    <xf numFmtId="0" fontId="59" fillId="0" borderId="0"/>
    <xf numFmtId="0" fontId="8" fillId="0" borderId="0"/>
    <xf numFmtId="0" fontId="8" fillId="0" borderId="0">
      <alignment vertical="center"/>
    </xf>
    <xf numFmtId="0" fontId="59" fillId="0" borderId="0"/>
    <xf numFmtId="0" fontId="64" fillId="17" borderId="0" applyNumberFormat="0" applyBorder="0" applyAlignment="0" applyProtection="0">
      <alignment vertical="center"/>
    </xf>
    <xf numFmtId="0" fontId="59" fillId="0" borderId="0"/>
    <xf numFmtId="0" fontId="64" fillId="11" borderId="0" applyNumberFormat="0" applyBorder="0" applyAlignment="0" applyProtection="0">
      <alignment vertical="center"/>
    </xf>
    <xf numFmtId="39" fontId="8" fillId="0" borderId="0"/>
    <xf numFmtId="0" fontId="64" fillId="3" borderId="0" applyNumberFormat="0" applyBorder="0" applyAlignment="0" applyProtection="0">
      <alignment vertical="center"/>
    </xf>
    <xf numFmtId="0" fontId="59" fillId="0" borderId="0"/>
    <xf numFmtId="39" fontId="8" fillId="0" borderId="0"/>
    <xf numFmtId="0" fontId="64" fillId="3" borderId="0" applyNumberFormat="0" applyBorder="0" applyAlignment="0" applyProtection="0">
      <alignment vertical="center"/>
    </xf>
    <xf numFmtId="25" fontId="77" fillId="0" borderId="0" applyFont="0" applyFill="0" applyBorder="0" applyAlignment="0" applyProtection="0"/>
    <xf numFmtId="0" fontId="64" fillId="38" borderId="0" applyNumberFormat="0" applyBorder="0" applyAlignment="0" applyProtection="0">
      <alignment vertical="center"/>
    </xf>
    <xf numFmtId="0" fontId="59" fillId="0" borderId="0"/>
    <xf numFmtId="39" fontId="8" fillId="0" borderId="0"/>
    <xf numFmtId="0" fontId="64" fillId="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59" fillId="0" borderId="0"/>
    <xf numFmtId="186" fontId="77" fillId="0" borderId="0" applyFont="0" applyFill="0" applyBorder="0" applyAlignment="0" applyProtection="0"/>
    <xf numFmtId="0" fontId="8" fillId="0" borderId="0"/>
    <xf numFmtId="0" fontId="59" fillId="0" borderId="0"/>
    <xf numFmtId="0" fontId="8" fillId="0" borderId="0"/>
    <xf numFmtId="0" fontId="59" fillId="0" borderId="0"/>
    <xf numFmtId="0" fontId="64" fillId="11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90" fontId="8" fillId="19" borderId="0"/>
    <xf numFmtId="0" fontId="59" fillId="0" borderId="0"/>
    <xf numFmtId="0" fontId="64" fillId="26" borderId="0" applyNumberFormat="0" applyBorder="0" applyAlignment="0" applyProtection="0">
      <alignment vertical="center"/>
    </xf>
    <xf numFmtId="39" fontId="8" fillId="0" borderId="0"/>
    <xf numFmtId="0" fontId="64" fillId="3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64" fillId="26" borderId="0" applyNumberFormat="0" applyBorder="0" applyAlignment="0" applyProtection="0">
      <alignment vertical="center"/>
    </xf>
    <xf numFmtId="0" fontId="59" fillId="0" borderId="0"/>
    <xf numFmtId="0" fontId="0" fillId="0" borderId="0" applyFont="0" applyFill="0">
      <alignment horizontal="fill"/>
    </xf>
    <xf numFmtId="0" fontId="59" fillId="0" borderId="0"/>
    <xf numFmtId="0" fontId="59" fillId="0" borderId="0"/>
    <xf numFmtId="0" fontId="8" fillId="0" borderId="0">
      <alignment vertical="center"/>
    </xf>
    <xf numFmtId="0" fontId="8" fillId="0" borderId="0">
      <alignment vertical="center"/>
    </xf>
    <xf numFmtId="0" fontId="59" fillId="0" borderId="0"/>
    <xf numFmtId="0" fontId="59" fillId="0" borderId="0"/>
    <xf numFmtId="0" fontId="59" fillId="0" borderId="0"/>
    <xf numFmtId="39" fontId="8" fillId="0" borderId="0"/>
    <xf numFmtId="0" fontId="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0" fillId="0" borderId="0"/>
    <xf numFmtId="0" fontId="59" fillId="0" borderId="0"/>
    <xf numFmtId="0" fontId="64" fillId="11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8" fillId="14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>
      <protection locked="0"/>
    </xf>
    <xf numFmtId="0" fontId="59" fillId="0" borderId="0"/>
    <xf numFmtId="0" fontId="58" fillId="14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140" fillId="0" borderId="7" applyNumberFormat="0">
      <alignment horizontal="right" wrapText="1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>
      <protection locked="0"/>
    </xf>
    <xf numFmtId="0" fontId="59" fillId="0" borderId="0"/>
    <xf numFmtId="0" fontId="59" fillId="0" borderId="0"/>
    <xf numFmtId="0" fontId="59" fillId="0" borderId="0"/>
    <xf numFmtId="0" fontId="64" fillId="11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76" fillId="28" borderId="0" applyNumberFormat="0" applyBorder="0" applyAlignment="0" applyProtection="0">
      <alignment vertical="center"/>
    </xf>
    <xf numFmtId="0" fontId="59" fillId="0" borderId="0">
      <protection locked="0"/>
    </xf>
    <xf numFmtId="0" fontId="64" fillId="27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8" fillId="32" borderId="0" applyNumberFormat="0" applyBorder="0" applyAlignment="0" applyProtection="0">
      <alignment vertical="center"/>
    </xf>
    <xf numFmtId="0" fontId="59" fillId="0" borderId="0"/>
    <xf numFmtId="0" fontId="8" fillId="0" borderId="0">
      <alignment vertical="center"/>
    </xf>
    <xf numFmtId="0" fontId="8" fillId="0" borderId="0">
      <alignment vertical="center"/>
    </xf>
    <xf numFmtId="0" fontId="59" fillId="0" borderId="0"/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1" fillId="0" borderId="0"/>
    <xf numFmtId="0" fontId="59" fillId="0" borderId="0"/>
    <xf numFmtId="0" fontId="59" fillId="0" borderId="0"/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1" fillId="0" borderId="0"/>
    <xf numFmtId="0" fontId="64" fillId="11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8" fillId="11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8" fillId="11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186" fontId="77" fillId="0" borderId="0" applyFont="0" applyFill="0" applyBorder="0" applyAlignment="0" applyProtection="0"/>
    <xf numFmtId="0" fontId="8" fillId="0" borderId="0"/>
    <xf numFmtId="0" fontId="64" fillId="17" borderId="0" applyNumberFormat="0" applyBorder="0" applyAlignment="0" applyProtection="0">
      <alignment vertical="center"/>
    </xf>
    <xf numFmtId="0" fontId="59" fillId="0" borderId="0"/>
    <xf numFmtId="0" fontId="59" fillId="0" borderId="0"/>
    <xf numFmtId="190" fontId="8" fillId="1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80" fillId="3" borderId="1" applyNumberFormat="0" applyBorder="0" applyAlignment="0" applyProtection="0"/>
    <xf numFmtId="0" fontId="80" fillId="3" borderId="1" applyNumberFormat="0" applyBorder="0" applyAlignment="0" applyProtection="0"/>
    <xf numFmtId="0" fontId="58" fillId="14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0" fillId="0" borderId="0" applyNumberFormat="0" applyFont="0" applyFill="0" applyBorder="0" applyAlignment="0" applyProtection="0"/>
    <xf numFmtId="0" fontId="64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59" fillId="0" borderId="0"/>
    <xf numFmtId="0" fontId="59" fillId="0" borderId="0"/>
    <xf numFmtId="0" fontId="64" fillId="38" borderId="0" applyNumberFormat="0" applyBorder="0" applyAlignment="0" applyProtection="0">
      <alignment vertical="center"/>
    </xf>
    <xf numFmtId="0" fontId="59" fillId="0" borderId="0"/>
    <xf numFmtId="0" fontId="64" fillId="38" borderId="0" applyNumberFormat="0" applyBorder="0" applyAlignment="0" applyProtection="0">
      <alignment vertical="center"/>
    </xf>
    <xf numFmtId="0" fontId="59" fillId="0" borderId="0"/>
    <xf numFmtId="0" fontId="58" fillId="11" borderId="0" applyNumberFormat="0" applyBorder="0" applyAlignment="0" applyProtection="0">
      <alignment vertical="center"/>
    </xf>
    <xf numFmtId="0" fontId="59" fillId="0" borderId="0"/>
    <xf numFmtId="10" fontId="0" fillId="0" borderId="0" applyFont="0" applyFill="0" applyBorder="0" applyAlignment="0" applyProtection="0"/>
    <xf numFmtId="0" fontId="59" fillId="0" borderId="0"/>
    <xf numFmtId="0" fontId="83" fillId="0" borderId="45" applyNumberFormat="0" applyFill="0" applyAlignment="0" applyProtection="0">
      <alignment vertical="center"/>
    </xf>
    <xf numFmtId="0" fontId="59" fillId="0" borderId="0"/>
    <xf numFmtId="0" fontId="8" fillId="0" borderId="0"/>
    <xf numFmtId="0" fontId="59" fillId="0" borderId="0"/>
    <xf numFmtId="0" fontId="8" fillId="0" borderId="0"/>
    <xf numFmtId="0" fontId="58" fillId="36" borderId="0" applyNumberFormat="0" applyBorder="0" applyAlignment="0" applyProtection="0">
      <alignment vertical="center"/>
    </xf>
    <xf numFmtId="0" fontId="59" fillId="0" borderId="0"/>
    <xf numFmtId="0" fontId="8" fillId="0" borderId="0"/>
    <xf numFmtId="0" fontId="59" fillId="0" borderId="0"/>
    <xf numFmtId="0" fontId="59" fillId="0" borderId="0"/>
    <xf numFmtId="0" fontId="0" fillId="38" borderId="56" applyNumberFormat="0" applyFont="0" applyAlignment="0" applyProtection="0">
      <alignment vertical="center"/>
    </xf>
    <xf numFmtId="0" fontId="8" fillId="0" borderId="0"/>
    <xf numFmtId="0" fontId="59" fillId="0" borderId="0"/>
    <xf numFmtId="0" fontId="0" fillId="38" borderId="56" applyNumberFormat="0" applyFont="0" applyAlignment="0" applyProtection="0">
      <alignment vertical="center"/>
    </xf>
    <xf numFmtId="0" fontId="8" fillId="0" borderId="0"/>
    <xf numFmtId="190" fontId="8" fillId="10" borderId="0"/>
    <xf numFmtId="0" fontId="59" fillId="0" borderId="0"/>
    <xf numFmtId="0" fontId="59" fillId="0" borderId="0">
      <protection locked="0"/>
    </xf>
    <xf numFmtId="0" fontId="8" fillId="0" borderId="0">
      <alignment vertical="center"/>
    </xf>
    <xf numFmtId="0" fontId="59" fillId="0" borderId="0"/>
    <xf numFmtId="0" fontId="8" fillId="0" borderId="0">
      <alignment vertical="center"/>
    </xf>
    <xf numFmtId="0" fontId="59" fillId="0" borderId="0"/>
    <xf numFmtId="0" fontId="59" fillId="0" borderId="0"/>
    <xf numFmtId="0" fontId="1" fillId="0" borderId="0"/>
    <xf numFmtId="0" fontId="64" fillId="2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9" fillId="0" borderId="0"/>
    <xf numFmtId="39" fontId="8" fillId="0" borderId="0"/>
    <xf numFmtId="0" fontId="64" fillId="3" borderId="0" applyNumberFormat="0" applyBorder="0" applyAlignment="0" applyProtection="0">
      <alignment vertical="center"/>
    </xf>
    <xf numFmtId="0" fontId="59" fillId="0" borderId="0"/>
    <xf numFmtId="0" fontId="64" fillId="3" borderId="0" applyNumberFormat="0" applyBorder="0" applyAlignment="0" applyProtection="0">
      <alignment vertical="center"/>
    </xf>
    <xf numFmtId="0" fontId="124" fillId="0" borderId="59" applyNumberFormat="0" applyFill="0" applyAlignment="0" applyProtection="0">
      <alignment vertical="center"/>
    </xf>
    <xf numFmtId="0" fontId="59" fillId="0" borderId="0"/>
    <xf numFmtId="0" fontId="105" fillId="53" borderId="0" applyNumberFormat="0" applyBorder="0" applyAlignment="0" applyProtection="0">
      <alignment vertical="center"/>
    </xf>
    <xf numFmtId="0" fontId="124" fillId="0" borderId="59" applyNumberFormat="0" applyFill="0" applyAlignment="0" applyProtection="0">
      <alignment vertical="center"/>
    </xf>
    <xf numFmtId="0" fontId="59" fillId="0" borderId="0"/>
    <xf numFmtId="0" fontId="8" fillId="0" borderId="0">
      <alignment vertical="center"/>
    </xf>
    <xf numFmtId="0" fontId="105" fillId="53" borderId="0" applyNumberFormat="0" applyBorder="0" applyAlignment="0" applyProtection="0">
      <alignment vertical="center"/>
    </xf>
    <xf numFmtId="0" fontId="59" fillId="0" borderId="0"/>
    <xf numFmtId="0" fontId="58" fillId="14" borderId="0" applyNumberFormat="0" applyBorder="0" applyAlignment="0" applyProtection="0">
      <alignment vertical="center"/>
    </xf>
    <xf numFmtId="0" fontId="59" fillId="0" borderId="0"/>
    <xf numFmtId="0" fontId="6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8" fillId="14" borderId="0" applyNumberFormat="0" applyBorder="0" applyAlignment="0" applyProtection="0">
      <alignment vertical="center"/>
    </xf>
    <xf numFmtId="0" fontId="59" fillId="0" borderId="0"/>
    <xf numFmtId="0" fontId="0" fillId="0" borderId="0" applyNumberFormat="0" applyFont="0" applyFill="0" applyBorder="0" applyAlignment="0" applyProtection="0"/>
    <xf numFmtId="0" fontId="59" fillId="0" borderId="0"/>
    <xf numFmtId="0" fontId="59" fillId="0" borderId="0">
      <protection locked="0"/>
    </xf>
    <xf numFmtId="0" fontId="59" fillId="0" borderId="0"/>
    <xf numFmtId="0" fontId="59" fillId="0" borderId="0"/>
    <xf numFmtId="0" fontId="59" fillId="0" borderId="0"/>
    <xf numFmtId="0" fontId="64" fillId="7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8" fillId="0" borderId="0"/>
    <xf numFmtId="0" fontId="58" fillId="14" borderId="0" applyNumberFormat="0" applyBorder="0" applyAlignment="0" applyProtection="0">
      <alignment vertical="center"/>
    </xf>
    <xf numFmtId="0" fontId="59" fillId="0" borderId="0"/>
    <xf numFmtId="0" fontId="64" fillId="7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73" fillId="54" borderId="0" applyNumberFormat="0" applyBorder="0" applyAlignment="0" applyProtection="0"/>
    <xf numFmtId="0" fontId="8" fillId="0" borderId="0"/>
    <xf numFmtId="0" fontId="58" fillId="14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6" fillId="0" borderId="0"/>
    <xf numFmtId="0" fontId="59" fillId="0" borderId="0"/>
    <xf numFmtId="0" fontId="58" fillId="51" borderId="0" applyNumberFormat="0" applyBorder="0" applyAlignment="0" applyProtection="0">
      <alignment vertical="center"/>
    </xf>
    <xf numFmtId="0" fontId="59" fillId="0" borderId="0"/>
    <xf numFmtId="0" fontId="59" fillId="0" borderId="0"/>
    <xf numFmtId="190" fontId="8" fillId="19" borderId="0"/>
    <xf numFmtId="0" fontId="59" fillId="0" borderId="0"/>
    <xf numFmtId="0" fontId="59" fillId="0" borderId="0"/>
    <xf numFmtId="187" fontId="8" fillId="19" borderId="0"/>
    <xf numFmtId="0" fontId="58" fillId="27" borderId="0" applyNumberFormat="0" applyBorder="0" applyAlignment="0" applyProtection="0">
      <alignment vertical="center"/>
    </xf>
    <xf numFmtId="0" fontId="59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/>
    <xf numFmtId="187" fontId="8" fillId="19" borderId="0"/>
    <xf numFmtId="0" fontId="58" fillId="27" borderId="0" applyNumberFormat="0" applyBorder="0" applyAlignment="0" applyProtection="0">
      <alignment vertical="center"/>
    </xf>
    <xf numFmtId="0" fontId="59" fillId="0" borderId="0"/>
    <xf numFmtId="0" fontId="64" fillId="11" borderId="0" applyNumberFormat="0" applyBorder="0" applyAlignment="0" applyProtection="0">
      <alignment vertical="center"/>
    </xf>
    <xf numFmtId="0" fontId="59" fillId="0" borderId="0"/>
    <xf numFmtId="0" fontId="64" fillId="11" borderId="0" applyNumberFormat="0" applyBorder="0" applyAlignment="0" applyProtection="0">
      <alignment vertical="center"/>
    </xf>
    <xf numFmtId="0" fontId="1" fillId="0" borderId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59" fillId="0" borderId="0"/>
    <xf numFmtId="0" fontId="6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8" fillId="36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64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190" fontId="8" fillId="10" borderId="0"/>
    <xf numFmtId="0" fontId="59" fillId="0" borderId="0"/>
    <xf numFmtId="0" fontId="0" fillId="0" borderId="0" applyNumberFormat="0" applyFill="0" applyBorder="0" applyAlignment="0" applyProtection="0"/>
    <xf numFmtId="0" fontId="59" fillId="0" borderId="0"/>
    <xf numFmtId="0" fontId="64" fillId="3" borderId="0" applyNumberFormat="0" applyBorder="0" applyAlignment="0" applyProtection="0">
      <alignment vertical="center"/>
    </xf>
    <xf numFmtId="190" fontId="8" fillId="10" borderId="0"/>
    <xf numFmtId="0" fontId="59" fillId="0" borderId="0"/>
    <xf numFmtId="0" fontId="59" fillId="0" borderId="0"/>
    <xf numFmtId="0" fontId="64" fillId="38" borderId="0" applyNumberFormat="0" applyBorder="0" applyAlignment="0" applyProtection="0">
      <alignment vertical="center"/>
    </xf>
    <xf numFmtId="0" fontId="0" fillId="0" borderId="0"/>
    <xf numFmtId="0" fontId="59" fillId="0" borderId="0"/>
    <xf numFmtId="0" fontId="59" fillId="0" borderId="0"/>
    <xf numFmtId="0" fontId="0" fillId="0" borderId="0" applyNumberFormat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8" fillId="0" borderId="0" applyNumberFormat="0" applyFill="0" applyBorder="0" applyAlignment="0" applyProtection="0">
      <alignment horizontal="left"/>
    </xf>
    <xf numFmtId="0" fontId="59" fillId="0" borderId="0"/>
    <xf numFmtId="0" fontId="59" fillId="0" borderId="0"/>
    <xf numFmtId="0" fontId="59" fillId="0" borderId="0"/>
    <xf numFmtId="0" fontId="8" fillId="0" borderId="0" applyNumberFormat="0" applyFill="0" applyBorder="0" applyAlignment="0" applyProtection="0">
      <alignment horizontal="left"/>
    </xf>
    <xf numFmtId="192" fontId="0" fillId="0" borderId="0" applyFont="0" applyFill="0" applyBorder="0" applyAlignment="0" applyProtection="0"/>
    <xf numFmtId="0" fontId="59" fillId="0" borderId="0"/>
    <xf numFmtId="0" fontId="0" fillId="0" borderId="0" applyNumberFormat="0" applyFont="0" applyFill="0" applyBorder="0" applyAlignment="0" applyProtection="0"/>
    <xf numFmtId="0" fontId="59" fillId="0" borderId="0"/>
    <xf numFmtId="0" fontId="64" fillId="3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>
      <protection locked="0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87" fontId="8" fillId="19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8" fillId="0" borderId="0">
      <alignment vertical="center"/>
    </xf>
    <xf numFmtId="0" fontId="59" fillId="0" borderId="0"/>
    <xf numFmtId="0" fontId="64" fillId="17" borderId="0" applyNumberFormat="0" applyBorder="0" applyAlignment="0" applyProtection="0">
      <alignment vertical="center"/>
    </xf>
    <xf numFmtId="0" fontId="0" fillId="0" borderId="0"/>
    <xf numFmtId="0" fontId="59" fillId="0" borderId="0"/>
    <xf numFmtId="0" fontId="59" fillId="0" borderId="0"/>
    <xf numFmtId="0" fontId="146" fillId="0" borderId="0" applyFill="0">
      <alignment horizontal="center"/>
      <protection locked="0"/>
    </xf>
    <xf numFmtId="0" fontId="59" fillId="0" borderId="0"/>
    <xf numFmtId="0" fontId="3" fillId="0" borderId="0"/>
    <xf numFmtId="0" fontId="59" fillId="0" borderId="0"/>
    <xf numFmtId="0" fontId="59" fillId="0" borderId="0"/>
    <xf numFmtId="0" fontId="59" fillId="0" borderId="0"/>
    <xf numFmtId="0" fontId="0" fillId="0" borderId="0" applyNumberFormat="0" applyFill="0" applyBorder="0" applyAlignment="0" applyProtection="0"/>
    <xf numFmtId="0" fontId="59" fillId="0" borderId="0"/>
    <xf numFmtId="0" fontId="59" fillId="0" borderId="0"/>
    <xf numFmtId="0" fontId="64" fillId="27" borderId="0" applyNumberFormat="0" applyBorder="0" applyAlignment="0" applyProtection="0">
      <alignment vertical="center"/>
    </xf>
    <xf numFmtId="0" fontId="59" fillId="0" borderId="0"/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 applyFill="0" applyBorder="0" applyAlignment="0"/>
    <xf numFmtId="0" fontId="8" fillId="0" borderId="0"/>
    <xf numFmtId="0" fontId="59" fillId="0" borderId="0"/>
    <xf numFmtId="0" fontId="59" fillId="0" borderId="0"/>
    <xf numFmtId="0" fontId="59" fillId="0" borderId="0"/>
    <xf numFmtId="0" fontId="64" fillId="3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59" fillId="0" borderId="0"/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59" fillId="0" borderId="0"/>
    <xf numFmtId="0" fontId="64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9" fillId="0" borderId="0"/>
    <xf numFmtId="182" fontId="8" fillId="0" borderId="0" applyNumberFormat="0" applyFill="0" applyBorder="0" applyAlignment="0" applyProtection="0">
      <alignment horizontal="left"/>
    </xf>
    <xf numFmtId="0" fontId="64" fillId="3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110" fillId="0" borderId="0"/>
    <xf numFmtId="0" fontId="0" fillId="0" borderId="0" applyNumberFormat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0" fillId="0" borderId="0"/>
    <xf numFmtId="0" fontId="59" fillId="0" borderId="0"/>
    <xf numFmtId="186" fontId="77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64" fillId="27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224" fontId="8" fillId="0" borderId="0" applyFont="0" applyFill="0" applyBorder="0" applyAlignment="0" applyProtection="0"/>
    <xf numFmtId="0" fontId="59" fillId="0" borderId="0"/>
    <xf numFmtId="0" fontId="64" fillId="3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230" fontId="8" fillId="0" borderId="0"/>
    <xf numFmtId="0" fontId="58" fillId="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9" fillId="0" borderId="0"/>
    <xf numFmtId="230" fontId="8" fillId="0" borderId="0"/>
    <xf numFmtId="0" fontId="58" fillId="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9" fillId="0" borderId="0"/>
    <xf numFmtId="230" fontId="8" fillId="0" borderId="0"/>
    <xf numFmtId="0" fontId="58" fillId="7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112" fillId="32" borderId="0" applyNumberFormat="0" applyBorder="0" applyAlignment="0" applyProtection="0">
      <alignment vertical="center"/>
    </xf>
    <xf numFmtId="0" fontId="59" fillId="0" borderId="0"/>
    <xf numFmtId="0" fontId="58" fillId="32" borderId="0" applyNumberFormat="0" applyBorder="0" applyAlignment="0" applyProtection="0">
      <alignment vertical="center"/>
    </xf>
    <xf numFmtId="0" fontId="59" fillId="0" borderId="0"/>
    <xf numFmtId="0" fontId="0" fillId="0" borderId="0" applyNumberFormat="0" applyFont="0" applyFill="0" applyBorder="0" applyAlignment="0" applyProtection="0"/>
    <xf numFmtId="0" fontId="59" fillId="0" borderId="0"/>
    <xf numFmtId="0" fontId="8" fillId="0" borderId="0">
      <alignment vertical="center"/>
    </xf>
    <xf numFmtId="0" fontId="59" fillId="0" borderId="0"/>
    <xf numFmtId="187" fontId="8" fillId="19" borderId="0"/>
    <xf numFmtId="187" fontId="8" fillId="19" borderId="0"/>
    <xf numFmtId="0" fontId="59" fillId="0" borderId="0"/>
    <xf numFmtId="187" fontId="8" fillId="19" borderId="0"/>
    <xf numFmtId="187" fontId="8" fillId="19" borderId="0"/>
    <xf numFmtId="0" fontId="59" fillId="0" borderId="0"/>
    <xf numFmtId="0" fontId="59" fillId="0" borderId="0"/>
    <xf numFmtId="187" fontId="8" fillId="19" borderId="0"/>
    <xf numFmtId="0" fontId="59" fillId="0" borderId="0"/>
    <xf numFmtId="187" fontId="8" fillId="19" borderId="0"/>
    <xf numFmtId="0" fontId="59" fillId="0" borderId="0"/>
    <xf numFmtId="0" fontId="59" fillId="0" borderId="0"/>
    <xf numFmtId="0" fontId="59" fillId="0" borderId="0"/>
    <xf numFmtId="0" fontId="64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9" fillId="0" borderId="0"/>
    <xf numFmtId="190" fontId="8" fillId="10" borderId="0"/>
    <xf numFmtId="0" fontId="64" fillId="7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64" fillId="27" borderId="0" applyNumberFormat="0" applyBorder="0" applyAlignment="0" applyProtection="0">
      <alignment vertical="center"/>
    </xf>
    <xf numFmtId="0" fontId="59" fillId="0" borderId="0"/>
    <xf numFmtId="0" fontId="59" fillId="0" borderId="0"/>
    <xf numFmtId="3" fontId="147" fillId="0" borderId="0"/>
    <xf numFmtId="0" fontId="64" fillId="3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0" fillId="0" borderId="0" applyNumberFormat="0" applyFont="0" applyFill="0" applyBorder="0" applyAlignment="0" applyProtection="0">
      <alignment horizontal="left"/>
    </xf>
    <xf numFmtId="0" fontId="58" fillId="7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0" fillId="0" borderId="0"/>
    <xf numFmtId="0" fontId="59" fillId="0" borderId="0"/>
    <xf numFmtId="0" fontId="8" fillId="0" borderId="0">
      <alignment vertical="center"/>
    </xf>
    <xf numFmtId="0" fontId="8" fillId="0" borderId="0">
      <alignment vertical="center"/>
    </xf>
    <xf numFmtId="0" fontId="59" fillId="0" borderId="0"/>
    <xf numFmtId="0" fontId="8" fillId="0" borderId="0">
      <alignment vertical="center"/>
    </xf>
    <xf numFmtId="0" fontId="8" fillId="0" borderId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0" fillId="0" borderId="0" applyNumberFormat="0" applyFont="0" applyFill="0" applyBorder="0" applyAlignment="0" applyProtection="0"/>
    <xf numFmtId="0" fontId="64" fillId="27" borderId="0" applyNumberFormat="0" applyBorder="0" applyAlignment="0" applyProtection="0">
      <alignment vertical="center"/>
    </xf>
    <xf numFmtId="0" fontId="59" fillId="0" borderId="0"/>
    <xf numFmtId="0" fontId="64" fillId="27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64" fillId="38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9" fillId="0" borderId="0"/>
    <xf numFmtId="0" fontId="64" fillId="38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9" fillId="0" borderId="0"/>
    <xf numFmtId="0" fontId="64" fillId="38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1" fillId="0" borderId="0" applyFill="0" applyBorder="0" applyAlignment="0"/>
    <xf numFmtId="0" fontId="59" fillId="0" borderId="0"/>
    <xf numFmtId="0" fontId="0" fillId="0" borderId="0" applyNumberFormat="0" applyFont="0" applyFill="0" applyBorder="0" applyAlignment="0" applyProtection="0"/>
    <xf numFmtId="0" fontId="59" fillId="0" borderId="0"/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1" fillId="0" borderId="0" applyFill="0" applyBorder="0" applyAlignment="0"/>
    <xf numFmtId="0" fontId="59" fillId="0" borderId="0"/>
    <xf numFmtId="0" fontId="59" fillId="0" borderId="0"/>
    <xf numFmtId="0" fontId="69" fillId="18" borderId="41" applyNumberFormat="0" applyAlignment="0" applyProtection="0">
      <alignment vertical="center"/>
    </xf>
    <xf numFmtId="0" fontId="59" fillId="0" borderId="0"/>
    <xf numFmtId="0" fontId="59" fillId="0" borderId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99" fillId="28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8" fillId="5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59" fillId="0" borderId="0"/>
    <xf numFmtId="190" fontId="8" fillId="10" borderId="0"/>
    <xf numFmtId="0" fontId="0" fillId="0" borderId="0"/>
    <xf numFmtId="0" fontId="99" fillId="28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64" fillId="17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0" fillId="0" borderId="0"/>
    <xf numFmtId="0" fontId="64" fillId="27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52" borderId="0" applyNumberFormat="0" applyBorder="0" applyAlignment="0" applyProtection="0">
      <alignment vertical="center"/>
    </xf>
    <xf numFmtId="0" fontId="59" fillId="0" borderId="0"/>
    <xf numFmtId="0" fontId="0" fillId="0" borderId="64" applyNumberFormat="0" applyFont="0" applyFill="0" applyAlignment="0" applyProtection="0"/>
    <xf numFmtId="0" fontId="0" fillId="0" borderId="0"/>
    <xf numFmtId="0" fontId="59" fillId="0" borderId="0"/>
    <xf numFmtId="0" fontId="0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9" fillId="0" borderId="0"/>
    <xf numFmtId="0" fontId="1" fillId="0" borderId="0"/>
    <xf numFmtId="0" fontId="0" fillId="0" borderId="0"/>
    <xf numFmtId="0" fontId="59" fillId="0" borderId="0"/>
    <xf numFmtId="0" fontId="8" fillId="0" borderId="0" applyNumberFormat="0" applyFill="0" applyBorder="0" applyAlignment="0" applyProtection="0">
      <alignment horizontal="left"/>
    </xf>
    <xf numFmtId="0" fontId="64" fillId="2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9" fillId="0" borderId="0"/>
    <xf numFmtId="0" fontId="8" fillId="0" borderId="0" applyNumberFormat="0" applyFill="0" applyBorder="0" applyAlignment="0" applyProtection="0">
      <alignment horizontal="left"/>
    </xf>
    <xf numFmtId="0" fontId="64" fillId="26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0" fillId="0" borderId="0"/>
    <xf numFmtId="0" fontId="59" fillId="0" borderId="0"/>
    <xf numFmtId="0" fontId="59" fillId="0" borderId="0"/>
    <xf numFmtId="0" fontId="59" fillId="0" borderId="0"/>
    <xf numFmtId="0" fontId="0" fillId="0" borderId="0" applyNumberFormat="0" applyFont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0" fillId="0" borderId="0"/>
    <xf numFmtId="0" fontId="0" fillId="0" borderId="0"/>
    <xf numFmtId="0" fontId="59" fillId="0" borderId="0"/>
    <xf numFmtId="0" fontId="0" fillId="0" borderId="0"/>
    <xf numFmtId="0" fontId="0" fillId="0" borderId="0" applyNumberFormat="0" applyFont="0" applyFill="0" applyBorder="0" applyAlignment="0" applyProtection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25" fontId="0" fillId="0" borderId="0" applyFont="0" applyFill="0" applyBorder="0" applyAlignment="0" applyProtection="0"/>
    <xf numFmtId="0" fontId="8" fillId="0" borderId="0"/>
    <xf numFmtId="0" fontId="64" fillId="3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39" fontId="77" fillId="0" borderId="0" applyFont="0" applyFill="0" applyBorder="0" applyAlignment="0" applyProtection="0"/>
    <xf numFmtId="0" fontId="64" fillId="3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0" borderId="0">
      <protection locked="0"/>
    </xf>
    <xf numFmtId="0" fontId="8" fillId="0" borderId="0">
      <alignment vertical="center"/>
    </xf>
    <xf numFmtId="0" fontId="1" fillId="0" borderId="0"/>
    <xf numFmtId="182" fontId="8" fillId="0" borderId="0" applyNumberFormat="0" applyFill="0" applyBorder="0" applyAlignment="0" applyProtection="0">
      <alignment horizontal="left"/>
    </xf>
    <xf numFmtId="0" fontId="8" fillId="0" borderId="0"/>
    <xf numFmtId="182" fontId="8" fillId="0" borderId="0" applyNumberFormat="0" applyFill="0" applyBorder="0" applyAlignment="0" applyProtection="0">
      <alignment horizontal="left"/>
    </xf>
    <xf numFmtId="0" fontId="8" fillId="0" borderId="0"/>
    <xf numFmtId="0" fontId="8" fillId="0" borderId="0"/>
    <xf numFmtId="0" fontId="8" fillId="0" borderId="0"/>
    <xf numFmtId="0" fontId="0" fillId="0" borderId="0" applyNumberFormat="0" applyFont="0" applyFill="0" applyBorder="0" applyAlignment="0" applyProtection="0"/>
    <xf numFmtId="0" fontId="59" fillId="0" borderId="0">
      <protection locked="0"/>
    </xf>
    <xf numFmtId="0" fontId="59" fillId="0" borderId="0">
      <protection locked="0"/>
    </xf>
    <xf numFmtId="0" fontId="110" fillId="0" borderId="0"/>
    <xf numFmtId="0" fontId="59" fillId="0" borderId="0"/>
    <xf numFmtId="0" fontId="64" fillId="17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0" fillId="0" borderId="0"/>
    <xf numFmtId="0" fontId="59" fillId="0" borderId="0">
      <protection locked="0"/>
    </xf>
    <xf numFmtId="0" fontId="59" fillId="0" borderId="0"/>
    <xf numFmtId="0" fontId="59" fillId="0" borderId="0"/>
    <xf numFmtId="0" fontId="0" fillId="0" borderId="0" applyNumberFormat="0" applyFill="0" applyBorder="0" applyAlignment="0" applyProtection="0"/>
    <xf numFmtId="0" fontId="59" fillId="0" borderId="0"/>
    <xf numFmtId="0" fontId="0" fillId="0" borderId="0" applyNumberFormat="0" applyFill="0" applyBorder="0" applyAlignment="0" applyProtection="0"/>
    <xf numFmtId="0" fontId="59" fillId="0" borderId="0"/>
    <xf numFmtId="190" fontId="8" fillId="10" borderId="0"/>
    <xf numFmtId="0" fontId="59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9" fillId="0" borderId="0">
      <protection locked="0"/>
    </xf>
    <xf numFmtId="0" fontId="0" fillId="0" borderId="0" applyNumberFormat="0" applyFont="0" applyFill="0" applyBorder="0" applyAlignment="0" applyProtection="0"/>
    <xf numFmtId="0" fontId="0" fillId="0" borderId="0">
      <protection locked="0"/>
    </xf>
    <xf numFmtId="195" fontId="0" fillId="0" borderId="0" applyFont="0" applyFill="0" applyBorder="0" applyAlignment="0" applyProtection="0"/>
    <xf numFmtId="0" fontId="59" fillId="0" borderId="0"/>
    <xf numFmtId="0" fontId="0" fillId="0" borderId="0"/>
    <xf numFmtId="0" fontId="0" fillId="0" borderId="0">
      <protection locked="0"/>
    </xf>
    <xf numFmtId="0" fontId="59" fillId="0" borderId="0"/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0" fillId="0" borderId="0">
      <protection locked="0"/>
    </xf>
    <xf numFmtId="220" fontId="24" fillId="0" borderId="0" applyFill="0" applyBorder="0" applyProtection="0">
      <alignment horizontal="right"/>
    </xf>
    <xf numFmtId="0" fontId="59" fillId="0" borderId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64" fillId="2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73" fillId="0" borderId="0">
      <alignment vertical="top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8" fillId="0" borderId="0"/>
    <xf numFmtId="0" fontId="59" fillId="0" borderId="0">
      <protection locked="0"/>
    </xf>
    <xf numFmtId="0" fontId="0" fillId="0" borderId="0"/>
    <xf numFmtId="0" fontId="0" fillId="0" borderId="0"/>
    <xf numFmtId="9" fontId="85" fillId="0" borderId="0" applyNumberFormat="0" applyFill="0" applyBorder="0" applyAlignment="0">
      <protection locked="0"/>
    </xf>
    <xf numFmtId="9" fontId="0" fillId="0" borderId="65" applyFont="0" applyFill="0" applyBorder="0" applyAlignment="0" applyProtection="0"/>
    <xf numFmtId="0" fontId="59" fillId="0" borderId="0"/>
    <xf numFmtId="0" fontId="59" fillId="0" borderId="0"/>
    <xf numFmtId="0" fontId="59" fillId="0" borderId="0">
      <protection locked="0"/>
    </xf>
    <xf numFmtId="190" fontId="8" fillId="10" borderId="0"/>
    <xf numFmtId="0" fontId="59" fillId="0" borderId="0">
      <protection locked="0"/>
    </xf>
    <xf numFmtId="0" fontId="59" fillId="0" borderId="0">
      <protection locked="0"/>
    </xf>
    <xf numFmtId="0" fontId="73" fillId="0" borderId="0">
      <alignment vertical="top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9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8" fillId="7" borderId="0" applyNumberFormat="0" applyBorder="0" applyAlignment="0" applyProtection="0">
      <alignment vertical="center"/>
    </xf>
    <xf numFmtId="0" fontId="0" fillId="0" borderId="0"/>
    <xf numFmtId="0" fontId="73" fillId="0" borderId="0">
      <alignment vertical="top"/>
    </xf>
    <xf numFmtId="0" fontId="64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9" fillId="0" borderId="0">
      <protection locked="0"/>
    </xf>
    <xf numFmtId="0" fontId="59" fillId="0" borderId="0">
      <protection locked="0"/>
    </xf>
    <xf numFmtId="0" fontId="64" fillId="17" borderId="0" applyNumberFormat="0" applyBorder="0" applyAlignment="0" applyProtection="0">
      <alignment vertical="center"/>
    </xf>
    <xf numFmtId="0" fontId="59" fillId="0" borderId="0">
      <protection locked="0"/>
    </xf>
    <xf numFmtId="0" fontId="59" fillId="0" borderId="0">
      <protection locked="0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4" fillId="0" borderId="59" applyNumberFormat="0" applyFill="0" applyAlignment="0" applyProtection="0">
      <alignment vertical="center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8" fillId="0" borderId="0"/>
    <xf numFmtId="0" fontId="59" fillId="0" borderId="0">
      <protection locked="0"/>
    </xf>
    <xf numFmtId="0" fontId="64" fillId="11" borderId="0" applyNumberFormat="0" applyBorder="0" applyAlignment="0" applyProtection="0">
      <alignment vertical="center"/>
    </xf>
    <xf numFmtId="0" fontId="59" fillId="0" borderId="0">
      <protection locked="0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59" fillId="0" borderId="0">
      <protection locked="0"/>
    </xf>
    <xf numFmtId="0" fontId="0" fillId="0" borderId="0" applyNumberFormat="0" applyFont="0" applyFill="0" applyBorder="0" applyAlignment="0" applyProtection="0"/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/>
    <xf numFmtId="0" fontId="110" fillId="0" borderId="0"/>
    <xf numFmtId="0" fontId="0" fillId="0" borderId="0"/>
    <xf numFmtId="0" fontId="8" fillId="0" borderId="0"/>
    <xf numFmtId="0" fontId="59" fillId="0" borderId="0">
      <protection locked="0"/>
    </xf>
    <xf numFmtId="0" fontId="0" fillId="0" borderId="0"/>
    <xf numFmtId="0" fontId="0" fillId="0" borderId="0" applyNumberFormat="0" applyFont="0" applyFill="0" applyBorder="0" applyAlignment="0" applyProtection="0"/>
    <xf numFmtId="0" fontId="1" fillId="0" borderId="0"/>
    <xf numFmtId="0" fontId="0" fillId="0" borderId="0"/>
    <xf numFmtId="0" fontId="0" fillId="0" borderId="0"/>
    <xf numFmtId="0" fontId="8" fillId="0" borderId="0"/>
    <xf numFmtId="0" fontId="66" fillId="0" borderId="0" applyNumberFormat="0" applyFont="0" applyFill="0" applyBorder="0" applyAlignment="0" applyProtection="0">
      <alignment horizontal="left"/>
    </xf>
    <xf numFmtId="0" fontId="0" fillId="0" borderId="0"/>
    <xf numFmtId="0" fontId="0" fillId="0" borderId="0"/>
    <xf numFmtId="190" fontId="8" fillId="19" borderId="0"/>
    <xf numFmtId="25" fontId="77" fillId="0" borderId="0" applyFont="0" applyFill="0" applyBorder="0" applyAlignment="0" applyProtection="0"/>
    <xf numFmtId="25" fontId="77" fillId="0" borderId="0" applyFont="0" applyFill="0" applyBorder="0" applyAlignment="0" applyProtection="0"/>
    <xf numFmtId="0" fontId="64" fillId="38" borderId="0" applyNumberFormat="0" applyBorder="0" applyAlignment="0" applyProtection="0">
      <alignment vertical="center"/>
    </xf>
    <xf numFmtId="0" fontId="110" fillId="0" borderId="0"/>
    <xf numFmtId="0" fontId="7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4" fillId="11" borderId="0" applyNumberFormat="0" applyBorder="0" applyAlignment="0" applyProtection="0">
      <alignment vertical="center"/>
    </xf>
    <xf numFmtId="0" fontId="0" fillId="0" borderId="0"/>
    <xf numFmtId="0" fontId="64" fillId="38" borderId="0" applyNumberFormat="0" applyBorder="0" applyAlignment="0" applyProtection="0">
      <alignment vertical="center"/>
    </xf>
    <xf numFmtId="0" fontId="59" fillId="0" borderId="0"/>
    <xf numFmtId="0" fontId="64" fillId="11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1" fillId="0" borderId="0" applyFill="0" applyBorder="0" applyAlignment="0"/>
    <xf numFmtId="0" fontId="64" fillId="7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9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4" fillId="11" borderId="0" applyNumberFormat="0" applyBorder="0" applyAlignment="0" applyProtection="0">
      <alignment vertical="center"/>
    </xf>
    <xf numFmtId="0" fontId="59" fillId="0" borderId="0"/>
    <xf numFmtId="245" fontId="52" fillId="0" borderId="0">
      <alignment horizontal="right"/>
    </xf>
    <xf numFmtId="0" fontId="0" fillId="0" borderId="0"/>
    <xf numFmtId="0" fontId="0" fillId="0" borderId="0"/>
    <xf numFmtId="0" fontId="64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187" fontId="8" fillId="19" borderId="0"/>
    <xf numFmtId="0" fontId="0" fillId="0" borderId="0"/>
    <xf numFmtId="0" fontId="0" fillId="0" borderId="0"/>
    <xf numFmtId="0" fontId="8" fillId="0" borderId="0"/>
    <xf numFmtId="0" fontId="0" fillId="0" borderId="0"/>
    <xf numFmtId="212" fontId="24" fillId="0" borderId="0" applyFill="0" applyBorder="0" applyProtection="0">
      <alignment horizontal="right"/>
    </xf>
    <xf numFmtId="0" fontId="0" fillId="0" borderId="0"/>
    <xf numFmtId="0" fontId="59" fillId="0" borderId="0"/>
    <xf numFmtId="0" fontId="0" fillId="0" borderId="0"/>
    <xf numFmtId="0" fontId="0" fillId="0" borderId="0"/>
    <xf numFmtId="0" fontId="0" fillId="0" borderId="0"/>
    <xf numFmtId="0" fontId="64" fillId="38" borderId="0" applyNumberFormat="0" applyBorder="0" applyAlignment="0" applyProtection="0">
      <alignment vertical="center"/>
    </xf>
    <xf numFmtId="0" fontId="0" fillId="0" borderId="0"/>
    <xf numFmtId="0" fontId="59" fillId="0" borderId="0">
      <protection locked="0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4" fillId="27" borderId="0" applyNumberFormat="0" applyBorder="0" applyAlignment="0" applyProtection="0">
      <alignment vertical="center"/>
    </xf>
    <xf numFmtId="0" fontId="0" fillId="0" borderId="0"/>
    <xf numFmtId="0" fontId="81" fillId="0" borderId="44" applyNumberFormat="0" applyFill="0" applyAlignment="0" applyProtection="0">
      <alignment vertical="center"/>
    </xf>
    <xf numFmtId="0" fontId="0" fillId="0" borderId="0"/>
    <xf numFmtId="0" fontId="58" fillId="14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0" fillId="0" borderId="0"/>
    <xf numFmtId="0" fontId="58" fillId="14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39" fontId="8" fillId="0" borderId="0"/>
    <xf numFmtId="0" fontId="64" fillId="3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0" fillId="0" borderId="0"/>
    <xf numFmtId="0" fontId="115" fillId="6" borderId="0" applyNumberFormat="0" applyBorder="0" applyAlignment="0" applyProtection="0">
      <alignment vertical="center"/>
    </xf>
    <xf numFmtId="0" fontId="8" fillId="0" borderId="0">
      <protection locked="0"/>
    </xf>
    <xf numFmtId="39" fontId="8" fillId="0" borderId="0"/>
    <xf numFmtId="0" fontId="64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/>
    <xf numFmtId="0" fontId="64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/>
    <xf numFmtId="0" fontId="64" fillId="17" borderId="0" applyNumberFormat="0" applyBorder="0" applyAlignment="0" applyProtection="0">
      <alignment vertical="center"/>
    </xf>
    <xf numFmtId="0" fontId="59" fillId="0" borderId="0"/>
    <xf numFmtId="0" fontId="0" fillId="0" borderId="0" applyNumberFormat="0" applyFont="0" applyFill="0" applyBorder="0" applyAlignment="0" applyProtection="0"/>
    <xf numFmtId="0" fontId="0" fillId="0" borderId="0"/>
    <xf numFmtId="39" fontId="8" fillId="0" borderId="0"/>
    <xf numFmtId="0" fontId="64" fillId="3" borderId="0" applyNumberFormat="0" applyBorder="0" applyAlignment="0" applyProtection="0">
      <alignment vertical="center"/>
    </xf>
    <xf numFmtId="0" fontId="0" fillId="0" borderId="0"/>
    <xf numFmtId="0" fontId="64" fillId="27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0" fillId="0" borderId="0"/>
    <xf numFmtId="0" fontId="64" fillId="27" borderId="0" applyNumberFormat="0" applyBorder="0" applyAlignment="0" applyProtection="0">
      <alignment vertical="center"/>
    </xf>
    <xf numFmtId="0" fontId="0" fillId="0" borderId="0"/>
    <xf numFmtId="0" fontId="99" fillId="28" borderId="0" applyNumberFormat="0" applyBorder="0" applyAlignment="0" applyProtection="0">
      <alignment vertical="center"/>
    </xf>
    <xf numFmtId="0" fontId="0" fillId="0" borderId="0"/>
    <xf numFmtId="0" fontId="59" fillId="0" borderId="0">
      <protection locked="0"/>
    </xf>
    <xf numFmtId="0" fontId="64" fillId="27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0" fillId="0" borderId="0"/>
    <xf numFmtId="0" fontId="64" fillId="27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8" fillId="0" borderId="0"/>
    <xf numFmtId="0" fontId="9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9" fillId="0" borderId="0"/>
    <xf numFmtId="0" fontId="0" fillId="0" borderId="0"/>
    <xf numFmtId="0" fontId="0" fillId="0" borderId="0"/>
    <xf numFmtId="0" fontId="8" fillId="0" borderId="0">
      <alignment vertical="center"/>
    </xf>
    <xf numFmtId="0" fontId="1" fillId="0" borderId="0"/>
    <xf numFmtId="0" fontId="0" fillId="0" borderId="0"/>
    <xf numFmtId="0" fontId="64" fillId="26" borderId="0" applyNumberFormat="0" applyBorder="0" applyAlignment="0" applyProtection="0">
      <alignment vertical="center"/>
    </xf>
    <xf numFmtId="0" fontId="0" fillId="0" borderId="0"/>
    <xf numFmtId="0" fontId="64" fillId="26" borderId="0" applyNumberFormat="0" applyBorder="0" applyAlignment="0" applyProtection="0">
      <alignment vertical="center"/>
    </xf>
    <xf numFmtId="0" fontId="59" fillId="0" borderId="0"/>
    <xf numFmtId="0" fontId="0" fillId="0" borderId="0"/>
    <xf numFmtId="0" fontId="59" fillId="0" borderId="0"/>
    <xf numFmtId="0" fontId="59" fillId="0" borderId="0"/>
    <xf numFmtId="0" fontId="99" fillId="28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190" fontId="8" fillId="10" borderId="0"/>
    <xf numFmtId="0" fontId="59" fillId="0" borderId="0"/>
    <xf numFmtId="0" fontId="59" fillId="0" borderId="0"/>
    <xf numFmtId="0" fontId="59" fillId="0" borderId="0"/>
    <xf numFmtId="41" fontId="8" fillId="0" borderId="0" applyFont="0" applyFill="0" applyBorder="0" applyAlignment="0" applyProtection="0"/>
    <xf numFmtId="0" fontId="59" fillId="0" borderId="0"/>
    <xf numFmtId="0" fontId="59" fillId="0" borderId="0"/>
    <xf numFmtId="41" fontId="8" fillId="0" borderId="0" applyFont="0" applyFill="0" applyBorder="0" applyAlignment="0" applyProtection="0"/>
    <xf numFmtId="0" fontId="59" fillId="0" borderId="0"/>
    <xf numFmtId="190" fontId="8" fillId="19" borderId="0"/>
    <xf numFmtId="10" fontId="80" fillId="3" borderId="1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64" fillId="26" borderId="0" applyNumberFormat="0" applyBorder="0" applyAlignment="0" applyProtection="0">
      <alignment vertical="center"/>
    </xf>
    <xf numFmtId="39" fontId="8" fillId="0" borderId="0"/>
    <xf numFmtId="0" fontId="64" fillId="3" borderId="0" applyNumberFormat="0" applyBorder="0" applyAlignment="0" applyProtection="0">
      <alignment vertical="center"/>
    </xf>
    <xf numFmtId="39" fontId="8" fillId="0" borderId="0"/>
    <xf numFmtId="187" fontId="8" fillId="19" borderId="0"/>
    <xf numFmtId="0" fontId="64" fillId="3" borderId="0" applyNumberFormat="0" applyBorder="0" applyAlignment="0" applyProtection="0">
      <alignment vertical="center"/>
    </xf>
    <xf numFmtId="187" fontId="8" fillId="10" borderId="0"/>
    <xf numFmtId="187" fontId="8" fillId="10" borderId="0"/>
    <xf numFmtId="0" fontId="59" fillId="0" borderId="0"/>
    <xf numFmtId="0" fontId="64" fillId="26" borderId="0" applyNumberFormat="0" applyBorder="0" applyAlignment="0" applyProtection="0">
      <alignment vertical="center"/>
    </xf>
    <xf numFmtId="39" fontId="8" fillId="0" borderId="0"/>
    <xf numFmtId="0" fontId="64" fillId="3" borderId="0" applyNumberFormat="0" applyBorder="0" applyAlignment="0" applyProtection="0">
      <alignment vertical="center"/>
    </xf>
    <xf numFmtId="187" fontId="8" fillId="10" borderId="0"/>
    <xf numFmtId="0" fontId="59" fillId="0" borderId="0"/>
    <xf numFmtId="0" fontId="59" fillId="0" borderId="0"/>
    <xf numFmtId="0" fontId="59" fillId="0" borderId="0"/>
    <xf numFmtId="0" fontId="64" fillId="17" borderId="0" applyNumberFormat="0" applyBorder="0" applyAlignment="0" applyProtection="0">
      <alignment vertical="center"/>
    </xf>
    <xf numFmtId="0" fontId="59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/>
    <xf numFmtId="0" fontId="64" fillId="17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8" fillId="0" borderId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59" fillId="0" borderId="0"/>
    <xf numFmtId="0" fontId="8" fillId="0" borderId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148" fillId="0" borderId="0" applyNumberFormat="0" applyFill="0" applyBorder="0" applyAlignment="0" applyProtection="0">
      <alignment vertical="top"/>
      <protection locked="0"/>
    </xf>
    <xf numFmtId="0" fontId="64" fillId="11" borderId="0" applyNumberFormat="0" applyBorder="0" applyAlignment="0" applyProtection="0">
      <alignment vertical="center"/>
    </xf>
    <xf numFmtId="0" fontId="59" fillId="0" borderId="0"/>
    <xf numFmtId="0" fontId="66" fillId="0" borderId="0"/>
    <xf numFmtId="0" fontId="64" fillId="11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6" fillId="0" borderId="0" applyNumberFormat="0" applyFill="0">
      <alignment horizontal="left" vertical="center"/>
    </xf>
    <xf numFmtId="0" fontId="64" fillId="11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10" fontId="77" fillId="0" borderId="0" applyFont="0" applyFill="0" applyBorder="0" applyAlignment="0" applyProtection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59" fillId="0" borderId="0"/>
    <xf numFmtId="0" fontId="64" fillId="11" borderId="0" applyNumberFormat="0" applyBorder="0" applyAlignment="0" applyProtection="0">
      <alignment vertical="center"/>
    </xf>
    <xf numFmtId="0" fontId="59" fillId="0" borderId="0"/>
    <xf numFmtId="0" fontId="0" fillId="0" borderId="0"/>
    <xf numFmtId="0" fontId="64" fillId="11" borderId="0" applyNumberFormat="0" applyBorder="0" applyAlignment="0" applyProtection="0">
      <alignment vertical="center"/>
    </xf>
    <xf numFmtId="0" fontId="59" fillId="0" borderId="0"/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4" fillId="38" borderId="0" applyNumberFormat="0" applyBorder="0" applyAlignment="0" applyProtection="0">
      <alignment vertical="center"/>
    </xf>
    <xf numFmtId="0" fontId="59" fillId="0" borderId="0"/>
    <xf numFmtId="0" fontId="64" fillId="38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64" fillId="3" borderId="0" applyNumberFormat="0" applyBorder="0" applyAlignment="0" applyProtection="0">
      <alignment vertical="center"/>
    </xf>
    <xf numFmtId="0" fontId="59" fillId="0" borderId="0"/>
    <xf numFmtId="0" fontId="64" fillId="3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0" fillId="0" borderId="0"/>
    <xf numFmtId="0" fontId="1" fillId="0" borderId="0"/>
    <xf numFmtId="0" fontId="59" fillId="0" borderId="0"/>
    <xf numFmtId="0" fontId="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4" fillId="3" borderId="0" applyNumberFormat="0" applyBorder="0" applyAlignment="0" applyProtection="0">
      <alignment vertical="center"/>
    </xf>
    <xf numFmtId="0" fontId="59" fillId="0" borderId="0"/>
    <xf numFmtId="187" fontId="8" fillId="19" borderId="0"/>
    <xf numFmtId="187" fontId="8" fillId="19" borderId="0"/>
    <xf numFmtId="0" fontId="59" fillId="0" borderId="0"/>
    <xf numFmtId="0" fontId="117" fillId="11" borderId="54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187" fontId="8" fillId="19" borderId="0"/>
    <xf numFmtId="187" fontId="8" fillId="19" borderId="0"/>
    <xf numFmtId="0" fontId="59" fillId="0" borderId="0"/>
    <xf numFmtId="0" fontId="117" fillId="11" borderId="54" applyNumberFormat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64" fillId="26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64" fillId="26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1" fillId="0" borderId="0" applyFill="0" applyBorder="0" applyAlignment="0"/>
    <xf numFmtId="0" fontId="59" fillId="0" borderId="0"/>
    <xf numFmtId="0" fontId="59" fillId="0" borderId="0"/>
    <xf numFmtId="0" fontId="64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9" fillId="0" borderId="0"/>
    <xf numFmtId="0" fontId="59" fillId="0" borderId="0"/>
    <xf numFmtId="0" fontId="64" fillId="3" borderId="0" applyNumberFormat="0" applyBorder="0" applyAlignment="0" applyProtection="0">
      <alignment vertical="center"/>
    </xf>
    <xf numFmtId="0" fontId="59" fillId="0" borderId="0"/>
    <xf numFmtId="0" fontId="0" fillId="0" borderId="0" applyNumberFormat="0" applyFont="0" applyFill="0" applyBorder="0" applyAlignment="0" applyProtection="0"/>
    <xf numFmtId="0" fontId="59" fillId="0" borderId="0">
      <protection locked="0"/>
    </xf>
    <xf numFmtId="0" fontId="59" fillId="0" borderId="0"/>
    <xf numFmtId="0" fontId="64" fillId="27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59" fillId="0" borderId="0"/>
    <xf numFmtId="0" fontId="59" fillId="0" borderId="0">
      <protection locked="0"/>
    </xf>
    <xf numFmtId="0" fontId="59" fillId="0" borderId="0"/>
    <xf numFmtId="0" fontId="59" fillId="0" borderId="0"/>
    <xf numFmtId="0" fontId="64" fillId="27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59" fillId="0" borderId="0">
      <protection locked="0"/>
    </xf>
    <xf numFmtId="0" fontId="59" fillId="0" borderId="0"/>
    <xf numFmtId="187" fontId="8" fillId="10" borderId="0"/>
    <xf numFmtId="187" fontId="8" fillId="10" borderId="0"/>
    <xf numFmtId="39" fontId="0" fillId="0" borderId="0" applyFont="0" applyFill="0" applyBorder="0" applyAlignment="0" applyProtection="0"/>
    <xf numFmtId="0" fontId="59" fillId="0" borderId="0"/>
    <xf numFmtId="187" fontId="8" fillId="1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0" fillId="0" borderId="0"/>
    <xf numFmtId="0" fontId="59" fillId="0" borderId="0"/>
    <xf numFmtId="0" fontId="59" fillId="0" borderId="0"/>
    <xf numFmtId="0" fontId="59" fillId="0" borderId="0"/>
    <xf numFmtId="179" fontId="8" fillId="0" borderId="0" applyFont="0" applyFill="0" applyBorder="0" applyAlignment="0" applyProtection="0"/>
    <xf numFmtId="0" fontId="59" fillId="0" borderId="0"/>
    <xf numFmtId="0" fontId="59" fillId="0" borderId="0"/>
    <xf numFmtId="190" fontId="8" fillId="10" borderId="0"/>
    <xf numFmtId="0" fontId="64" fillId="38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99" fillId="28" borderId="0" applyNumberFormat="0" applyBorder="0" applyAlignment="0" applyProtection="0">
      <alignment vertical="center"/>
    </xf>
    <xf numFmtId="0" fontId="59" fillId="0" borderId="0"/>
    <xf numFmtId="39" fontId="8" fillId="0" borderId="0"/>
    <xf numFmtId="0" fontId="59" fillId="0" borderId="0"/>
    <xf numFmtId="0" fontId="99" fillId="28" borderId="0" applyNumberFormat="0" applyBorder="0" applyAlignment="0" applyProtection="0">
      <alignment vertical="center"/>
    </xf>
    <xf numFmtId="0" fontId="59" fillId="0" borderId="0"/>
    <xf numFmtId="0" fontId="64" fillId="11" borderId="0" applyNumberFormat="0" applyBorder="0" applyAlignment="0" applyProtection="0">
      <alignment vertical="center"/>
    </xf>
    <xf numFmtId="0" fontId="59" fillId="0" borderId="0"/>
    <xf numFmtId="0" fontId="1" fillId="0" borderId="0" applyFill="0" applyBorder="0" applyAlignment="0"/>
    <xf numFmtId="0" fontId="59" fillId="0" borderId="0"/>
    <xf numFmtId="0" fontId="8" fillId="0" borderId="0"/>
    <xf numFmtId="0" fontId="1" fillId="0" borderId="0" applyFill="0" applyBorder="0" applyAlignment="0"/>
    <xf numFmtId="0" fontId="59" fillId="0" borderId="0"/>
    <xf numFmtId="0" fontId="1" fillId="0" borderId="0" applyFill="0" applyBorder="0" applyAlignment="0"/>
    <xf numFmtId="0" fontId="59" fillId="0" borderId="0"/>
    <xf numFmtId="0" fontId="59" fillId="0" borderId="0"/>
    <xf numFmtId="0" fontId="0" fillId="0" borderId="0"/>
    <xf numFmtId="0" fontId="59" fillId="0" borderId="0"/>
    <xf numFmtId="0" fontId="59" fillId="0" borderId="0"/>
    <xf numFmtId="0" fontId="64" fillId="11" borderId="0" applyNumberFormat="0" applyBorder="0" applyAlignment="0" applyProtection="0">
      <alignment vertical="center"/>
    </xf>
    <xf numFmtId="0" fontId="59" fillId="0" borderId="0"/>
    <xf numFmtId="0" fontId="64" fillId="11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8" fillId="0" borderId="0"/>
    <xf numFmtId="0" fontId="59" fillId="0" borderId="0"/>
    <xf numFmtId="0" fontId="8" fillId="0" borderId="0"/>
    <xf numFmtId="0" fontId="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90" fontId="8" fillId="10" borderId="0"/>
    <xf numFmtId="0" fontId="64" fillId="38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0" fillId="0" borderId="0"/>
    <xf numFmtId="9" fontId="24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4" fillId="27" borderId="0" applyNumberFormat="0" applyBorder="0" applyAlignment="0" applyProtection="0">
      <alignment vertical="center"/>
    </xf>
    <xf numFmtId="0" fontId="59" fillId="0" borderId="0"/>
    <xf numFmtId="0" fontId="64" fillId="27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0" fillId="38" borderId="56" applyNumberFormat="0" applyFont="0" applyAlignment="0" applyProtection="0">
      <alignment vertical="center"/>
    </xf>
    <xf numFmtId="0" fontId="59" fillId="0" borderId="0"/>
    <xf numFmtId="0" fontId="0" fillId="0" borderId="0" applyNumberFormat="0" applyFont="0" applyFill="0" applyBorder="0" applyAlignment="0" applyProtection="0"/>
    <xf numFmtId="0" fontId="64" fillId="11" borderId="0" applyNumberFormat="0" applyBorder="0" applyAlignment="0" applyProtection="0">
      <alignment vertical="center"/>
    </xf>
    <xf numFmtId="0" fontId="1" fillId="0" borderId="0"/>
    <xf numFmtId="0" fontId="59" fillId="0" borderId="0"/>
    <xf numFmtId="0" fontId="66" fillId="0" borderId="0"/>
    <xf numFmtId="0" fontId="59" fillId="0" borderId="0"/>
    <xf numFmtId="0" fontId="59" fillId="0" borderId="0"/>
    <xf numFmtId="0" fontId="58" fillId="27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59" fillId="0" borderId="0"/>
    <xf numFmtId="0" fontId="64" fillId="3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9" fillId="0" borderId="0"/>
    <xf numFmtId="0" fontId="8" fillId="0" borderId="0"/>
    <xf numFmtId="0" fontId="59" fillId="0" borderId="0"/>
    <xf numFmtId="0" fontId="64" fillId="3" borderId="0" applyNumberFormat="0" applyBorder="0" applyAlignment="0" applyProtection="0">
      <alignment vertical="center"/>
    </xf>
    <xf numFmtId="0" fontId="0" fillId="0" borderId="0"/>
    <xf numFmtId="0" fontId="59" fillId="0" borderId="0"/>
    <xf numFmtId="0" fontId="1" fillId="0" borderId="0"/>
    <xf numFmtId="0" fontId="8" fillId="0" borderId="0" applyNumberFormat="0" applyFill="0" applyBorder="0" applyAlignment="0" applyProtection="0">
      <alignment horizontal="left"/>
    </xf>
    <xf numFmtId="0" fontId="59" fillId="0" borderId="0"/>
    <xf numFmtId="0" fontId="0" fillId="0" borderId="0" applyNumberFormat="0" applyFont="0" applyFill="0" applyBorder="0" applyAlignment="0" applyProtection="0"/>
    <xf numFmtId="0" fontId="59" fillId="0" borderId="0"/>
    <xf numFmtId="0" fontId="0" fillId="0" borderId="0" applyNumberFormat="0" applyFont="0" applyFill="0" applyBorder="0" applyAlignment="0" applyProtection="0"/>
    <xf numFmtId="0" fontId="110" fillId="0" borderId="0"/>
    <xf numFmtId="0" fontId="59" fillId="0" borderId="0"/>
    <xf numFmtId="0" fontId="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4" fillId="11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95" fontId="59" fillId="0" borderId="0" applyFont="0" applyFill="0" applyBorder="0" applyAlignment="0" applyProtection="0"/>
    <xf numFmtId="0" fontId="59" fillId="0" borderId="0"/>
    <xf numFmtId="0" fontId="76" fillId="28" borderId="0" applyNumberFormat="0" applyBorder="0" applyAlignment="0" applyProtection="0">
      <alignment vertical="center"/>
    </xf>
    <xf numFmtId="0" fontId="59" fillId="0" borderId="0"/>
    <xf numFmtId="0" fontId="76" fillId="28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64" fillId="17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106" fillId="0" borderId="53" applyNumberFormat="0" applyFill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8" fillId="0" borderId="0">
      <alignment vertical="center"/>
    </xf>
    <xf numFmtId="0" fontId="64" fillId="7" borderId="0" applyNumberFormat="0" applyBorder="0" applyAlignment="0" applyProtection="0">
      <alignment vertical="center"/>
    </xf>
    <xf numFmtId="0" fontId="59" fillId="0" borderId="0"/>
    <xf numFmtId="0" fontId="59" fillId="0" borderId="0"/>
    <xf numFmtId="187" fontId="8" fillId="19" borderId="0"/>
    <xf numFmtId="0" fontId="0" fillId="0" borderId="0"/>
    <xf numFmtId="0" fontId="59" fillId="0" borderId="0"/>
    <xf numFmtId="0" fontId="64" fillId="26" borderId="0" applyNumberFormat="0" applyBorder="0" applyAlignment="0" applyProtection="0">
      <alignment vertical="center"/>
    </xf>
    <xf numFmtId="0" fontId="59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Font="0" applyFill="0">
      <alignment horizontal="fill"/>
    </xf>
    <xf numFmtId="0" fontId="59" fillId="0" borderId="0"/>
    <xf numFmtId="0" fontId="0" fillId="0" borderId="0"/>
    <xf numFmtId="0" fontId="58" fillId="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5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64" fillId="17" borderId="0" applyNumberFormat="0" applyBorder="0" applyAlignment="0" applyProtection="0">
      <alignment vertical="center"/>
    </xf>
    <xf numFmtId="0" fontId="1" fillId="0" borderId="0"/>
    <xf numFmtId="0" fontId="59" fillId="0" borderId="0"/>
    <xf numFmtId="190" fontId="8" fillId="19" borderId="0"/>
    <xf numFmtId="0" fontId="64" fillId="17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7" borderId="0" applyNumberFormat="0" applyBorder="0" applyAlignment="0" applyProtection="0">
      <alignment vertical="center"/>
    </xf>
    <xf numFmtId="0" fontId="59" fillId="0" borderId="0"/>
    <xf numFmtId="0" fontId="64" fillId="17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39" fontId="77" fillId="0" borderId="0" applyFont="0" applyFill="0" applyBorder="0" applyAlignment="0" applyProtection="0"/>
    <xf numFmtId="0" fontId="64" fillId="3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59" fillId="0" borderId="0"/>
    <xf numFmtId="0" fontId="64" fillId="38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1" fillId="0" borderId="0" applyFill="0" applyBorder="0" applyAlignment="0"/>
    <xf numFmtId="0" fontId="64" fillId="17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0" fillId="0" borderId="0" applyNumberFormat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" fillId="0" borderId="0"/>
    <xf numFmtId="0" fontId="3" fillId="0" borderId="0"/>
    <xf numFmtId="0" fontId="3" fillId="0" borderId="0"/>
    <xf numFmtId="0" fontId="58" fillId="14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0" borderId="0"/>
    <xf numFmtId="0" fontId="3" fillId="0" borderId="0"/>
    <xf numFmtId="0" fontId="59" fillId="0" borderId="0"/>
    <xf numFmtId="0" fontId="64" fillId="26" borderId="0" applyNumberFormat="0" applyBorder="0" applyAlignment="0" applyProtection="0">
      <alignment vertical="center"/>
    </xf>
    <xf numFmtId="0" fontId="59" fillId="0" borderId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59" fillId="0" borderId="0"/>
    <xf numFmtId="0" fontId="59" fillId="0" borderId="0"/>
    <xf numFmtId="0" fontId="3" fillId="0" borderId="0"/>
    <xf numFmtId="0" fontId="8" fillId="0" borderId="0" applyNumberFormat="0" applyFill="0" applyBorder="0" applyAlignment="0" applyProtection="0">
      <alignment horizontal="left"/>
    </xf>
    <xf numFmtId="0" fontId="3" fillId="0" borderId="0"/>
    <xf numFmtId="0" fontId="8" fillId="0" borderId="0" applyNumberFormat="0" applyFill="0" applyBorder="0" applyAlignment="0" applyProtection="0">
      <alignment horizontal="left"/>
    </xf>
    <xf numFmtId="0" fontId="3" fillId="0" borderId="0"/>
    <xf numFmtId="0" fontId="3" fillId="0" borderId="0"/>
    <xf numFmtId="0" fontId="64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horizontal="left"/>
    </xf>
    <xf numFmtId="0" fontId="75" fillId="57" borderId="0" applyNumberFormat="0" applyBorder="0" applyAlignment="0" applyProtection="0"/>
    <xf numFmtId="0" fontId="3" fillId="0" borderId="0"/>
    <xf numFmtId="43" fontId="59" fillId="0" borderId="0" applyFont="0" applyFill="0" applyBorder="0" applyAlignment="0" applyProtection="0"/>
    <xf numFmtId="0" fontId="64" fillId="11" borderId="0" applyNumberFormat="0" applyBorder="0" applyAlignment="0" applyProtection="0">
      <alignment vertical="center"/>
    </xf>
    <xf numFmtId="0" fontId="59" fillId="0" borderId="0"/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59" fillId="0" borderId="0"/>
    <xf numFmtId="182" fontId="8" fillId="0" borderId="0" applyNumberFormat="0" applyFill="0" applyBorder="0" applyAlignment="0" applyProtection="0">
      <alignment horizontal="left"/>
    </xf>
    <xf numFmtId="0" fontId="59" fillId="0" borderId="0"/>
    <xf numFmtId="0" fontId="59" fillId="0" borderId="0"/>
    <xf numFmtId="0" fontId="59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9" fillId="0" borderId="0"/>
    <xf numFmtId="0" fontId="59" fillId="0" borderId="0"/>
    <xf numFmtId="0" fontId="80" fillId="17" borderId="0" applyNumberFormat="0" applyBorder="0" applyAlignment="0" applyProtection="0"/>
    <xf numFmtId="0" fontId="59" fillId="0" borderId="0"/>
    <xf numFmtId="0" fontId="59" fillId="0" borderId="0"/>
    <xf numFmtId="0" fontId="105" fillId="53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39" fontId="77" fillId="0" borderId="0" applyFont="0" applyFill="0" applyBorder="0" applyAlignment="0" applyProtection="0"/>
    <xf numFmtId="0" fontId="59" fillId="0" borderId="0"/>
    <xf numFmtId="0" fontId="64" fillId="27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59" fillId="0" borderId="0"/>
    <xf numFmtId="225" fontId="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66" fillId="0" borderId="0"/>
    <xf numFmtId="0" fontId="64" fillId="11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0" fillId="0" borderId="0" applyNumberFormat="0" applyFont="0" applyFill="0" applyBorder="0" applyAlignment="0" applyProtection="0"/>
    <xf numFmtId="0" fontId="59" fillId="0" borderId="0"/>
    <xf numFmtId="0" fontId="0" fillId="0" borderId="0" applyNumberFormat="0" applyFont="0" applyFill="0" applyBorder="0" applyAlignment="0" applyProtection="0"/>
    <xf numFmtId="0" fontId="59" fillId="0" borderId="0"/>
    <xf numFmtId="0" fontId="58" fillId="32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64" fillId="11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39" fontId="8" fillId="0" borderId="0"/>
    <xf numFmtId="0" fontId="64" fillId="11" borderId="0" applyNumberFormat="0" applyBorder="0" applyAlignment="0" applyProtection="0">
      <alignment vertical="center"/>
    </xf>
    <xf numFmtId="0" fontId="8" fillId="0" borderId="0"/>
    <xf numFmtId="0" fontId="59" fillId="0" borderId="0"/>
    <xf numFmtId="0" fontId="64" fillId="27" borderId="0" applyNumberFormat="0" applyBorder="0" applyAlignment="0" applyProtection="0">
      <alignment vertical="center"/>
    </xf>
    <xf numFmtId="39" fontId="77" fillId="0" borderId="0" applyFont="0" applyFill="0" applyBorder="0" applyAlignment="0" applyProtection="0"/>
    <xf numFmtId="0" fontId="59" fillId="0" borderId="0"/>
    <xf numFmtId="0" fontId="64" fillId="3" borderId="0" applyNumberFormat="0" applyBorder="0" applyAlignment="0" applyProtection="0">
      <alignment vertical="center"/>
    </xf>
    <xf numFmtId="0" fontId="59" fillId="0" borderId="0"/>
    <xf numFmtId="0" fontId="8" fillId="0" borderId="0" applyNumberFormat="0" applyFill="0" applyBorder="0" applyAlignment="0" applyProtection="0">
      <alignment horizontal="left"/>
    </xf>
    <xf numFmtId="0" fontId="64" fillId="38" borderId="0" applyNumberFormat="0" applyBorder="0" applyAlignment="0" applyProtection="0">
      <alignment vertical="center"/>
    </xf>
    <xf numFmtId="0" fontId="0" fillId="0" borderId="0"/>
    <xf numFmtId="0" fontId="59" fillId="0" borderId="0"/>
    <xf numFmtId="0" fontId="59" fillId="0" borderId="0"/>
    <xf numFmtId="0" fontId="59" fillId="0" borderId="0"/>
    <xf numFmtId="0" fontId="108" fillId="53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81" fillId="0" borderId="44" applyNumberFormat="0" applyFill="0" applyAlignment="0" applyProtection="0">
      <alignment vertical="center"/>
    </xf>
    <xf numFmtId="0" fontId="59" fillId="0" borderId="0"/>
    <xf numFmtId="0" fontId="64" fillId="38" borderId="0" applyNumberFormat="0" applyBorder="0" applyAlignment="0" applyProtection="0">
      <alignment vertical="center"/>
    </xf>
    <xf numFmtId="0" fontId="59" fillId="0" borderId="0"/>
    <xf numFmtId="0" fontId="58" fillId="27" borderId="0" applyNumberFormat="0" applyBorder="0" applyAlignment="0" applyProtection="0">
      <alignment vertical="center"/>
    </xf>
    <xf numFmtId="0" fontId="59" fillId="0" borderId="0"/>
    <xf numFmtId="0" fontId="0" fillId="0" borderId="0" applyNumberFormat="0" applyFont="0" applyFill="0" applyBorder="0" applyAlignment="0" applyProtection="0"/>
    <xf numFmtId="39" fontId="77" fillId="0" borderId="0" applyFont="0" applyFill="0" applyBorder="0" applyAlignment="0" applyProtection="0"/>
    <xf numFmtId="0" fontId="64" fillId="3" borderId="0" applyNumberFormat="0" applyBorder="0" applyAlignment="0" applyProtection="0">
      <alignment vertical="center"/>
    </xf>
    <xf numFmtId="0" fontId="110" fillId="0" borderId="0"/>
    <xf numFmtId="0" fontId="58" fillId="14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9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59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0" fillId="0" borderId="0" applyNumberFormat="0" applyFont="0" applyFill="0" applyBorder="0" applyAlignment="0" applyProtection="0"/>
    <xf numFmtId="0" fontId="58" fillId="14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0" fillId="0" borderId="0" applyNumberFormat="0" applyFont="0" applyFill="0" applyBorder="0" applyAlignment="0" applyProtection="0"/>
    <xf numFmtId="0" fontId="8" fillId="0" borderId="0"/>
    <xf numFmtId="0" fontId="0" fillId="0" borderId="0"/>
    <xf numFmtId="0" fontId="59" fillId="0" borderId="0"/>
    <xf numFmtId="41" fontId="8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59" fillId="0" borderId="0"/>
    <xf numFmtId="0" fontId="59" fillId="0" borderId="0"/>
    <xf numFmtId="0" fontId="1" fillId="0" borderId="0"/>
    <xf numFmtId="0" fontId="59" fillId="0" borderId="0"/>
    <xf numFmtId="0" fontId="58" fillId="52" borderId="0" applyNumberFormat="0" applyBorder="0" applyAlignment="0" applyProtection="0">
      <alignment vertical="center"/>
    </xf>
    <xf numFmtId="0" fontId="115" fillId="11" borderId="0" applyNumberFormat="0" applyBorder="0" applyAlignment="0" applyProtection="0">
      <alignment vertical="center"/>
    </xf>
    <xf numFmtId="0" fontId="59" fillId="0" borderId="0"/>
    <xf numFmtId="0" fontId="64" fillId="11" borderId="0" applyNumberFormat="0" applyBorder="0" applyAlignment="0" applyProtection="0">
      <alignment vertical="center"/>
    </xf>
    <xf numFmtId="0" fontId="59" fillId="0" borderId="0"/>
    <xf numFmtId="0" fontId="58" fillId="14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0" fillId="0" borderId="0" applyNumberFormat="0" applyFont="0" applyFill="0" applyBorder="0" applyAlignment="0" applyProtection="0"/>
    <xf numFmtId="0" fontId="59" fillId="0" borderId="0"/>
    <xf numFmtId="0" fontId="59" fillId="0" borderId="0"/>
    <xf numFmtId="0" fontId="58" fillId="27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4" fillId="27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59" fillId="0" borderId="0"/>
    <xf numFmtId="0" fontId="0" fillId="0" borderId="0"/>
    <xf numFmtId="0" fontId="64" fillId="27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4" fillId="27" borderId="0" applyNumberFormat="0" applyBorder="0" applyAlignment="0" applyProtection="0">
      <alignment vertical="center"/>
    </xf>
    <xf numFmtId="0" fontId="59" fillId="0" borderId="0"/>
    <xf numFmtId="0" fontId="64" fillId="3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59" fillId="0" borderId="0"/>
    <xf numFmtId="0" fontId="64" fillId="3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 applyFill="0" applyBorder="0" applyAlignment="0"/>
    <xf numFmtId="0" fontId="59" fillId="0" borderId="0"/>
    <xf numFmtId="0" fontId="58" fillId="52" borderId="0" applyNumberFormat="0" applyBorder="0" applyAlignment="0" applyProtection="0">
      <alignment vertical="center"/>
    </xf>
    <xf numFmtId="0" fontId="73" fillId="57" borderId="0" applyNumberFormat="0" applyBorder="0" applyAlignment="0" applyProtection="0"/>
    <xf numFmtId="0" fontId="75" fillId="57" borderId="0" applyNumberFormat="0" applyBorder="0" applyAlignment="0" applyProtection="0"/>
    <xf numFmtId="0" fontId="59" fillId="0" borderId="0"/>
    <xf numFmtId="0" fontId="0" fillId="0" borderId="0" applyNumberFormat="0" applyFont="0" applyFill="0" applyBorder="0" applyAlignment="0" applyProtection="0"/>
    <xf numFmtId="0" fontId="59" fillId="0" borderId="0"/>
    <xf numFmtId="39" fontId="8" fillId="0" borderId="0"/>
    <xf numFmtId="0" fontId="64" fillId="3" borderId="0" applyNumberFormat="0" applyBorder="0" applyAlignment="0" applyProtection="0">
      <alignment vertical="center"/>
    </xf>
    <xf numFmtId="0" fontId="59" fillId="0" borderId="0"/>
    <xf numFmtId="0" fontId="64" fillId="11" borderId="0" applyNumberFormat="0" applyBorder="0" applyAlignment="0" applyProtection="0">
      <alignment vertical="center"/>
    </xf>
    <xf numFmtId="0" fontId="79" fillId="7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39" fontId="8" fillId="0" borderId="0"/>
    <xf numFmtId="0" fontId="64" fillId="3" borderId="0" applyNumberFormat="0" applyBorder="0" applyAlignment="0" applyProtection="0">
      <alignment vertical="center"/>
    </xf>
    <xf numFmtId="0" fontId="59" fillId="0" borderId="0"/>
    <xf numFmtId="0" fontId="64" fillId="17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64" fillId="17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64" fillId="3" borderId="0" applyNumberFormat="0" applyBorder="0" applyAlignment="0" applyProtection="0">
      <alignment vertical="center"/>
    </xf>
    <xf numFmtId="0" fontId="59" fillId="0" borderId="0"/>
    <xf numFmtId="0" fontId="64" fillId="7" borderId="0" applyNumberFormat="0" applyBorder="0" applyAlignment="0" applyProtection="0">
      <alignment vertical="center"/>
    </xf>
    <xf numFmtId="206" fontId="0" fillId="0" borderId="0" applyFont="0" applyFill="0" applyBorder="0" applyAlignment="0" applyProtection="0"/>
    <xf numFmtId="0" fontId="8" fillId="0" borderId="0"/>
    <xf numFmtId="0" fontId="59" fillId="0" borderId="0"/>
    <xf numFmtId="0" fontId="0" fillId="0" borderId="0"/>
    <xf numFmtId="0" fontId="59" fillId="0" borderId="0"/>
    <xf numFmtId="0" fontId="59" fillId="0" borderId="0"/>
    <xf numFmtId="0" fontId="59" fillId="0" borderId="0"/>
    <xf numFmtId="0" fontId="0" fillId="0" borderId="0"/>
    <xf numFmtId="38" fontId="145" fillId="0" borderId="0"/>
    <xf numFmtId="0" fontId="59" fillId="0" borderId="0"/>
    <xf numFmtId="0" fontId="0" fillId="0" borderId="0"/>
    <xf numFmtId="0" fontId="0" fillId="0" borderId="0"/>
    <xf numFmtId="0" fontId="59" fillId="0" borderId="0"/>
    <xf numFmtId="0" fontId="0" fillId="0" borderId="0"/>
    <xf numFmtId="9" fontId="24" fillId="0" borderId="0" applyFont="0" applyFill="0" applyBorder="0" applyAlignment="0" applyProtection="0"/>
    <xf numFmtId="0" fontId="0" fillId="0" borderId="0"/>
    <xf numFmtId="0" fontId="59" fillId="0" borderId="0"/>
    <xf numFmtId="0" fontId="0" fillId="0" borderId="0"/>
    <xf numFmtId="0" fontId="0" fillId="0" borderId="0"/>
    <xf numFmtId="0" fontId="59" fillId="0" borderId="0"/>
    <xf numFmtId="0" fontId="0" fillId="0" borderId="0"/>
    <xf numFmtId="0" fontId="0" fillId="0" borderId="0"/>
    <xf numFmtId="0" fontId="59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9" fillId="0" borderId="0"/>
    <xf numFmtId="0" fontId="0" fillId="0" borderId="0"/>
    <xf numFmtId="0" fontId="0" fillId="0" borderId="0"/>
    <xf numFmtId="0" fontId="59" fillId="0" borderId="0"/>
    <xf numFmtId="0" fontId="0" fillId="0" borderId="0"/>
    <xf numFmtId="0" fontId="0" fillId="0" borderId="0"/>
    <xf numFmtId="0" fontId="64" fillId="17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69" fillId="18" borderId="41" applyNumberFormat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0" fillId="0" borderId="0"/>
    <xf numFmtId="0" fontId="64" fillId="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64" fillId="17" borderId="0" applyNumberFormat="0" applyBorder="0" applyAlignment="0" applyProtection="0">
      <alignment vertical="center"/>
    </xf>
    <xf numFmtId="0" fontId="0" fillId="0" borderId="0"/>
    <xf numFmtId="0" fontId="64" fillId="17" borderId="0" applyNumberFormat="0" applyBorder="0" applyAlignment="0" applyProtection="0">
      <alignment vertical="center"/>
    </xf>
    <xf numFmtId="0" fontId="59" fillId="0" borderId="0"/>
    <xf numFmtId="0" fontId="0" fillId="0" borderId="0"/>
    <xf numFmtId="0" fontId="0" fillId="0" borderId="0"/>
    <xf numFmtId="0" fontId="59" fillId="0" borderId="0"/>
    <xf numFmtId="0" fontId="0" fillId="0" borderId="0"/>
    <xf numFmtId="0" fontId="0" fillId="0" borderId="0"/>
    <xf numFmtId="0" fontId="59" fillId="0" borderId="0"/>
    <xf numFmtId="0" fontId="0" fillId="0" borderId="0"/>
    <xf numFmtId="0" fontId="0" fillId="0" borderId="0"/>
    <xf numFmtId="228" fontId="59" fillId="0" borderId="0" applyFill="0" applyBorder="0" applyAlignment="0"/>
    <xf numFmtId="0" fontId="59" fillId="0" borderId="0"/>
    <xf numFmtId="0" fontId="64" fillId="38" borderId="0" applyNumberFormat="0" applyBorder="0" applyAlignment="0" applyProtection="0">
      <alignment vertical="center"/>
    </xf>
    <xf numFmtId="0" fontId="59" fillId="0" borderId="0"/>
    <xf numFmtId="0" fontId="0" fillId="0" borderId="0"/>
    <xf numFmtId="39" fontId="8" fillId="0" borderId="0"/>
    <xf numFmtId="0" fontId="64" fillId="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39" fontId="8" fillId="0" borderId="0"/>
    <xf numFmtId="0" fontId="0" fillId="0" borderId="0"/>
    <xf numFmtId="39" fontId="8" fillId="0" borderId="0"/>
    <xf numFmtId="0" fontId="64" fillId="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0" fillId="0" borderId="0"/>
    <xf numFmtId="0" fontId="59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" fillId="0" borderId="0"/>
    <xf numFmtId="0" fontId="0" fillId="0" borderId="0"/>
    <xf numFmtId="0" fontId="0" fillId="0" borderId="0" applyNumberFormat="0" applyFont="0" applyFill="0" applyBorder="0" applyAlignment="0" applyProtection="0"/>
    <xf numFmtId="0" fontId="8" fillId="0" borderId="0">
      <protection locked="0"/>
    </xf>
    <xf numFmtId="211" fontId="59" fillId="0" borderId="0" applyFill="0" applyBorder="0" applyAlignment="0"/>
    <xf numFmtId="0" fontId="0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/>
    <xf numFmtId="0" fontId="59" fillId="0" borderId="0"/>
    <xf numFmtId="0" fontId="64" fillId="3" borderId="0" applyNumberFormat="0" applyBorder="0" applyAlignment="0" applyProtection="0">
      <alignment vertical="center"/>
    </xf>
    <xf numFmtId="187" fontId="8" fillId="10" borderId="0"/>
    <xf numFmtId="0" fontId="59" fillId="0" borderId="0">
      <protection locked="0"/>
    </xf>
    <xf numFmtId="0" fontId="64" fillId="38" borderId="0" applyNumberFormat="0" applyBorder="0" applyAlignment="0" applyProtection="0">
      <alignment vertical="center"/>
    </xf>
    <xf numFmtId="0" fontId="59" fillId="0" borderId="0"/>
    <xf numFmtId="0" fontId="64" fillId="3" borderId="0" applyNumberFormat="0" applyBorder="0" applyAlignment="0" applyProtection="0">
      <alignment vertical="center"/>
    </xf>
    <xf numFmtId="0" fontId="59" fillId="0" borderId="0">
      <protection locked="0"/>
    </xf>
    <xf numFmtId="0" fontId="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4" fillId="3" borderId="0" applyNumberFormat="0" applyBorder="0" applyAlignment="0" applyProtection="0">
      <alignment vertical="center"/>
    </xf>
    <xf numFmtId="0" fontId="0" fillId="0" borderId="0"/>
    <xf numFmtId="0" fontId="58" fillId="52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0" fillId="0" borderId="0"/>
    <xf numFmtId="0" fontId="64" fillId="3" borderId="0" applyNumberFormat="0" applyBorder="0" applyAlignment="0" applyProtection="0">
      <alignment vertical="center"/>
    </xf>
    <xf numFmtId="0" fontId="59" fillId="0" borderId="0"/>
    <xf numFmtId="0" fontId="64" fillId="3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0" fillId="0" borderId="0"/>
    <xf numFmtId="0" fontId="64" fillId="11" borderId="0" applyNumberFormat="0" applyBorder="0" applyAlignment="0" applyProtection="0">
      <alignment vertical="center"/>
    </xf>
    <xf numFmtId="0" fontId="0" fillId="0" borderId="0"/>
    <xf numFmtId="0" fontId="58" fillId="52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Alignment="0" applyProtection="0"/>
    <xf numFmtId="0" fontId="115" fillId="28" borderId="0" applyNumberFormat="0" applyBorder="0" applyAlignment="0" applyProtection="0">
      <alignment vertical="center"/>
    </xf>
    <xf numFmtId="0" fontId="0" fillId="0" borderId="0"/>
    <xf numFmtId="0" fontId="58" fillId="52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59" fillId="0" borderId="0">
      <protection locked="0"/>
    </xf>
    <xf numFmtId="0" fontId="59" fillId="0" borderId="0">
      <protection locked="0"/>
    </xf>
    <xf numFmtId="0" fontId="0" fillId="0" borderId="0"/>
    <xf numFmtId="0" fontId="64" fillId="11" borderId="0" applyNumberFormat="0" applyBorder="0" applyAlignment="0" applyProtection="0">
      <alignment vertical="center"/>
    </xf>
    <xf numFmtId="0" fontId="59" fillId="0" borderId="0"/>
    <xf numFmtId="0" fontId="64" fillId="3" borderId="0" applyNumberFormat="0" applyBorder="0" applyAlignment="0" applyProtection="0">
      <alignment vertical="center"/>
    </xf>
    <xf numFmtId="0" fontId="59" fillId="0" borderId="0"/>
    <xf numFmtId="0" fontId="64" fillId="3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0" fillId="0" borderId="0"/>
    <xf numFmtId="0" fontId="58" fillId="5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4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15" fillId="5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59" fillId="0" borderId="0"/>
    <xf numFmtId="0" fontId="8" fillId="0" borderId="0" applyNumberFormat="0" applyFill="0" applyBorder="0" applyAlignment="0" applyProtection="0">
      <alignment horizontal="left"/>
    </xf>
    <xf numFmtId="222" fontId="122" fillId="54" borderId="0"/>
    <xf numFmtId="0" fontId="64" fillId="3" borderId="0" applyNumberFormat="0" applyBorder="0" applyAlignment="0" applyProtection="0">
      <alignment vertical="center"/>
    </xf>
    <xf numFmtId="0" fontId="0" fillId="0" borderId="0"/>
    <xf numFmtId="0" fontId="58" fillId="52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Alignment="0" applyProtection="0"/>
    <xf numFmtId="0" fontId="115" fillId="54" borderId="0" applyNumberFormat="0" applyBorder="0" applyAlignment="0" applyProtection="0">
      <alignment vertical="center"/>
    </xf>
    <xf numFmtId="0" fontId="0" fillId="0" borderId="0"/>
    <xf numFmtId="0" fontId="58" fillId="52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190" fontId="8" fillId="10" borderId="0"/>
    <xf numFmtId="0" fontId="0" fillId="0" borderId="0"/>
    <xf numFmtId="0" fontId="64" fillId="3" borderId="0" applyNumberFormat="0" applyBorder="0" applyAlignment="0" applyProtection="0">
      <alignment vertical="center"/>
    </xf>
    <xf numFmtId="187" fontId="8" fillId="10" borderId="0"/>
    <xf numFmtId="0" fontId="59" fillId="0" borderId="0"/>
    <xf numFmtId="0" fontId="59" fillId="0" borderId="0"/>
    <xf numFmtId="0" fontId="0" fillId="0" borderId="0"/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4" fillId="3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Alignment="0" applyProtection="0"/>
    <xf numFmtId="0" fontId="0" fillId="0" borderId="0"/>
    <xf numFmtId="0" fontId="0" fillId="0" borderId="0"/>
    <xf numFmtId="0" fontId="58" fillId="3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9" fillId="0" borderId="0"/>
    <xf numFmtId="0" fontId="64" fillId="3" borderId="0" applyNumberFormat="0" applyBorder="0" applyAlignment="0" applyProtection="0">
      <alignment vertical="center"/>
    </xf>
    <xf numFmtId="0" fontId="0" fillId="0" borderId="0"/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0" fillId="0" borderId="0"/>
    <xf numFmtId="0" fontId="0" fillId="0" borderId="0"/>
    <xf numFmtId="0" fontId="8" fillId="0" borderId="0" applyNumberFormat="0" applyFont="0" applyFill="0" applyBorder="0" applyAlignment="0">
      <alignment horizontal="center" vertical="center"/>
    </xf>
    <xf numFmtId="0" fontId="0" fillId="0" borderId="0"/>
    <xf numFmtId="0" fontId="0" fillId="0" borderId="0"/>
    <xf numFmtId="0" fontId="109" fillId="3" borderId="54" applyNumberFormat="0" applyAlignment="0" applyProtection="0">
      <alignment vertical="center"/>
    </xf>
    <xf numFmtId="0" fontId="109" fillId="3" borderId="54" applyNumberFormat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8" fillId="0" borderId="0"/>
    <xf numFmtId="0" fontId="59" fillId="0" borderId="0"/>
    <xf numFmtId="0" fontId="59" fillId="0" borderId="0">
      <protection locked="0"/>
    </xf>
    <xf numFmtId="0" fontId="0" fillId="0" borderId="0"/>
    <xf numFmtId="0" fontId="0" fillId="0" borderId="0"/>
    <xf numFmtId="0" fontId="0" fillId="0" borderId="0"/>
    <xf numFmtId="0" fontId="110" fillId="0" borderId="0"/>
    <xf numFmtId="0" fontId="110" fillId="0" borderId="0"/>
    <xf numFmtId="0" fontId="64" fillId="26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1" fillId="0" borderId="0" applyFill="0" applyBorder="0" applyAlignment="0"/>
    <xf numFmtId="0" fontId="59" fillId="0" borderId="0"/>
    <xf numFmtId="0" fontId="58" fillId="36" borderId="0" applyNumberFormat="0" applyBorder="0" applyAlignment="0" applyProtection="0">
      <alignment vertical="center"/>
    </xf>
    <xf numFmtId="0" fontId="59" fillId="0" borderId="0"/>
    <xf numFmtId="190" fontId="8" fillId="10" borderId="0"/>
    <xf numFmtId="0" fontId="64" fillId="3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9" fillId="0" borderId="0"/>
    <xf numFmtId="225" fontId="119" fillId="0" borderId="0" applyFont="0" applyFill="0" applyBorder="0" applyAlignment="0" applyProtection="0"/>
    <xf numFmtId="0" fontId="59" fillId="0" borderId="0"/>
    <xf numFmtId="225" fontId="0" fillId="0" borderId="0" applyFont="0" applyFill="0" applyBorder="0" applyAlignment="0" applyProtection="0"/>
    <xf numFmtId="0" fontId="59" fillId="0" borderId="0">
      <protection locked="0"/>
    </xf>
    <xf numFmtId="0" fontId="59" fillId="0" borderId="0"/>
    <xf numFmtId="225" fontId="0" fillId="0" borderId="0" applyFont="0" applyFill="0" applyBorder="0" applyAlignment="0" applyProtection="0"/>
    <xf numFmtId="0" fontId="59" fillId="0" borderId="0">
      <protection locked="0"/>
    </xf>
    <xf numFmtId="0" fontId="58" fillId="17" borderId="0" applyNumberFormat="0" applyBorder="0" applyAlignment="0" applyProtection="0">
      <alignment vertical="center"/>
    </xf>
    <xf numFmtId="0" fontId="59" fillId="0" borderId="0"/>
    <xf numFmtId="0" fontId="59" fillId="0" borderId="0"/>
    <xf numFmtId="39" fontId="8" fillId="0" borderId="0"/>
    <xf numFmtId="0" fontId="59" fillId="0" borderId="0"/>
    <xf numFmtId="0" fontId="59" fillId="0" borderId="0"/>
    <xf numFmtId="0" fontId="59" fillId="0" borderId="0"/>
    <xf numFmtId="0" fontId="109" fillId="3" borderId="54" applyNumberFormat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190" fontId="8" fillId="19" borderId="0"/>
    <xf numFmtId="187" fontId="8" fillId="19" borderId="0"/>
    <xf numFmtId="0" fontId="59" fillId="0" borderId="0"/>
    <xf numFmtId="0" fontId="109" fillId="3" borderId="54" applyNumberFormat="0" applyAlignment="0" applyProtection="0">
      <alignment vertical="center"/>
    </xf>
    <xf numFmtId="187" fontId="8" fillId="19" borderId="0"/>
    <xf numFmtId="0" fontId="59" fillId="0" borderId="0"/>
    <xf numFmtId="0" fontId="59" fillId="0" borderId="0"/>
    <xf numFmtId="0" fontId="6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4" fillId="17" borderId="0" applyNumberFormat="0" applyBorder="0" applyAlignment="0" applyProtection="0">
      <alignment vertical="center"/>
    </xf>
    <xf numFmtId="0" fontId="59" fillId="0" borderId="0"/>
    <xf numFmtId="9" fontId="0" fillId="0" borderId="0" applyFont="0" applyFill="0" applyBorder="0" applyAlignment="0" applyProtection="0"/>
    <xf numFmtId="0" fontId="64" fillId="17" borderId="0" applyNumberFormat="0" applyBorder="0" applyAlignment="0" applyProtection="0">
      <alignment vertical="center"/>
    </xf>
    <xf numFmtId="0" fontId="59" fillId="0" borderId="0"/>
    <xf numFmtId="0" fontId="64" fillId="7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59" fillId="0" borderId="0"/>
    <xf numFmtId="0" fontId="64" fillId="11" borderId="0" applyNumberFormat="0" applyBorder="0" applyAlignment="0" applyProtection="0">
      <alignment vertical="center"/>
    </xf>
    <xf numFmtId="0" fontId="59" fillId="0" borderId="0"/>
    <xf numFmtId="0" fontId="64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9" fillId="0" borderId="0"/>
    <xf numFmtId="0" fontId="8" fillId="0" borderId="0"/>
    <xf numFmtId="0" fontId="59" fillId="0" borderId="0"/>
    <xf numFmtId="0" fontId="0" fillId="0" borderId="0" applyNumberFormat="0" applyFont="0" applyFill="0" applyBorder="0" applyAlignment="0" applyProtection="0"/>
    <xf numFmtId="0" fontId="59" fillId="0" borderId="0"/>
    <xf numFmtId="0" fontId="64" fillId="38" borderId="0" applyNumberFormat="0" applyBorder="0" applyAlignment="0" applyProtection="0">
      <alignment vertical="center"/>
    </xf>
    <xf numFmtId="0" fontId="8" fillId="0" borderId="0"/>
    <xf numFmtId="0" fontId="0" fillId="0" borderId="0" applyNumberFormat="0" applyFont="0" applyFill="0" applyBorder="0" applyAlignment="0" applyProtection="0"/>
    <xf numFmtId="0" fontId="117" fillId="11" borderId="54" applyNumberFormat="0" applyAlignment="0" applyProtection="0">
      <alignment vertical="center"/>
    </xf>
    <xf numFmtId="0" fontId="59" fillId="0" borderId="0"/>
    <xf numFmtId="0" fontId="64" fillId="38" borderId="0" applyNumberFormat="0" applyBorder="0" applyAlignment="0" applyProtection="0">
      <alignment vertical="center"/>
    </xf>
    <xf numFmtId="0" fontId="59" fillId="0" borderId="0"/>
    <xf numFmtId="0" fontId="8" fillId="0" borderId="0"/>
    <xf numFmtId="0" fontId="59" fillId="0" borderId="0"/>
    <xf numFmtId="24" fontId="0" fillId="0" borderId="0" applyFont="0" applyFill="0" applyBorder="0" applyAlignment="0" applyProtection="0"/>
    <xf numFmtId="0" fontId="8" fillId="0" borderId="0"/>
    <xf numFmtId="0" fontId="59" fillId="0" borderId="0"/>
    <xf numFmtId="0" fontId="0" fillId="0" borderId="0" applyNumberFormat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0" fillId="0" borderId="0" applyNumberFormat="0" applyFont="0" applyFill="0" applyBorder="0" applyAlignment="0" applyProtection="0"/>
    <xf numFmtId="0" fontId="64" fillId="17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64" fillId="7" borderId="0" applyNumberFormat="0" applyBorder="0" applyAlignment="0" applyProtection="0">
      <alignment vertical="center"/>
    </xf>
    <xf numFmtId="0" fontId="59" fillId="0" borderId="0"/>
    <xf numFmtId="0" fontId="64" fillId="7" borderId="0" applyNumberFormat="0" applyBorder="0" applyAlignment="0" applyProtection="0">
      <alignment vertical="center"/>
    </xf>
    <xf numFmtId="9" fontId="85" fillId="0" borderId="0" applyNumberFormat="0" applyFill="0" applyBorder="0" applyAlignment="0">
      <protection locked="0"/>
    </xf>
    <xf numFmtId="0" fontId="59" fillId="0" borderId="0"/>
    <xf numFmtId="0" fontId="64" fillId="11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4" fillId="11" borderId="0" applyNumberFormat="0" applyBorder="0" applyAlignment="0" applyProtection="0">
      <alignment vertical="center"/>
    </xf>
    <xf numFmtId="0" fontId="59" fillId="0" borderId="0"/>
    <xf numFmtId="0" fontId="64" fillId="11" borderId="0" applyNumberFormat="0" applyBorder="0" applyAlignment="0" applyProtection="0">
      <alignment vertical="center"/>
    </xf>
    <xf numFmtId="0" fontId="59" fillId="0" borderId="0"/>
    <xf numFmtId="0" fontId="8" fillId="0" borderId="0"/>
    <xf numFmtId="0" fontId="64" fillId="11" borderId="0" applyNumberFormat="0" applyBorder="0" applyAlignment="0" applyProtection="0">
      <alignment vertical="center"/>
    </xf>
    <xf numFmtId="0" fontId="59" fillId="0" borderId="0"/>
    <xf numFmtId="213" fontId="24" fillId="0" borderId="0" applyFill="0" applyBorder="0" applyProtection="0">
      <alignment horizontal="right"/>
    </xf>
    <xf numFmtId="0" fontId="59" fillId="0" borderId="0"/>
    <xf numFmtId="0" fontId="73" fillId="62" borderId="0" applyNumberFormat="0" applyBorder="0" applyAlignment="0" applyProtection="0"/>
    <xf numFmtId="0" fontId="8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64" fillId="3" borderId="0" applyNumberFormat="0" applyBorder="0" applyAlignment="0" applyProtection="0">
      <alignment vertical="center"/>
    </xf>
    <xf numFmtId="220" fontId="24" fillId="0" borderId="0" applyFill="0" applyBorder="0" applyProtection="0">
      <alignment horizontal="right"/>
    </xf>
    <xf numFmtId="0" fontId="59" fillId="0" borderId="0"/>
    <xf numFmtId="0" fontId="59" fillId="0" borderId="0"/>
    <xf numFmtId="0" fontId="64" fillId="3" borderId="0" applyNumberFormat="0" applyBorder="0" applyAlignment="0" applyProtection="0">
      <alignment vertical="center"/>
    </xf>
    <xf numFmtId="0" fontId="59" fillId="0" borderId="0">
      <protection locked="0"/>
    </xf>
    <xf numFmtId="0" fontId="64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9" fillId="0" borderId="0"/>
    <xf numFmtId="0" fontId="59" fillId="0" borderId="0">
      <protection locked="0"/>
    </xf>
    <xf numFmtId="0" fontId="0" fillId="0" borderId="0" applyNumberFormat="0" applyFont="0" applyFill="0" applyBorder="0" applyAlignment="0" applyProtection="0"/>
    <xf numFmtId="0" fontId="59" fillId="0" borderId="0"/>
    <xf numFmtId="0" fontId="59" fillId="0" borderId="0">
      <protection locked="0"/>
    </xf>
    <xf numFmtId="9" fontId="0" fillId="0" borderId="0" applyFont="0" applyFill="0" applyBorder="0" applyAlignment="0" applyProtection="0"/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64" fillId="11" borderId="0" applyNumberFormat="0" applyBorder="0" applyAlignment="0" applyProtection="0">
      <alignment vertical="center"/>
    </xf>
    <xf numFmtId="0" fontId="59" fillId="0" borderId="0">
      <protection locked="0"/>
    </xf>
    <xf numFmtId="41" fontId="8" fillId="0" borderId="0" applyFont="0" applyFill="0" applyBorder="0" applyAlignment="0" applyProtection="0"/>
    <xf numFmtId="0" fontId="59" fillId="0" borderId="0">
      <protection locked="0"/>
    </xf>
    <xf numFmtId="41" fontId="8" fillId="0" borderId="0" applyFont="0" applyFill="0" applyBorder="0" applyAlignment="0" applyProtection="0"/>
    <xf numFmtId="0" fontId="59" fillId="0" borderId="0">
      <protection locked="0"/>
    </xf>
    <xf numFmtId="0" fontId="8" fillId="0" borderId="0" applyNumberFormat="0" applyFill="0" applyBorder="0" applyAlignment="0" applyProtection="0">
      <alignment horizontal="left"/>
    </xf>
    <xf numFmtId="0" fontId="59" fillId="0" borderId="0">
      <protection locked="0"/>
    </xf>
    <xf numFmtId="0" fontId="59" fillId="0" borderId="0">
      <protection locked="0"/>
    </xf>
    <xf numFmtId="0" fontId="8" fillId="0" borderId="0"/>
    <xf numFmtId="0" fontId="0" fillId="0" borderId="0"/>
    <xf numFmtId="0" fontId="59" fillId="0" borderId="0">
      <protection locked="0"/>
    </xf>
    <xf numFmtId="0" fontId="8" fillId="0" borderId="0"/>
    <xf numFmtId="0" fontId="64" fillId="27" borderId="0" applyNumberFormat="0" applyBorder="0" applyAlignment="0" applyProtection="0">
      <alignment vertical="center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0" fillId="0" borderId="0"/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0" fillId="0" borderId="0"/>
    <xf numFmtId="0" fontId="59" fillId="0" borderId="0">
      <protection locked="0"/>
    </xf>
    <xf numFmtId="0" fontId="59" fillId="0" borderId="0">
      <protection locked="0"/>
    </xf>
    <xf numFmtId="0" fontId="0" fillId="0" borderId="0" applyNumberFormat="0" applyFont="0" applyFill="0" applyBorder="0" applyAlignment="0" applyProtection="0"/>
    <xf numFmtId="0" fontId="59" fillId="0" borderId="0">
      <protection locked="0"/>
    </xf>
    <xf numFmtId="0" fontId="59" fillId="0" borderId="0">
      <protection locked="0"/>
    </xf>
    <xf numFmtId="0" fontId="1" fillId="0" borderId="0"/>
    <xf numFmtId="0" fontId="59" fillId="0" borderId="0">
      <protection locked="0"/>
    </xf>
    <xf numFmtId="0" fontId="0" fillId="0" borderId="0" applyNumberFormat="0" applyFont="0" applyFill="0" applyBorder="0" applyAlignment="0" applyProtection="0"/>
    <xf numFmtId="0" fontId="64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horizontal="left"/>
    </xf>
    <xf numFmtId="0" fontId="59" fillId="0" borderId="0">
      <protection locked="0"/>
    </xf>
    <xf numFmtId="0" fontId="76" fillId="28" borderId="0" applyNumberFormat="0" applyBorder="0" applyAlignment="0" applyProtection="0">
      <alignment vertical="center"/>
    </xf>
    <xf numFmtId="0" fontId="59" fillId="0" borderId="0">
      <protection locked="0"/>
    </xf>
    <xf numFmtId="0" fontId="8" fillId="0" borderId="0"/>
    <xf numFmtId="0" fontId="64" fillId="27" borderId="0" applyNumberFormat="0" applyBorder="0" applyAlignment="0" applyProtection="0">
      <alignment vertical="center"/>
    </xf>
    <xf numFmtId="0" fontId="59" fillId="0" borderId="0">
      <protection locked="0"/>
    </xf>
    <xf numFmtId="0" fontId="59" fillId="0" borderId="0">
      <protection locked="0"/>
    </xf>
    <xf numFmtId="190" fontId="8" fillId="10" borderId="0"/>
    <xf numFmtId="0" fontId="64" fillId="3" borderId="0" applyNumberFormat="0" applyBorder="0" applyAlignment="0" applyProtection="0">
      <alignment vertical="center"/>
    </xf>
    <xf numFmtId="0" fontId="59" fillId="0" borderId="0">
      <protection locked="0"/>
    </xf>
    <xf numFmtId="0" fontId="59" fillId="0" borderId="0">
      <protection locked="0"/>
    </xf>
    <xf numFmtId="10" fontId="77" fillId="0" borderId="0" applyFont="0" applyFill="0" applyBorder="0" applyAlignment="0" applyProtection="0"/>
    <xf numFmtId="216" fontId="59" fillId="0" borderId="0"/>
    <xf numFmtId="0" fontId="64" fillId="11" borderId="0" applyNumberFormat="0" applyBorder="0" applyAlignment="0" applyProtection="0">
      <alignment vertical="center"/>
    </xf>
    <xf numFmtId="0" fontId="59" fillId="0" borderId="0">
      <protection locked="0"/>
    </xf>
    <xf numFmtId="216" fontId="59" fillId="0" borderId="0"/>
    <xf numFmtId="0" fontId="64" fillId="11" borderId="0" applyNumberFormat="0" applyBorder="0" applyAlignment="0" applyProtection="0">
      <alignment vertical="center"/>
    </xf>
    <xf numFmtId="0" fontId="59" fillId="0" borderId="0">
      <protection locked="0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59" fillId="0" borderId="0">
      <protection locked="0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9" fillId="0" borderId="0">
      <protection locked="0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64" fillId="38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59" fillId="0" borderId="0">
      <protection locked="0"/>
    </xf>
    <xf numFmtId="0" fontId="8" fillId="0" borderId="0"/>
    <xf numFmtId="0" fontId="59" fillId="0" borderId="0">
      <protection locked="0"/>
    </xf>
    <xf numFmtId="182" fontId="8" fillId="0" borderId="0" applyNumberFormat="0" applyFill="0" applyBorder="0" applyAlignment="0" applyProtection="0">
      <alignment horizontal="left"/>
    </xf>
    <xf numFmtId="0" fontId="59" fillId="0" borderId="0">
      <protection locked="0"/>
    </xf>
    <xf numFmtId="182" fontId="8" fillId="0" borderId="0" applyNumberFormat="0" applyFill="0" applyBorder="0" applyAlignment="0" applyProtection="0">
      <alignment horizontal="left"/>
    </xf>
    <xf numFmtId="0" fontId="59" fillId="0" borderId="0">
      <protection locked="0"/>
    </xf>
    <xf numFmtId="0" fontId="64" fillId="7" borderId="0" applyNumberFormat="0" applyBorder="0" applyAlignment="0" applyProtection="0">
      <alignment vertical="center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64" fillId="11" borderId="0" applyNumberFormat="0" applyBorder="0" applyAlignment="0" applyProtection="0">
      <alignment vertical="center"/>
    </xf>
    <xf numFmtId="0" fontId="59" fillId="0" borderId="0">
      <protection locked="0"/>
    </xf>
    <xf numFmtId="0" fontId="64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64" fillId="27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59" fillId="0" borderId="0">
      <protection locked="0"/>
    </xf>
    <xf numFmtId="0" fontId="64" fillId="3" borderId="0" applyNumberFormat="0" applyBorder="0" applyAlignment="0" applyProtection="0">
      <alignment vertical="center"/>
    </xf>
    <xf numFmtId="0" fontId="59" fillId="0" borderId="0">
      <protection locked="0"/>
    </xf>
    <xf numFmtId="0" fontId="64" fillId="3" borderId="0" applyNumberFormat="0" applyBorder="0" applyAlignment="0" applyProtection="0">
      <alignment vertical="center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/>
    <xf numFmtId="0" fontId="59" fillId="0" borderId="0"/>
    <xf numFmtId="0" fontId="59" fillId="0" borderId="0"/>
    <xf numFmtId="0" fontId="8" fillId="0" borderId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0" fillId="0" borderId="0" applyNumberFormat="0" applyFont="0" applyFill="0" applyBorder="0" applyAlignment="0" applyProtection="0"/>
    <xf numFmtId="0" fontId="59" fillId="0" borderId="0"/>
    <xf numFmtId="0" fontId="59" fillId="0" borderId="0">
      <protection locked="0"/>
    </xf>
    <xf numFmtId="0" fontId="0" fillId="0" borderId="0"/>
    <xf numFmtId="0" fontId="59" fillId="0" borderId="0"/>
    <xf numFmtId="0" fontId="8" fillId="0" borderId="0">
      <alignment vertical="center"/>
    </xf>
    <xf numFmtId="0" fontId="64" fillId="3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110" fillId="0" borderId="0"/>
    <xf numFmtId="0" fontId="59" fillId="0" borderId="0"/>
    <xf numFmtId="0" fontId="0" fillId="0" borderId="0" applyNumberFormat="0" applyFont="0" applyFill="0" applyBorder="0" applyAlignment="0" applyProtection="0"/>
    <xf numFmtId="0" fontId="110" fillId="0" borderId="0"/>
    <xf numFmtId="0" fontId="0" fillId="0" borderId="0" applyNumberFormat="0" applyFont="0" applyFill="0" applyBorder="0" applyAlignment="0" applyProtection="0"/>
    <xf numFmtId="0" fontId="64" fillId="6" borderId="0" applyNumberFormat="0" applyBorder="0" applyAlignment="0" applyProtection="0">
      <alignment vertical="center"/>
    </xf>
    <xf numFmtId="0" fontId="59" fillId="0" borderId="0"/>
    <xf numFmtId="0" fontId="58" fillId="14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0" fillId="0" borderId="0" applyFont="0" applyFill="0">
      <alignment horizontal="fill"/>
    </xf>
    <xf numFmtId="0" fontId="59" fillId="0" borderId="0"/>
    <xf numFmtId="0" fontId="8" fillId="0" borderId="0"/>
    <xf numFmtId="0" fontId="59" fillId="0" borderId="0"/>
    <xf numFmtId="0" fontId="8" fillId="0" borderId="0">
      <alignment vertical="center"/>
    </xf>
    <xf numFmtId="0" fontId="64" fillId="2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59" fillId="0" borderId="0"/>
    <xf numFmtId="0" fontId="64" fillId="17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118" fillId="3" borderId="57" applyNumberFormat="0" applyAlignment="0" applyProtection="0">
      <alignment vertical="center"/>
    </xf>
    <xf numFmtId="204" fontId="0" fillId="0" borderId="0" applyFont="0" applyFill="0" applyBorder="0" applyAlignment="0" applyProtection="0"/>
    <xf numFmtId="190" fontId="8" fillId="19" borderId="0"/>
    <xf numFmtId="0" fontId="59" fillId="0" borderId="0"/>
    <xf numFmtId="0" fontId="8" fillId="0" borderId="0"/>
    <xf numFmtId="0" fontId="59" fillId="0" borderId="0"/>
    <xf numFmtId="0" fontId="59" fillId="0" borderId="0"/>
    <xf numFmtId="0" fontId="59" fillId="0" borderId="0"/>
    <xf numFmtId="0" fontId="59" fillId="0" borderId="0" applyNumberFormat="0" applyFill="0" applyBorder="0" applyAlignment="0" applyProtection="0"/>
    <xf numFmtId="0" fontId="59" fillId="0" borderId="0"/>
    <xf numFmtId="39" fontId="8" fillId="0" borderId="0"/>
    <xf numFmtId="0" fontId="59" fillId="0" borderId="0"/>
    <xf numFmtId="0" fontId="59" fillId="0" borderId="0"/>
    <xf numFmtId="0" fontId="0" fillId="0" borderId="0" applyNumberFormat="0" applyFont="0" applyFill="0" applyBorder="0" applyAlignment="0" applyProtection="0"/>
    <xf numFmtId="0" fontId="59" fillId="0" borderId="0"/>
    <xf numFmtId="0" fontId="59" fillId="0" borderId="0"/>
    <xf numFmtId="211" fontId="59" fillId="0" borderId="0" applyFill="0" applyBorder="0" applyAlignment="0"/>
    <xf numFmtId="0" fontId="73" fillId="0" borderId="0">
      <alignment vertical="top"/>
    </xf>
    <xf numFmtId="0" fontId="64" fillId="27" borderId="0" applyNumberFormat="0" applyBorder="0" applyAlignment="0" applyProtection="0">
      <alignment vertical="center"/>
    </xf>
    <xf numFmtId="0" fontId="1" fillId="0" borderId="0"/>
    <xf numFmtId="0" fontId="59" fillId="0" borderId="0"/>
    <xf numFmtId="0" fontId="59" fillId="0" borderId="0"/>
    <xf numFmtId="0" fontId="59" fillId="0" borderId="0"/>
    <xf numFmtId="0" fontId="58" fillId="52" borderId="0" applyNumberFormat="0" applyBorder="0" applyAlignment="0" applyProtection="0">
      <alignment vertical="center"/>
    </xf>
    <xf numFmtId="0" fontId="110" fillId="0" borderId="0"/>
    <xf numFmtId="0" fontId="64" fillId="38" borderId="0" applyNumberFormat="0" applyBorder="0" applyAlignment="0" applyProtection="0">
      <alignment vertical="center"/>
    </xf>
    <xf numFmtId="0" fontId="110" fillId="0" borderId="0"/>
    <xf numFmtId="9" fontId="0" fillId="0" borderId="0" applyFont="0" applyFill="0" applyBorder="0" applyAlignment="0" applyProtection="0"/>
    <xf numFmtId="178" fontId="0" fillId="0" borderId="0" applyFill="0" applyBorder="0" applyAlignment="0"/>
    <xf numFmtId="0" fontId="110" fillId="0" borderId="0"/>
    <xf numFmtId="0" fontId="110" fillId="0" borderId="0"/>
    <xf numFmtId="0" fontId="64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9" fillId="3" borderId="54" applyNumberFormat="0" applyAlignment="0" applyProtection="0">
      <alignment vertical="center"/>
    </xf>
    <xf numFmtId="0" fontId="0" fillId="0" borderId="0"/>
    <xf numFmtId="182" fontId="8" fillId="0" borderId="0" applyNumberFormat="0" applyFill="0" applyBorder="0" applyAlignment="0" applyProtection="0">
      <alignment horizontal="left"/>
    </xf>
    <xf numFmtId="0" fontId="125" fillId="6" borderId="0" applyNumberFormat="0" applyBorder="0" applyAlignment="0" applyProtection="0"/>
    <xf numFmtId="0" fontId="0" fillId="0" borderId="0"/>
    <xf numFmtId="0" fontId="64" fillId="17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9" fillId="0" borderId="0"/>
    <xf numFmtId="0" fontId="146" fillId="0" borderId="1">
      <alignment horizontal="center"/>
    </xf>
    <xf numFmtId="0" fontId="59" fillId="0" borderId="0"/>
    <xf numFmtId="0" fontId="59" fillId="0" borderId="0"/>
    <xf numFmtId="0" fontId="59" fillId="0" borderId="0"/>
    <xf numFmtId="0" fontId="115" fillId="54" borderId="0" applyNumberFormat="0" applyBorder="0" applyAlignment="0" applyProtection="0">
      <alignment vertical="center"/>
    </xf>
    <xf numFmtId="0" fontId="59" fillId="0" borderId="0"/>
    <xf numFmtId="0" fontId="64" fillId="17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4" fillId="27" borderId="0" applyNumberFormat="0" applyBorder="0" applyAlignment="0" applyProtection="0">
      <alignment vertical="center"/>
    </xf>
    <xf numFmtId="0" fontId="59" fillId="0" borderId="0"/>
    <xf numFmtId="0" fontId="64" fillId="27" borderId="0" applyNumberFormat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59" fillId="0" borderId="0"/>
    <xf numFmtId="0" fontId="126" fillId="0" borderId="0" applyNumberFormat="0" applyFill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64" fillId="11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9" fillId="0" borderId="0"/>
    <xf numFmtId="0" fontId="8" fillId="0" borderId="0"/>
    <xf numFmtId="0" fontId="59" fillId="0" borderId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59" fillId="0" borderId="0"/>
    <xf numFmtId="0" fontId="64" fillId="11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8" fillId="0" borderId="0"/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59" fillId="0" borderId="0"/>
    <xf numFmtId="0" fontId="66" fillId="0" borderId="0" applyNumberFormat="0" applyFont="0" applyFill="0" applyBorder="0" applyAlignment="0" applyProtection="0">
      <alignment horizontal="left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0" fillId="0" borderId="0"/>
    <xf numFmtId="0" fontId="59" fillId="0" borderId="0"/>
    <xf numFmtId="0" fontId="8" fillId="0" borderId="0"/>
    <xf numFmtId="0" fontId="59" fillId="0" borderId="0"/>
    <xf numFmtId="190" fontId="8" fillId="10" borderId="0"/>
    <xf numFmtId="0" fontId="64" fillId="3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41" fontId="8" fillId="0" borderId="0" applyFont="0" applyFill="0" applyBorder="0" applyAlignment="0" applyProtection="0">
      <alignment vertical="center"/>
    </xf>
    <xf numFmtId="0" fontId="59" fillId="0" borderId="0"/>
    <xf numFmtId="0" fontId="59" fillId="0" borderId="0"/>
    <xf numFmtId="0" fontId="85" fillId="0" borderId="0" applyNumberFormat="0" applyFill="0" applyBorder="0" applyAlignment="0">
      <protection locked="0"/>
    </xf>
    <xf numFmtId="0" fontId="59" fillId="0" borderId="0"/>
    <xf numFmtId="0" fontId="59" fillId="0" borderId="0"/>
    <xf numFmtId="0" fontId="64" fillId="7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59" fillId="0" borderId="0"/>
    <xf numFmtId="0" fontId="0" fillId="38" borderId="56" applyNumberFormat="0" applyFont="0" applyAlignment="0" applyProtection="0">
      <alignment vertical="center"/>
    </xf>
    <xf numFmtId="0" fontId="59" fillId="0" borderId="0"/>
    <xf numFmtId="0" fontId="64" fillId="26" borderId="0" applyNumberFormat="0" applyBorder="0" applyAlignment="0" applyProtection="0">
      <alignment vertical="center"/>
    </xf>
    <xf numFmtId="0" fontId="0" fillId="38" borderId="56" applyNumberFormat="0" applyFont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9" fillId="0" borderId="0"/>
    <xf numFmtId="248" fontId="0" fillId="0" borderId="0" applyFont="0" applyFill="0" applyBorder="0" applyAlignment="0" applyProtection="0"/>
    <xf numFmtId="0" fontId="64" fillId="26" borderId="0" applyNumberFormat="0" applyBorder="0" applyAlignment="0" applyProtection="0">
      <alignment vertical="center"/>
    </xf>
    <xf numFmtId="10" fontId="24" fillId="0" borderId="0" applyFont="0" applyFill="0" applyBorder="0" applyAlignment="0" applyProtection="0"/>
    <xf numFmtId="0" fontId="58" fillId="11" borderId="0" applyNumberFormat="0" applyBorder="0" applyAlignment="0" applyProtection="0">
      <alignment vertical="center"/>
    </xf>
    <xf numFmtId="0" fontId="59" fillId="0" borderId="0"/>
    <xf numFmtId="0" fontId="58" fillId="51" borderId="0" applyNumberFormat="0" applyBorder="0" applyAlignment="0" applyProtection="0">
      <alignment vertical="center"/>
    </xf>
    <xf numFmtId="0" fontId="59" fillId="0" borderId="0"/>
    <xf numFmtId="0" fontId="64" fillId="7" borderId="0" applyNumberFormat="0" applyBorder="0" applyAlignment="0" applyProtection="0">
      <alignment vertical="center"/>
    </xf>
    <xf numFmtId="0" fontId="59" fillId="0" borderId="0"/>
    <xf numFmtId="190" fontId="8" fillId="10" borderId="0"/>
    <xf numFmtId="38" fontId="80" fillId="17" borderId="0" applyNumberFormat="0" applyBorder="0" applyAlignment="0" applyProtection="0"/>
    <xf numFmtId="38" fontId="80" fillId="17" borderId="0" applyNumberFormat="0" applyBorder="0" applyAlignment="0" applyProtection="0"/>
    <xf numFmtId="0" fontId="64" fillId="7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4" fillId="6" borderId="0" applyNumberFormat="0" applyBorder="0" applyAlignment="0" applyProtection="0">
      <alignment vertical="center"/>
    </xf>
    <xf numFmtId="0" fontId="59" fillId="0" borderId="0"/>
    <xf numFmtId="0" fontId="64" fillId="6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8" fillId="0" borderId="0">
      <alignment vertical="center"/>
    </xf>
    <xf numFmtId="0" fontId="106" fillId="0" borderId="53" applyNumberFormat="0" applyFill="0" applyAlignment="0" applyProtection="0">
      <alignment vertical="center"/>
    </xf>
    <xf numFmtId="0" fontId="59" fillId="0" borderId="0"/>
    <xf numFmtId="0" fontId="64" fillId="2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59" fillId="0" borderId="0"/>
    <xf numFmtId="0" fontId="59" fillId="0" borderId="0"/>
    <xf numFmtId="0" fontId="64" fillId="17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0" fillId="0" borderId="0"/>
    <xf numFmtId="0" fontId="59" fillId="0" borderId="0">
      <protection locked="0"/>
    </xf>
    <xf numFmtId="0" fontId="59" fillId="0" borderId="0">
      <protection locked="0"/>
    </xf>
    <xf numFmtId="0" fontId="64" fillId="2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64" fillId="26" borderId="0" applyNumberFormat="0" applyBorder="0" applyAlignment="0" applyProtection="0">
      <alignment vertical="center"/>
    </xf>
    <xf numFmtId="0" fontId="59" fillId="0" borderId="0">
      <protection locked="0"/>
    </xf>
    <xf numFmtId="0" fontId="64" fillId="27" borderId="0" applyNumberFormat="0" applyBorder="0" applyAlignment="0" applyProtection="0">
      <alignment vertical="center"/>
    </xf>
    <xf numFmtId="0" fontId="59" fillId="0" borderId="0">
      <protection locked="0"/>
    </xf>
    <xf numFmtId="0" fontId="59" fillId="0" borderId="0">
      <protection locked="0"/>
    </xf>
    <xf numFmtId="0" fontId="24" fillId="0" borderId="0" applyNumberFormat="0" applyFill="0" applyBorder="0" applyAlignment="0" applyProtection="0">
      <alignment horizontal="left"/>
    </xf>
    <xf numFmtId="0" fontId="59" fillId="0" borderId="0">
      <protection locked="0"/>
    </xf>
    <xf numFmtId="0" fontId="59" fillId="0" borderId="0">
      <protection locked="0"/>
    </xf>
    <xf numFmtId="0" fontId="149" fillId="0" borderId="66" applyNumberFormat="0" applyFill="0" applyAlignment="0" applyProtection="0"/>
    <xf numFmtId="0" fontId="59" fillId="0" borderId="0" applyNumberFormat="0" applyFill="0" applyBorder="0" applyAlignment="0" applyProtection="0"/>
    <xf numFmtId="0" fontId="64" fillId="11" borderId="0" applyNumberFormat="0" applyBorder="0" applyAlignment="0" applyProtection="0">
      <alignment vertical="center"/>
    </xf>
    <xf numFmtId="0" fontId="110" fillId="0" borderId="0"/>
    <xf numFmtId="0" fontId="64" fillId="11" borderId="0" applyNumberFormat="0" applyBorder="0" applyAlignment="0" applyProtection="0">
      <alignment vertical="center"/>
    </xf>
    <xf numFmtId="0" fontId="110" fillId="0" borderId="0"/>
    <xf numFmtId="190" fontId="8" fillId="19" borderId="0"/>
    <xf numFmtId="0" fontId="59" fillId="0" borderId="0"/>
    <xf numFmtId="0" fontId="59" fillId="0" borderId="0">
      <protection locked="0"/>
    </xf>
    <xf numFmtId="0" fontId="8" fillId="0" borderId="0"/>
    <xf numFmtId="0" fontId="8" fillId="0" borderId="0"/>
    <xf numFmtId="0" fontId="0" fillId="0" borderId="0" applyNumberFormat="0" applyFont="0" applyFill="0" applyBorder="0" applyAlignment="0" applyProtection="0"/>
    <xf numFmtId="0" fontId="64" fillId="27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8" fillId="0" borderId="0"/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8" fillId="0" borderId="0"/>
    <xf numFmtId="0" fontId="64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4" fillId="17" borderId="0" applyNumberFormat="0" applyBorder="0" applyAlignment="0" applyProtection="0">
      <alignment vertical="center"/>
    </xf>
    <xf numFmtId="187" fontId="8" fillId="19" borderId="0"/>
    <xf numFmtId="0" fontId="8" fillId="0" borderId="0"/>
    <xf numFmtId="187" fontId="8" fillId="19" borderId="0"/>
    <xf numFmtId="0" fontId="8" fillId="0" borderId="0"/>
    <xf numFmtId="0" fontId="64" fillId="3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64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horizontal="left"/>
    </xf>
    <xf numFmtId="0" fontId="0" fillId="0" borderId="0"/>
    <xf numFmtId="0" fontId="64" fillId="7" borderId="0" applyNumberFormat="0" applyBorder="0" applyAlignment="0" applyProtection="0">
      <alignment vertical="center"/>
    </xf>
    <xf numFmtId="0" fontId="8" fillId="0" borderId="0"/>
    <xf numFmtId="0" fontId="64" fillId="7" borderId="0" applyNumberFormat="0" applyBorder="0" applyAlignment="0" applyProtection="0">
      <alignment vertical="center"/>
    </xf>
    <xf numFmtId="0" fontId="8" fillId="0" borderId="0"/>
    <xf numFmtId="0" fontId="83" fillId="0" borderId="45" applyNumberFormat="0" applyFill="0" applyAlignment="0" applyProtection="0">
      <alignment vertical="center"/>
    </xf>
    <xf numFmtId="0" fontId="8" fillId="0" borderId="0"/>
    <xf numFmtId="0" fontId="0" fillId="0" borderId="0"/>
    <xf numFmtId="0" fontId="6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4" fillId="3" borderId="0" applyNumberFormat="0" applyBorder="0" applyAlignment="0" applyProtection="0">
      <alignment vertical="center"/>
    </xf>
    <xf numFmtId="0" fontId="8" fillId="0" borderId="0"/>
    <xf numFmtId="0" fontId="6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4" fillId="7" borderId="0" applyNumberFormat="0" applyBorder="0" applyAlignment="0" applyProtection="0">
      <alignment vertical="center"/>
    </xf>
    <xf numFmtId="190" fontId="8" fillId="19" borderId="0"/>
    <xf numFmtId="0" fontId="73" fillId="0" borderId="0">
      <alignment vertical="top"/>
    </xf>
    <xf numFmtId="0" fontId="8" fillId="0" borderId="0"/>
    <xf numFmtId="0" fontId="0" fillId="0" borderId="0" applyNumberFormat="0" applyFont="0" applyFill="0" applyBorder="0" applyAlignment="0" applyProtection="0"/>
    <xf numFmtId="0" fontId="59" fillId="0" borderId="0">
      <protection locked="0"/>
    </xf>
    <xf numFmtId="0" fontId="59" fillId="0" borderId="0">
      <protection locked="0"/>
    </xf>
    <xf numFmtId="0" fontId="0" fillId="0" borderId="0"/>
    <xf numFmtId="0" fontId="59" fillId="0" borderId="0">
      <protection locked="0"/>
    </xf>
    <xf numFmtId="0" fontId="64" fillId="38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59" fillId="0" borderId="0"/>
    <xf numFmtId="0" fontId="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87" fontId="8" fillId="19" borderId="0"/>
    <xf numFmtId="187" fontId="8" fillId="19" borderId="0"/>
    <xf numFmtId="0" fontId="6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187" fontId="8" fillId="19" borderId="0"/>
    <xf numFmtId="187" fontId="8" fillId="19" borderId="0"/>
    <xf numFmtId="0" fontId="64" fillId="3" borderId="0" applyNumberFormat="0" applyBorder="0" applyAlignment="0" applyProtection="0">
      <alignment vertical="center"/>
    </xf>
    <xf numFmtId="0" fontId="8" fillId="0" borderId="0"/>
    <xf numFmtId="187" fontId="8" fillId="19" borderId="0"/>
    <xf numFmtId="0" fontId="0" fillId="0" borderId="0"/>
    <xf numFmtId="0" fontId="64" fillId="11" borderId="0" applyNumberFormat="0" applyBorder="0" applyAlignment="0" applyProtection="0">
      <alignment vertical="center"/>
    </xf>
    <xf numFmtId="0" fontId="59" fillId="0" borderId="0">
      <protection locked="0"/>
    </xf>
    <xf numFmtId="0" fontId="59" fillId="0" borderId="0">
      <protection locked="0"/>
    </xf>
    <xf numFmtId="0" fontId="0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110" fillId="0" borderId="0"/>
    <xf numFmtId="0" fontId="0" fillId="0" borderId="0"/>
    <xf numFmtId="0" fontId="0" fillId="0" borderId="0" applyNumberFormat="0" applyFont="0" applyFill="0" applyBorder="0" applyAlignment="0" applyProtection="0"/>
    <xf numFmtId="0" fontId="8" fillId="0" borderId="0"/>
    <xf numFmtId="0" fontId="0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90" fontId="8" fillId="19" borderId="0"/>
    <xf numFmtId="0" fontId="8" fillId="0" borderId="0"/>
    <xf numFmtId="0" fontId="1" fillId="0" borderId="0"/>
    <xf numFmtId="0" fontId="8" fillId="0" borderId="0"/>
    <xf numFmtId="0" fontId="8" fillId="0" borderId="0"/>
    <xf numFmtId="0" fontId="0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0" fillId="0" borderId="0"/>
    <xf numFmtId="0" fontId="110" fillId="0" borderId="0"/>
    <xf numFmtId="0" fontId="59" fillId="0" borderId="0"/>
    <xf numFmtId="0" fontId="110" fillId="0" borderId="0"/>
    <xf numFmtId="0" fontId="0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0" fillId="3" borderId="1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64" fillId="27" borderId="0" applyNumberFormat="0" applyBorder="0" applyAlignment="0" applyProtection="0">
      <alignment vertical="center"/>
    </xf>
    <xf numFmtId="39" fontId="0" fillId="0" borderId="0" applyFont="0" applyFill="0" applyBorder="0" applyAlignment="0" applyProtection="0"/>
    <xf numFmtId="0" fontId="64" fillId="3" borderId="0" applyNumberFormat="0" applyBorder="0" applyAlignment="0" applyProtection="0">
      <alignment vertical="center"/>
    </xf>
    <xf numFmtId="0" fontId="0" fillId="0" borderId="0"/>
    <xf numFmtId="0" fontId="64" fillId="27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1" fillId="0" borderId="0" applyFill="0" applyBorder="0" applyAlignment="0"/>
    <xf numFmtId="0" fontId="0" fillId="0" borderId="0"/>
    <xf numFmtId="39" fontId="8" fillId="0" borderId="0"/>
    <xf numFmtId="0" fontId="64" fillId="3" borderId="0" applyNumberFormat="0" applyBorder="0" applyAlignment="0" applyProtection="0">
      <alignment vertical="center"/>
    </xf>
    <xf numFmtId="4" fontId="73" fillId="61" borderId="57" applyNumberFormat="0" applyProtection="0">
      <alignment horizontal="right" vertical="center"/>
    </xf>
    <xf numFmtId="0" fontId="8" fillId="0" borderId="0"/>
    <xf numFmtId="0" fontId="59" fillId="0" borderId="0" applyNumberFormat="0" applyFill="0" applyBorder="0" applyAlignment="0" applyProtection="0"/>
    <xf numFmtId="0" fontId="0" fillId="0" borderId="0"/>
    <xf numFmtId="0" fontId="0" fillId="0" borderId="0"/>
    <xf numFmtId="0" fontId="64" fillId="11" borderId="0" applyNumberFormat="0" applyBorder="0" applyAlignment="0" applyProtection="0">
      <alignment vertical="center"/>
    </xf>
    <xf numFmtId="0" fontId="59" fillId="0" borderId="0"/>
    <xf numFmtId="4" fontId="78" fillId="0" borderId="0">
      <alignment vertical="center"/>
    </xf>
    <xf numFmtId="0" fontId="0" fillId="0" borderId="0"/>
    <xf numFmtId="0" fontId="74" fillId="0" borderId="0" applyNumberFormat="0" applyFill="0" applyBorder="0" applyAlignment="0" applyProtection="0">
      <alignment vertical="center"/>
    </xf>
    <xf numFmtId="0" fontId="59" fillId="0" borderId="0"/>
    <xf numFmtId="0" fontId="1" fillId="0" borderId="0"/>
    <xf numFmtId="0" fontId="0" fillId="0" borderId="0"/>
    <xf numFmtId="0" fontId="1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8" fillId="14" borderId="0" applyNumberFormat="0" applyBorder="0" applyAlignment="0" applyProtection="0">
      <alignment vertical="center"/>
    </xf>
    <xf numFmtId="0" fontId="0" fillId="0" borderId="0"/>
    <xf numFmtId="10" fontId="0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110" fillId="0" borderId="0">
      <protection locked="0"/>
    </xf>
    <xf numFmtId="187" fontId="8" fillId="19" borderId="0"/>
    <xf numFmtId="0" fontId="0" fillId="0" borderId="0"/>
    <xf numFmtId="0" fontId="64" fillId="17" borderId="0" applyNumberFormat="0" applyBorder="0" applyAlignment="0" applyProtection="0">
      <alignment vertical="center"/>
    </xf>
    <xf numFmtId="0" fontId="0" fillId="0" borderId="0"/>
    <xf numFmtId="0" fontId="64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9" fillId="0" borderId="0">
      <protection locked="0"/>
    </xf>
    <xf numFmtId="0" fontId="0" fillId="0" borderId="0" applyNumberFormat="0" applyFont="0" applyFill="0" applyBorder="0" applyAlignment="0" applyProtection="0"/>
    <xf numFmtId="0" fontId="59" fillId="0" borderId="0">
      <protection locked="0"/>
    </xf>
    <xf numFmtId="0" fontId="58" fillId="32" borderId="0" applyNumberFormat="0" applyBorder="0" applyAlignment="0" applyProtection="0">
      <alignment vertical="center"/>
    </xf>
    <xf numFmtId="0" fontId="59" fillId="0" borderId="0">
      <protection locked="0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59" fillId="0" borderId="0">
      <protection locked="0"/>
    </xf>
    <xf numFmtId="0" fontId="8" fillId="0" borderId="0">
      <alignment vertical="center"/>
    </xf>
    <xf numFmtId="0" fontId="59" fillId="0" borderId="0">
      <protection locked="0"/>
    </xf>
    <xf numFmtId="0" fontId="8" fillId="0" borderId="0"/>
    <xf numFmtId="0" fontId="0" fillId="0" borderId="0"/>
    <xf numFmtId="0" fontId="8" fillId="0" borderId="0"/>
    <xf numFmtId="190" fontId="8" fillId="19" borderId="0"/>
    <xf numFmtId="0" fontId="8" fillId="0" borderId="0"/>
    <xf numFmtId="190" fontId="8" fillId="19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57" borderId="57" applyNumberFormat="0" applyProtection="0">
      <alignment horizontal="left" vertical="center" indent="1"/>
    </xf>
    <xf numFmtId="0" fontId="8" fillId="0" borderId="0"/>
    <xf numFmtId="0" fontId="64" fillId="7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8" fillId="0" borderId="0"/>
    <xf numFmtId="0" fontId="64" fillId="7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4" fillId="17" borderId="0" applyNumberFormat="0" applyBorder="0" applyAlignment="0" applyProtection="0">
      <alignment vertical="center"/>
    </xf>
    <xf numFmtId="0" fontId="0" fillId="0" borderId="0"/>
    <xf numFmtId="0" fontId="64" fillId="17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0" fillId="0" borderId="0"/>
    <xf numFmtId="0" fontId="0" fillId="0" borderId="0"/>
    <xf numFmtId="0" fontId="1" fillId="0" borderId="0"/>
    <xf numFmtId="0" fontId="64" fillId="38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0" fillId="0" borderId="0" applyNumberFormat="0" applyFont="0" applyFill="0" applyBorder="0" applyAlignment="0" applyProtection="0"/>
    <xf numFmtId="0" fontId="0" fillId="0" borderId="0"/>
    <xf numFmtId="0" fontId="64" fillId="7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8" fillId="0" borderId="0"/>
    <xf numFmtId="0" fontId="64" fillId="26" borderId="0" applyNumberFormat="0" applyBorder="0" applyAlignment="0" applyProtection="0">
      <alignment vertical="center"/>
    </xf>
    <xf numFmtId="39" fontId="8" fillId="0" borderId="0"/>
    <xf numFmtId="0" fontId="64" fillId="3" borderId="0" applyNumberFormat="0" applyBorder="0" applyAlignment="0" applyProtection="0">
      <alignment vertical="center"/>
    </xf>
    <xf numFmtId="10" fontId="59" fillId="0" borderId="0" applyFont="0" applyFill="0" applyBorder="0" applyAlignment="0" applyProtection="0"/>
    <xf numFmtId="0" fontId="8" fillId="0" borderId="0"/>
    <xf numFmtId="0" fontId="64" fillId="38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6" fillId="0" borderId="0" applyNumberFormat="0" applyFill="0" applyBorder="0" applyAlignment="0" applyProtection="0">
      <alignment vertical="center"/>
    </xf>
    <xf numFmtId="0" fontId="8" fillId="0" borderId="0"/>
    <xf numFmtId="187" fontId="8" fillId="19" borderId="0"/>
    <xf numFmtId="0" fontId="8" fillId="0" borderId="0"/>
    <xf numFmtId="0" fontId="64" fillId="26" borderId="0" applyNumberFormat="0" applyBorder="0" applyAlignment="0" applyProtection="0">
      <alignment vertical="center"/>
    </xf>
    <xf numFmtId="0" fontId="8" fillId="0" borderId="0"/>
    <xf numFmtId="0" fontId="81" fillId="0" borderId="44" applyNumberFormat="0" applyFill="0" applyAlignment="0" applyProtection="0">
      <alignment vertical="center"/>
    </xf>
    <xf numFmtId="0" fontId="8" fillId="0" borderId="0"/>
    <xf numFmtId="0" fontId="81" fillId="0" borderId="44" applyNumberFormat="0" applyFill="0" applyAlignment="0" applyProtection="0">
      <alignment vertical="center"/>
    </xf>
    <xf numFmtId="0" fontId="8" fillId="0" borderId="0"/>
    <xf numFmtId="0" fontId="8" fillId="0" borderId="0"/>
    <xf numFmtId="0" fontId="110" fillId="0" borderId="0"/>
    <xf numFmtId="0" fontId="64" fillId="11" borderId="0" applyNumberFormat="0" applyBorder="0" applyAlignment="0" applyProtection="0">
      <alignment vertical="center"/>
    </xf>
    <xf numFmtId="0" fontId="59" fillId="0" borderId="0"/>
    <xf numFmtId="0" fontId="6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4" fillId="3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6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4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 applyNumberFormat="0" applyFont="0" applyFill="0" applyBorder="0" applyAlignment="0" applyProtection="0"/>
    <xf numFmtId="0" fontId="9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64" fillId="26" borderId="0" applyNumberFormat="0" applyBorder="0" applyAlignment="0" applyProtection="0">
      <alignment vertical="center"/>
    </xf>
    <xf numFmtId="192" fontId="0" fillId="0" borderId="0" applyFont="0" applyFill="0" applyBorder="0" applyAlignment="0" applyProtection="0"/>
    <xf numFmtId="0" fontId="8" fillId="0" borderId="0"/>
    <xf numFmtId="0" fontId="6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4" fillId="7" borderId="0" applyNumberFormat="0" applyBorder="0" applyAlignment="0" applyProtection="0">
      <alignment vertical="center"/>
    </xf>
    <xf numFmtId="0" fontId="8" fillId="0" borderId="0"/>
    <xf numFmtId="0" fontId="64" fillId="7" borderId="0" applyNumberFormat="0" applyBorder="0" applyAlignment="0" applyProtection="0">
      <alignment vertical="center"/>
    </xf>
    <xf numFmtId="39" fontId="8" fillId="0" borderId="0"/>
    <xf numFmtId="0" fontId="8" fillId="0" borderId="0"/>
    <xf numFmtId="0" fontId="8" fillId="0" borderId="0"/>
    <xf numFmtId="0" fontId="110" fillId="0" borderId="0"/>
    <xf numFmtId="0" fontId="58" fillId="14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8" fillId="0" borderId="0"/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4" fillId="38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4" fillId="38" borderId="0" applyNumberFormat="0" applyBorder="0" applyAlignment="0" applyProtection="0">
      <alignment vertical="center"/>
    </xf>
    <xf numFmtId="0" fontId="8" fillId="0" borderId="0"/>
    <xf numFmtId="0" fontId="61" fillId="0" borderId="0" applyNumberFormat="0" applyFill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220" fontId="24" fillId="0" borderId="0" applyFill="0" applyBorder="0" applyProtection="0">
      <alignment horizontal="right"/>
    </xf>
    <xf numFmtId="0" fontId="66" fillId="0" borderId="0"/>
    <xf numFmtId="180" fontId="68" fillId="0" borderId="0" applyFill="0" applyBorder="0" applyProtection="0">
      <alignment horizontal="center"/>
    </xf>
    <xf numFmtId="183" fontId="68" fillId="0" borderId="0" applyFill="0" applyBorder="0" applyProtection="0">
      <alignment horizontal="center"/>
    </xf>
    <xf numFmtId="183" fontId="68" fillId="0" borderId="0" applyFill="0" applyBorder="0" applyProtection="0">
      <alignment horizontal="center"/>
    </xf>
    <xf numFmtId="183" fontId="68" fillId="0" borderId="0" applyFill="0" applyBorder="0" applyProtection="0">
      <alignment horizontal="center"/>
    </xf>
    <xf numFmtId="187" fontId="8" fillId="10" borderId="0"/>
    <xf numFmtId="203" fontId="152" fillId="0" borderId="0" applyFill="0" applyBorder="0" applyProtection="0">
      <alignment horizontal="right"/>
    </xf>
    <xf numFmtId="203" fontId="152" fillId="0" borderId="0" applyFill="0" applyBorder="0" applyProtection="0">
      <alignment horizontal="right"/>
    </xf>
    <xf numFmtId="203" fontId="152" fillId="0" borderId="0" applyFill="0" applyBorder="0" applyProtection="0">
      <alignment horizontal="right"/>
    </xf>
    <xf numFmtId="0" fontId="64" fillId="11" borderId="0" applyNumberFormat="0" applyBorder="0" applyAlignment="0" applyProtection="0">
      <alignment vertical="center"/>
    </xf>
    <xf numFmtId="251" fontId="24" fillId="0" borderId="0" applyFill="0" applyBorder="0" applyProtection="0">
      <alignment horizontal="right"/>
    </xf>
    <xf numFmtId="0" fontId="64" fillId="11" borderId="0" applyNumberFormat="0" applyBorder="0" applyAlignment="0" applyProtection="0">
      <alignment vertical="center"/>
    </xf>
    <xf numFmtId="251" fontId="24" fillId="0" borderId="0" applyFill="0" applyBorder="0" applyProtection="0">
      <alignment horizontal="right"/>
    </xf>
    <xf numFmtId="251" fontId="24" fillId="0" borderId="0" applyFill="0" applyBorder="0" applyProtection="0">
      <alignment horizontal="right"/>
    </xf>
    <xf numFmtId="0" fontId="79" fillId="7" borderId="0" applyNumberFormat="0" applyBorder="0" applyAlignment="0" applyProtection="0">
      <alignment vertical="center"/>
    </xf>
    <xf numFmtId="252" fontId="24" fillId="0" borderId="0" applyFill="0" applyBorder="0" applyProtection="0">
      <alignment horizontal="right"/>
    </xf>
    <xf numFmtId="0" fontId="79" fillId="7" borderId="0" applyNumberFormat="0" applyBorder="0" applyAlignment="0" applyProtection="0">
      <alignment vertical="center"/>
    </xf>
    <xf numFmtId="252" fontId="24" fillId="0" borderId="0" applyFill="0" applyBorder="0" applyProtection="0">
      <alignment horizontal="right"/>
    </xf>
    <xf numFmtId="0" fontId="8" fillId="0" borderId="0">
      <alignment vertical="center"/>
    </xf>
    <xf numFmtId="252" fontId="24" fillId="0" borderId="0" applyFill="0" applyBorder="0" applyProtection="0">
      <alignment horizontal="right"/>
    </xf>
    <xf numFmtId="0" fontId="8" fillId="0" borderId="0"/>
    <xf numFmtId="255" fontId="0" fillId="0" borderId="0" applyFont="0" applyFill="0" applyBorder="0" applyAlignment="0" applyProtection="0"/>
    <xf numFmtId="258" fontId="0" fillId="0" borderId="0" applyFont="0" applyFill="0" applyBorder="0" applyAlignment="0" applyProtection="0"/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110" fillId="0" borderId="0"/>
    <xf numFmtId="0" fontId="0" fillId="0" borderId="0" applyNumberFormat="0" applyFont="0" applyFill="0" applyBorder="0" applyAlignment="0" applyProtection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110" fillId="0" borderId="0"/>
    <xf numFmtId="0" fontId="59" fillId="0" borderId="0"/>
    <xf numFmtId="0" fontId="9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" fillId="0" borderId="0" applyFill="0" applyBorder="0" applyAlignment="0"/>
    <xf numFmtId="0" fontId="0" fillId="0" borderId="0"/>
    <xf numFmtId="0" fontId="0" fillId="0" borderId="0"/>
    <xf numFmtId="0" fontId="99" fillId="28" borderId="0" applyNumberFormat="0" applyBorder="0" applyAlignment="0" applyProtection="0">
      <alignment vertical="center"/>
    </xf>
    <xf numFmtId="0" fontId="0" fillId="0" borderId="0"/>
    <xf numFmtId="0" fontId="99" fillId="28" borderId="0" applyNumberFormat="0" applyBorder="0" applyAlignment="0" applyProtection="0">
      <alignment vertical="center"/>
    </xf>
    <xf numFmtId="0" fontId="0" fillId="0" borderId="0"/>
    <xf numFmtId="0" fontId="1" fillId="0" borderId="0"/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0" fillId="0" borderId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0" fillId="0" borderId="0"/>
    <xf numFmtId="0" fontId="8" fillId="0" borderId="0" applyNumberFormat="0" applyFill="0" applyBorder="0" applyAlignment="0" applyProtection="0">
      <alignment horizontal="left"/>
    </xf>
    <xf numFmtId="0" fontId="64" fillId="26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58" fillId="14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0" fillId="0" borderId="0"/>
    <xf numFmtId="0" fontId="99" fillId="28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64" fillId="26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0" fillId="0" borderId="0"/>
    <xf numFmtId="0" fontId="58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4" fillId="17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64" fillId="11" borderId="0" applyNumberFormat="0" applyBorder="0" applyAlignment="0" applyProtection="0">
      <alignment vertical="center"/>
    </xf>
    <xf numFmtId="0" fontId="0" fillId="0" borderId="0"/>
    <xf numFmtId="190" fontId="8" fillId="1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64" fillId="11" borderId="0" applyNumberFormat="0" applyBorder="0" applyAlignment="0" applyProtection="0">
      <alignment vertical="center"/>
    </xf>
    <xf numFmtId="0" fontId="0" fillId="0" borderId="0"/>
    <xf numFmtId="0" fontId="9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8" fillId="3" borderId="57" applyNumberFormat="0" applyAlignment="0" applyProtection="0">
      <alignment vertical="center"/>
    </xf>
    <xf numFmtId="204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0" fontId="1" fillId="0" borderId="0"/>
    <xf numFmtId="218" fontId="153" fillId="0" borderId="0" applyFont="0" applyFill="0" applyBorder="0" applyAlignment="0" applyProtection="0"/>
    <xf numFmtId="0" fontId="58" fillId="36" borderId="0" applyNumberFormat="0" applyBorder="0" applyAlignment="0" applyProtection="0">
      <alignment vertical="center"/>
    </xf>
    <xf numFmtId="218" fontId="0" fillId="0" borderId="0" applyFont="0" applyFill="0" applyBorder="0" applyAlignment="0" applyProtection="0"/>
    <xf numFmtId="0" fontId="8" fillId="0" borderId="0" applyNumberFormat="0" applyFont="0" applyFill="0" applyBorder="0" applyAlignment="0">
      <alignment horizontal="center" vertical="center"/>
    </xf>
    <xf numFmtId="0" fontId="154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horizontal="centerContinuous"/>
    </xf>
    <xf numFmtId="0" fontId="58" fillId="52" borderId="0" applyNumberFormat="0" applyBorder="0" applyAlignment="0" applyProtection="0">
      <alignment vertical="center"/>
    </xf>
    <xf numFmtId="0" fontId="73" fillId="53" borderId="0" applyNumberFormat="0" applyBorder="0" applyAlignment="0" applyProtection="0"/>
    <xf numFmtId="0" fontId="58" fillId="52" borderId="0" applyNumberFormat="0" applyBorder="0" applyAlignment="0" applyProtection="0">
      <alignment vertical="center"/>
    </xf>
    <xf numFmtId="0" fontId="73" fillId="26" borderId="0" applyNumberFormat="0" applyBorder="0" applyAlignment="0" applyProtection="0"/>
    <xf numFmtId="0" fontId="58" fillId="52" borderId="0" applyNumberFormat="0" applyBorder="0" applyAlignment="0" applyProtection="0">
      <alignment vertical="center"/>
    </xf>
    <xf numFmtId="0" fontId="73" fillId="11" borderId="0" applyNumberFormat="0" applyBorder="0" applyAlignment="0" applyProtection="0"/>
    <xf numFmtId="0" fontId="64" fillId="3" borderId="0" applyNumberFormat="0" applyBorder="0" applyAlignment="0" applyProtection="0">
      <alignment vertical="center"/>
    </xf>
    <xf numFmtId="0" fontId="1" fillId="0" borderId="0"/>
    <xf numFmtId="187" fontId="8" fillId="19" borderId="0"/>
    <xf numFmtId="187" fontId="8" fillId="19" borderId="0"/>
    <xf numFmtId="0" fontId="64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187" fontId="8" fillId="19" borderId="0"/>
    <xf numFmtId="187" fontId="8" fillId="19" borderId="0"/>
    <xf numFmtId="0" fontId="64" fillId="3" borderId="0" applyNumberFormat="0" applyBorder="0" applyAlignment="0" applyProtection="0">
      <alignment vertical="center"/>
    </xf>
    <xf numFmtId="0" fontId="1" fillId="0" borderId="0"/>
    <xf numFmtId="0" fontId="64" fillId="3" borderId="0" applyNumberFormat="0" applyBorder="0" applyAlignment="0" applyProtection="0">
      <alignment vertical="center"/>
    </xf>
    <xf numFmtId="187" fontId="8" fillId="19" borderId="0"/>
    <xf numFmtId="187" fontId="8" fillId="19" borderId="0"/>
    <xf numFmtId="0" fontId="64" fillId="3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1" fillId="0" borderId="0"/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64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4" fillId="3" borderId="0" applyNumberFormat="0" applyBorder="0" applyAlignment="0" applyProtection="0">
      <alignment vertical="center"/>
    </xf>
    <xf numFmtId="0" fontId="118" fillId="3" borderId="57" applyNumberFormat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118" fillId="3" borderId="57" applyNumberFormat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39" fontId="77" fillId="0" borderId="0" applyFont="0" applyFill="0" applyBorder="0" applyAlignment="0" applyProtection="0"/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39" fontId="77" fillId="0" borderId="0" applyFont="0" applyFill="0" applyBorder="0" applyAlignment="0" applyProtection="0"/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39" fontId="77" fillId="0" borderId="0" applyFont="0" applyFill="0" applyBorder="0" applyAlignment="0" applyProtection="0"/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39" fontId="77" fillId="0" borderId="0" applyFont="0" applyFill="0" applyBorder="0" applyAlignment="0" applyProtection="0"/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horizontal="left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64" fillId="27" borderId="0" applyNumberFormat="0" applyBorder="0" applyAlignment="0" applyProtection="0">
      <alignment vertical="center"/>
    </xf>
    <xf numFmtId="39" fontId="0" fillId="0" borderId="0" applyFont="0" applyFill="0" applyBorder="0" applyAlignment="0" applyProtection="0"/>
    <xf numFmtId="0" fontId="64" fillId="3" borderId="0" applyNumberFormat="0" applyBorder="0" applyAlignment="0" applyProtection="0">
      <alignment vertical="center"/>
    </xf>
    <xf numFmtId="0" fontId="1" fillId="0" borderId="0" applyFill="0" applyBorder="0" applyAlignment="0"/>
    <xf numFmtId="248" fontId="0" fillId="0" borderId="0" applyFont="0" applyFill="0" applyBorder="0" applyAlignment="0" applyProtection="0"/>
    <xf numFmtId="0" fontId="64" fillId="3" borderId="0" applyNumberFormat="0" applyBorder="0" applyAlignment="0" applyProtection="0">
      <alignment vertical="center"/>
    </xf>
    <xf numFmtId="39" fontId="77" fillId="0" borderId="0" applyFont="0" applyFill="0" applyBorder="0" applyAlignment="0" applyProtection="0"/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39" fontId="77" fillId="0" borderId="0" applyFont="0" applyFill="0" applyBorder="0" applyAlignment="0" applyProtection="0"/>
    <xf numFmtId="0" fontId="64" fillId="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39" fontId="77" fillId="0" borderId="0" applyFont="0" applyFill="0" applyBorder="0" applyAlignment="0" applyProtection="0"/>
    <xf numFmtId="0" fontId="64" fillId="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39" fontId="77" fillId="0" borderId="0" applyFont="0" applyFill="0" applyBorder="0" applyAlignment="0" applyProtection="0"/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39" fontId="8" fillId="0" borderId="0"/>
    <xf numFmtId="0" fontId="64" fillId="3" borderId="0" applyNumberFormat="0" applyBorder="0" applyAlignment="0" applyProtection="0">
      <alignment vertical="center"/>
    </xf>
    <xf numFmtId="39" fontId="8" fillId="0" borderId="0"/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64" fillId="3" borderId="0" applyNumberFormat="0" applyBorder="0" applyAlignment="0" applyProtection="0">
      <alignment vertical="center"/>
    </xf>
    <xf numFmtId="0" fontId="1" fillId="0" borderId="0"/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190" fontId="8" fillId="10" borderId="0"/>
    <xf numFmtId="39" fontId="0" fillId="0" borderId="0" applyFont="0" applyFill="0" applyBorder="0" applyAlignment="0" applyProtection="0"/>
    <xf numFmtId="0" fontId="64" fillId="3" borderId="0" applyNumberFormat="0" applyBorder="0" applyAlignment="0" applyProtection="0">
      <alignment vertical="center"/>
    </xf>
    <xf numFmtId="190" fontId="8" fillId="10" borderId="0"/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195" fontId="59" fillId="0" borderId="0" applyFont="0" applyFill="0" applyBorder="0" applyAlignment="0" applyProtection="0"/>
    <xf numFmtId="0" fontId="64" fillId="3" borderId="0" applyNumberFormat="0" applyBorder="0" applyAlignment="0" applyProtection="0">
      <alignment vertical="center"/>
    </xf>
    <xf numFmtId="190" fontId="8" fillId="10" borderId="0"/>
    <xf numFmtId="0" fontId="64" fillId="3" borderId="0" applyNumberFormat="0" applyBorder="0" applyAlignment="0" applyProtection="0">
      <alignment vertical="center"/>
    </xf>
    <xf numFmtId="190" fontId="8" fillId="10" borderId="0"/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41" fontId="8" fillId="0" borderId="0" applyFont="0" applyFill="0" applyBorder="0" applyAlignment="0" applyProtection="0"/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190" fontId="8" fillId="10" borderId="0"/>
    <xf numFmtId="0" fontId="64" fillId="3" borderId="0" applyNumberFormat="0" applyBorder="0" applyAlignment="0" applyProtection="0">
      <alignment vertical="center"/>
    </xf>
    <xf numFmtId="190" fontId="8" fillId="10" borderId="0"/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109" fillId="3" borderId="54" applyNumberFormat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1" fillId="0" borderId="0"/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25" fontId="0" fillId="0" borderId="0" applyFont="0" applyFill="0" applyBorder="0" applyAlignment="0" applyProtection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190" fontId="8" fillId="19" borderId="0"/>
    <xf numFmtId="0" fontId="64" fillId="38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187" fontId="8" fillId="19" borderId="0"/>
    <xf numFmtId="187" fontId="8" fillId="19" borderId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81" fillId="0" borderId="44" applyNumberFormat="0" applyFill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116" fillId="0" borderId="0" applyNumberFormat="0" applyFill="0">
      <alignment horizontal="left" vertical="center"/>
    </xf>
    <xf numFmtId="0" fontId="64" fillId="11" borderId="0" applyNumberFormat="0" applyBorder="0" applyAlignment="0" applyProtection="0">
      <alignment vertical="center"/>
    </xf>
    <xf numFmtId="10" fontId="77" fillId="0" borderId="0" applyFont="0" applyFill="0" applyBorder="0" applyAlignment="0" applyProtection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10" fontId="77" fillId="0" borderId="0" applyFont="0" applyFill="0" applyBorder="0" applyAlignment="0" applyProtection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4" fillId="11" borderId="0" applyNumberFormat="0" applyBorder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15" fontId="66" fillId="0" borderId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186" fontId="77" fillId="0" borderId="0" applyFont="0" applyFill="0" applyBorder="0" applyAlignment="0" applyProtection="0"/>
    <xf numFmtId="186" fontId="77" fillId="0" borderId="0" applyFont="0" applyFill="0" applyBorder="0" applyAlignment="0" applyProtection="0"/>
    <xf numFmtId="0" fontId="64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64" fillId="11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186" fontId="77" fillId="0" borderId="0" applyFont="0" applyFill="0" applyBorder="0" applyAlignment="0" applyProtection="0"/>
    <xf numFmtId="0" fontId="64" fillId="17" borderId="0" applyNumberFormat="0" applyBorder="0" applyAlignment="0" applyProtection="0">
      <alignment vertical="center"/>
    </xf>
    <xf numFmtId="9" fontId="110" fillId="0" borderId="0" applyFont="0" applyFill="0" applyBorder="0" applyAlignment="0" applyProtection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8" fillId="0" borderId="0">
      <alignment vertical="center"/>
    </xf>
    <xf numFmtId="0" fontId="64" fillId="3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64" fillId="38" borderId="0" applyNumberFormat="0" applyBorder="0" applyAlignment="0" applyProtection="0">
      <alignment vertical="center"/>
    </xf>
    <xf numFmtId="0" fontId="117" fillId="11" borderId="54" applyNumberFormat="0" applyAlignment="0" applyProtection="0">
      <alignment vertical="center"/>
    </xf>
    <xf numFmtId="187" fontId="8" fillId="19" borderId="0"/>
    <xf numFmtId="187" fontId="8" fillId="19" borderId="0"/>
    <xf numFmtId="0" fontId="64" fillId="38" borderId="0" applyNumberFormat="0" applyBorder="0" applyAlignment="0" applyProtection="0">
      <alignment vertical="center"/>
    </xf>
    <xf numFmtId="0" fontId="8" fillId="0" borderId="0">
      <alignment vertical="center"/>
    </xf>
    <xf numFmtId="0" fontId="117" fillId="11" borderId="54" applyNumberFormat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8" fillId="0" borderId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190" fontId="8" fillId="10" borderId="0"/>
    <xf numFmtId="0" fontId="64" fillId="38" borderId="0" applyNumberFormat="0" applyBorder="0" applyAlignment="0" applyProtection="0">
      <alignment vertical="center"/>
    </xf>
    <xf numFmtId="190" fontId="8" fillId="10" borderId="0"/>
    <xf numFmtId="0" fontId="64" fillId="38" borderId="0" applyNumberFormat="0" applyBorder="0" applyAlignment="0" applyProtection="0">
      <alignment vertical="center"/>
    </xf>
    <xf numFmtId="190" fontId="8" fillId="10" borderId="0"/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187" fontId="8" fillId="10" borderId="0"/>
    <xf numFmtId="0" fontId="64" fillId="38" borderId="0" applyNumberFormat="0" applyBorder="0" applyAlignment="0" applyProtection="0">
      <alignment vertical="center"/>
    </xf>
    <xf numFmtId="190" fontId="8" fillId="10" borderId="0"/>
    <xf numFmtId="0" fontId="64" fillId="38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190" fontId="8" fillId="10" borderId="0"/>
    <xf numFmtId="0" fontId="64" fillId="38" borderId="0" applyNumberFormat="0" applyBorder="0" applyAlignment="0" applyProtection="0">
      <alignment vertical="center"/>
    </xf>
    <xf numFmtId="190" fontId="8" fillId="10" borderId="0"/>
    <xf numFmtId="0" fontId="64" fillId="38" borderId="0" applyNumberFormat="0" applyBorder="0" applyAlignment="0" applyProtection="0">
      <alignment vertical="center"/>
    </xf>
    <xf numFmtId="190" fontId="8" fillId="10" borderId="0"/>
    <xf numFmtId="0" fontId="64" fillId="38" borderId="0" applyNumberFormat="0" applyBorder="0" applyAlignment="0" applyProtection="0">
      <alignment vertical="center"/>
    </xf>
    <xf numFmtId="190" fontId="8" fillId="10" borderId="0"/>
    <xf numFmtId="0" fontId="64" fillId="38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39" fontId="8" fillId="0" borderId="0"/>
    <xf numFmtId="0" fontId="64" fillId="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39" fontId="8" fillId="0" borderId="0"/>
    <xf numFmtId="0" fontId="64" fillId="3" borderId="0" applyNumberFormat="0" applyBorder="0" applyAlignment="0" applyProtection="0">
      <alignment vertical="center"/>
    </xf>
    <xf numFmtId="190" fontId="8" fillId="10" borderId="0"/>
    <xf numFmtId="0" fontId="64" fillId="38" borderId="0" applyNumberFormat="0" applyBorder="0" applyAlignment="0" applyProtection="0">
      <alignment vertical="center"/>
    </xf>
    <xf numFmtId="190" fontId="8" fillId="10" borderId="0"/>
    <xf numFmtId="0" fontId="64" fillId="38" borderId="0" applyNumberFormat="0" applyBorder="0" applyAlignment="0" applyProtection="0">
      <alignment vertical="center"/>
    </xf>
    <xf numFmtId="190" fontId="8" fillId="10" borderId="0"/>
    <xf numFmtId="0" fontId="64" fillId="38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190" fontId="8" fillId="10" borderId="0"/>
    <xf numFmtId="38" fontId="80" fillId="17" borderId="0" applyNumberFormat="0" applyBorder="0" applyAlignment="0" applyProtection="0"/>
    <xf numFmtId="38" fontId="80" fillId="17" borderId="0" applyNumberFormat="0" applyBorder="0" applyAlignment="0" applyProtection="0"/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25" fontId="77" fillId="0" borderId="0" applyFont="0" applyFill="0" applyBorder="0" applyAlignment="0" applyProtection="0"/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25" fontId="77" fillId="0" borderId="0" applyFont="0" applyFill="0" applyBorder="0" applyAlignment="0" applyProtection="0"/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39" fontId="8" fillId="0" borderId="0"/>
    <xf numFmtId="0" fontId="64" fillId="3" borderId="0" applyNumberFormat="0" applyBorder="0" applyAlignment="0" applyProtection="0">
      <alignment vertical="center"/>
    </xf>
    <xf numFmtId="25" fontId="77" fillId="0" borderId="0" applyFont="0" applyFill="0" applyBorder="0" applyAlignment="0" applyProtection="0"/>
    <xf numFmtId="0" fontId="64" fillId="38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39" fontId="8" fillId="0" borderId="0"/>
    <xf numFmtId="0" fontId="64" fillId="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73" fillId="54" borderId="0" applyNumberFormat="0" applyBorder="0" applyAlignment="0" applyProtection="0"/>
    <xf numFmtId="0" fontId="64" fillId="38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horizontal="left"/>
    </xf>
    <xf numFmtId="0" fontId="64" fillId="2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39" fontId="8" fillId="0" borderId="0"/>
    <xf numFmtId="0" fontId="64" fillId="3" borderId="0" applyNumberFormat="0" applyBorder="0" applyAlignment="0" applyProtection="0">
      <alignment vertical="center"/>
    </xf>
    <xf numFmtId="260" fontId="158" fillId="0" borderId="0" applyFont="0" applyFill="0" applyBorder="0" applyAlignment="0" applyProtection="0"/>
    <xf numFmtId="39" fontId="8" fillId="0" borderId="0"/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39" fontId="8" fillId="0" borderId="0"/>
    <xf numFmtId="0" fontId="64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39" fontId="8" fillId="0" borderId="0"/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64" fillId="3" borderId="0" applyNumberFormat="0" applyBorder="0" applyAlignment="0" applyProtection="0">
      <alignment vertical="center"/>
    </xf>
    <xf numFmtId="39" fontId="8" fillId="0" borderId="0"/>
    <xf numFmtId="0" fontId="64" fillId="3" borderId="0" applyNumberFormat="0" applyBorder="0" applyAlignment="0" applyProtection="0">
      <alignment vertical="center"/>
    </xf>
    <xf numFmtId="39" fontId="8" fillId="0" borderId="0"/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39" fontId="8" fillId="0" borderId="0"/>
    <xf numFmtId="0" fontId="64" fillId="3" borderId="0" applyNumberFormat="0" applyBorder="0" applyAlignment="0" applyProtection="0">
      <alignment vertical="center"/>
    </xf>
    <xf numFmtId="39" fontId="8" fillId="0" borderId="0"/>
    <xf numFmtId="0" fontId="64" fillId="3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39" fontId="8" fillId="0" borderId="0"/>
    <xf numFmtId="0" fontId="64" fillId="3" borderId="0" applyNumberFormat="0" applyBorder="0" applyAlignment="0" applyProtection="0">
      <alignment vertical="center"/>
    </xf>
    <xf numFmtId="39" fontId="8" fillId="0" borderId="0"/>
    <xf numFmtId="0" fontId="64" fillId="3" borderId="0" applyNumberFormat="0" applyBorder="0" applyAlignment="0" applyProtection="0">
      <alignment vertical="center"/>
    </xf>
    <xf numFmtId="39" fontId="8" fillId="0" borderId="0"/>
    <xf numFmtId="0" fontId="64" fillId="3" borderId="0" applyNumberFormat="0" applyBorder="0" applyAlignment="0" applyProtection="0">
      <alignment vertical="center"/>
    </xf>
    <xf numFmtId="39" fontId="8" fillId="0" borderId="0"/>
    <xf numFmtId="0" fontId="64" fillId="3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39" fontId="8" fillId="0" borderId="0"/>
    <xf numFmtId="0" fontId="64" fillId="3" borderId="0" applyNumberFormat="0" applyBorder="0" applyAlignment="0" applyProtection="0">
      <alignment vertical="center"/>
    </xf>
    <xf numFmtId="39" fontId="8" fillId="0" borderId="0"/>
    <xf numFmtId="178" fontId="0" fillId="0" borderId="0" applyFill="0" applyBorder="0" applyAlignment="0"/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39" fontId="8" fillId="0" borderId="0"/>
    <xf numFmtId="0" fontId="64" fillId="3" borderId="0" applyNumberFormat="0" applyBorder="0" applyAlignment="0" applyProtection="0">
      <alignment vertical="center"/>
    </xf>
    <xf numFmtId="39" fontId="8" fillId="0" borderId="0"/>
    <xf numFmtId="0" fontId="64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14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39" fontId="8" fillId="0" borderId="0"/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39" fontId="8" fillId="0" borderId="0"/>
    <xf numFmtId="0" fontId="64" fillId="3" borderId="0" applyNumberFormat="0" applyBorder="0" applyAlignment="0" applyProtection="0">
      <alignment vertical="center"/>
    </xf>
    <xf numFmtId="39" fontId="8" fillId="0" borderId="0"/>
    <xf numFmtId="0" fontId="64" fillId="3" borderId="0" applyNumberFormat="0" applyBorder="0" applyAlignment="0" applyProtection="0">
      <alignment vertical="center"/>
    </xf>
    <xf numFmtId="39" fontId="8" fillId="0" borderId="0"/>
    <xf numFmtId="0" fontId="64" fillId="3" borderId="0" applyNumberFormat="0" applyBorder="0" applyAlignment="0" applyProtection="0">
      <alignment vertical="center"/>
    </xf>
    <xf numFmtId="39" fontId="8" fillId="0" borderId="0"/>
    <xf numFmtId="0" fontId="64" fillId="3" borderId="0" applyNumberFormat="0" applyBorder="0" applyAlignment="0" applyProtection="0">
      <alignment vertical="center"/>
    </xf>
    <xf numFmtId="39" fontId="8" fillId="0" borderId="0"/>
    <xf numFmtId="0" fontId="64" fillId="3" borderId="0" applyNumberFormat="0" applyBorder="0" applyAlignment="0" applyProtection="0">
      <alignment vertical="center"/>
    </xf>
    <xf numFmtId="39" fontId="8" fillId="0" borderId="0"/>
    <xf numFmtId="0" fontId="64" fillId="3" borderId="0" applyNumberFormat="0" applyBorder="0" applyAlignment="0" applyProtection="0">
      <alignment vertical="center"/>
    </xf>
    <xf numFmtId="210" fontId="59" fillId="0" borderId="0" applyFill="0" applyBorder="0" applyAlignment="0"/>
    <xf numFmtId="39" fontId="8" fillId="0" borderId="0"/>
    <xf numFmtId="0" fontId="64" fillId="3" borderId="0" applyNumberFormat="0" applyBorder="0" applyAlignment="0" applyProtection="0">
      <alignment vertical="center"/>
    </xf>
    <xf numFmtId="39" fontId="8" fillId="0" borderId="0"/>
    <xf numFmtId="0" fontId="64" fillId="3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9" fontId="8" fillId="0" borderId="0"/>
    <xf numFmtId="0" fontId="64" fillId="3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39" fontId="8" fillId="0" borderId="0"/>
    <xf numFmtId="0" fontId="64" fillId="3" borderId="0" applyNumberFormat="0" applyBorder="0" applyAlignment="0" applyProtection="0">
      <alignment vertical="center"/>
    </xf>
    <xf numFmtId="9" fontId="77" fillId="0" borderId="0" applyFont="0" applyFill="0" applyBorder="0" applyAlignment="0" applyProtection="0"/>
    <xf numFmtId="0" fontId="64" fillId="26" borderId="0" applyNumberFormat="0" applyBorder="0" applyAlignment="0" applyProtection="0">
      <alignment vertical="center"/>
    </xf>
    <xf numFmtId="39" fontId="8" fillId="0" borderId="0"/>
    <xf numFmtId="0" fontId="64" fillId="3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39" fontId="8" fillId="0" borderId="0"/>
    <xf numFmtId="0" fontId="64" fillId="3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39" fontId="8" fillId="0" borderId="0"/>
    <xf numFmtId="0" fontId="64" fillId="3" borderId="0" applyNumberFormat="0" applyBorder="0" applyAlignment="0" applyProtection="0">
      <alignment vertical="center"/>
    </xf>
    <xf numFmtId="39" fontId="8" fillId="0" borderId="0"/>
    <xf numFmtId="0" fontId="64" fillId="3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8" fillId="0" borderId="0">
      <alignment vertical="center"/>
    </xf>
    <xf numFmtId="39" fontId="8" fillId="0" borderId="0"/>
    <xf numFmtId="0" fontId="64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80" fillId="3" borderId="1" applyNumberFormat="0" applyBorder="0" applyAlignment="0" applyProtection="0"/>
    <xf numFmtId="0" fontId="80" fillId="3" borderId="1" applyNumberFormat="0" applyBorder="0" applyAlignment="0" applyProtection="0"/>
    <xf numFmtId="0" fontId="64" fillId="3" borderId="0" applyNumberFormat="0" applyBorder="0" applyAlignment="0" applyProtection="0">
      <alignment vertical="center"/>
    </xf>
    <xf numFmtId="39" fontId="8" fillId="0" borderId="0"/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1" fillId="0" borderId="0"/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59" fillId="0" borderId="0"/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182" fontId="8" fillId="0" borderId="0" applyNumberFormat="0" applyFill="0" applyBorder="0" applyAlignment="0" applyProtection="0">
      <alignment horizontal="left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182" fontId="8" fillId="0" borderId="0" applyNumberFormat="0" applyFill="0" applyBorder="0" applyAlignment="0" applyProtection="0">
      <alignment horizontal="left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horizontal="left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horizontal="left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182" fontId="8" fillId="0" borderId="0" applyNumberFormat="0" applyFill="0" applyBorder="0" applyAlignment="0" applyProtection="0">
      <alignment horizontal="left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182" fontId="8" fillId="0" borderId="0" applyNumberFormat="0" applyFill="0" applyBorder="0" applyAlignment="0" applyProtection="0">
      <alignment horizontal="left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187" fontId="8" fillId="19" borderId="0"/>
    <xf numFmtId="187" fontId="8" fillId="19" borderId="0"/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1" fillId="0" borderId="0"/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64" fillId="2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64" fillId="2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horizontal="centerContinuous"/>
    </xf>
    <xf numFmtId="0" fontId="64" fillId="26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159" fillId="0" borderId="1">
      <alignment horizontal="center"/>
    </xf>
    <xf numFmtId="0" fontId="64" fillId="27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64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64" fillId="26" borderId="0" applyNumberFormat="0" applyBorder="0" applyAlignment="0" applyProtection="0">
      <alignment vertical="center"/>
    </xf>
    <xf numFmtId="182" fontId="8" fillId="0" borderId="0" applyNumberFormat="0" applyFill="0" applyBorder="0" applyAlignment="0" applyProtection="0">
      <alignment horizontal="left"/>
    </xf>
    <xf numFmtId="0" fontId="64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64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64" fillId="26" borderId="0" applyNumberFormat="0" applyBorder="0" applyAlignment="0" applyProtection="0">
      <alignment vertical="center"/>
    </xf>
    <xf numFmtId="0" fontId="160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" fillId="0" borderId="0"/>
    <xf numFmtId="0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1" fillId="0" borderId="0"/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15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horizontal="left"/>
    </xf>
    <xf numFmtId="0" fontId="64" fillId="26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horizontal="left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43" fontId="59" fillId="0" borderId="0" applyFont="0" applyFill="0" applyBorder="0" applyAlignment="0" applyProtection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43" fontId="59" fillId="0" borderId="0" applyFont="0" applyFill="0" applyBorder="0" applyAlignment="0" applyProtection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horizontal="left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151" fillId="55" borderId="0" applyNumberFormat="0" applyBorder="0" applyAlignment="0" applyProtection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128" fillId="0" borderId="67"/>
    <xf numFmtId="0" fontId="64" fillId="11" borderId="0" applyNumberFormat="0" applyBorder="0" applyAlignment="0" applyProtection="0">
      <alignment vertical="center"/>
    </xf>
    <xf numFmtId="0" fontId="0" fillId="0" borderId="0" applyFill="0" applyBorder="0">
      <alignment horizontal="right"/>
    </xf>
    <xf numFmtId="0" fontId="75" fillId="53" borderId="0" applyNumberFormat="0" applyBorder="0" applyAlignment="0" applyProtection="0"/>
    <xf numFmtId="0" fontId="64" fillId="27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37" fontId="113" fillId="0" borderId="0"/>
    <xf numFmtId="0" fontId="64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263" fontId="0" fillId="0" borderId="0" applyFont="0" applyFill="0" applyBorder="0" applyAlignment="0" applyProtection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64" fillId="11" borderId="0" applyNumberFormat="0" applyBorder="0" applyAlignment="0" applyProtection="0">
      <alignment vertical="center"/>
    </xf>
    <xf numFmtId="211" fontId="59" fillId="0" borderId="0" applyFill="0" applyBorder="0" applyAlignment="0"/>
    <xf numFmtId="0" fontId="64" fillId="7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59" fillId="0" borderId="0"/>
    <xf numFmtId="0" fontId="0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263" fontId="158" fillId="0" borderId="0" applyFont="0" applyFill="0" applyBorder="0" applyAlignment="0" applyProtection="0"/>
    <xf numFmtId="0" fontId="117" fillId="11" borderId="5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73" fillId="55" borderId="0" applyNumberFormat="0" applyBorder="0" applyAlignment="0" applyProtection="0"/>
    <xf numFmtId="0" fontId="73" fillId="6" borderId="0" applyNumberFormat="0" applyBorder="0" applyAlignment="0" applyProtection="0"/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106" fillId="0" borderId="53" applyNumberFormat="0" applyFill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106" fillId="0" borderId="53" applyNumberFormat="0" applyFill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182" fontId="8" fillId="0" borderId="0" applyNumberFormat="0" applyFill="0" applyBorder="0" applyAlignment="0" applyProtection="0">
      <alignment horizontal="left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182" fontId="8" fillId="0" borderId="0" applyNumberFormat="0" applyFill="0" applyBorder="0" applyAlignment="0" applyProtection="0">
      <alignment horizontal="left"/>
    </xf>
    <xf numFmtId="0" fontId="64" fillId="17" borderId="0" applyNumberFormat="0" applyBorder="0" applyAlignment="0" applyProtection="0">
      <alignment vertical="center"/>
    </xf>
    <xf numFmtId="182" fontId="8" fillId="0" borderId="0" applyNumberFormat="0" applyFill="0" applyBorder="0" applyAlignment="0" applyProtection="0">
      <alignment horizontal="left"/>
    </xf>
    <xf numFmtId="0" fontId="64" fillId="17" borderId="0" applyNumberFormat="0" applyBorder="0" applyAlignment="0" applyProtection="0">
      <alignment vertical="center"/>
    </xf>
    <xf numFmtId="182" fontId="8" fillId="0" borderId="0" applyNumberFormat="0" applyFill="0" applyBorder="0" applyAlignment="0" applyProtection="0">
      <alignment horizontal="left"/>
    </xf>
    <xf numFmtId="186" fontId="0" fillId="0" borderId="0" applyFont="0" applyFill="0" applyBorder="0" applyAlignment="0" applyProtection="0"/>
    <xf numFmtId="0" fontId="64" fillId="17" borderId="0" applyNumberFormat="0" applyBorder="0" applyAlignment="0" applyProtection="0">
      <alignment vertical="center"/>
    </xf>
    <xf numFmtId="182" fontId="8" fillId="0" borderId="0" applyNumberFormat="0" applyFill="0" applyBorder="0" applyAlignment="0" applyProtection="0">
      <alignment horizontal="left"/>
    </xf>
    <xf numFmtId="0" fontId="58" fillId="14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207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186" fontId="77" fillId="0" borderId="0" applyFont="0" applyFill="0" applyBorder="0" applyAlignment="0" applyProtection="0"/>
    <xf numFmtId="0" fontId="64" fillId="17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207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64" fillId="17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182" fontId="8" fillId="0" borderId="0" applyNumberFormat="0" applyFill="0" applyBorder="0" applyAlignment="0" applyProtection="0">
      <alignment horizontal="left"/>
    </xf>
    <xf numFmtId="186" fontId="77" fillId="0" borderId="0" applyFont="0" applyFill="0" applyBorder="0" applyAlignment="0" applyProtection="0"/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186" fontId="77" fillId="0" borderId="0" applyFont="0" applyFill="0" applyBorder="0" applyAlignment="0" applyProtection="0"/>
    <xf numFmtId="186" fontId="77" fillId="0" borderId="0" applyFont="0" applyFill="0" applyBorder="0" applyAlignment="0" applyProtection="0"/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0" fillId="0" borderId="0" applyFill="0" applyBorder="0">
      <alignment horizontal="right"/>
    </xf>
    <xf numFmtId="0" fontId="64" fillId="17" borderId="0" applyNumberFormat="0" applyBorder="0" applyAlignment="0" applyProtection="0">
      <alignment vertical="center"/>
    </xf>
    <xf numFmtId="43" fontId="80" fillId="0" borderId="68"/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09" fillId="3" borderId="54" applyNumberFormat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109" fillId="3" borderId="54" applyNumberFormat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109" fillId="3" borderId="54" applyNumberFormat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39" fontId="8" fillId="0" borderId="0"/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190" fontId="8" fillId="19" borderId="0"/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0" fillId="0" borderId="0" applyFont="0" applyFill="0">
      <alignment horizontal="fill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0" fillId="0" borderId="0" applyFont="0" applyFill="0">
      <alignment horizontal="fill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0" fillId="0" borderId="0" applyFont="0" applyFill="0">
      <alignment horizontal="fill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0" fillId="0" borderId="0" applyFont="0" applyFill="0">
      <alignment horizontal="fill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80" fillId="3" borderId="1" applyNumberFormat="0" applyBorder="0" applyAlignment="0" applyProtection="0"/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80" fillId="3" borderId="1" applyNumberFormat="0" applyBorder="0" applyAlignment="0" applyProtection="0"/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0" fillId="0" borderId="0" applyNumberFormat="0" applyFill="0" applyProtection="0">
      <alignment horizontal="centerContinuous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9" fontId="163" fillId="0" borderId="0"/>
    <xf numFmtId="0" fontId="64" fillId="2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64" fillId="27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64" fillId="27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75" fillId="17" borderId="0" applyNumberFormat="0" applyBorder="0" applyAlignment="0" applyProtection="0"/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0" fillId="38" borderId="56" applyNumberFormat="0" applyFont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2" fontId="133" fillId="0" borderId="0" applyProtection="0"/>
    <xf numFmtId="0" fontId="64" fillId="7" borderId="0" applyNumberFormat="0" applyBorder="0" applyAlignment="0" applyProtection="0">
      <alignment vertical="center"/>
    </xf>
    <xf numFmtId="0" fontId="80" fillId="17" borderId="0" applyNumberFormat="0" applyBorder="0" applyAlignment="0" applyProtection="0"/>
    <xf numFmtId="2" fontId="133" fillId="0" borderId="0" applyProtection="0"/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211" fontId="59" fillId="0" borderId="0" applyFill="0" applyBorder="0" applyAlignment="0"/>
    <xf numFmtId="0" fontId="115" fillId="55" borderId="0" applyNumberFormat="0" applyBorder="0" applyAlignment="0" applyProtection="0">
      <alignment vertical="center"/>
    </xf>
    <xf numFmtId="211" fontId="59" fillId="0" borderId="0" applyFill="0" applyBorder="0" applyAlignment="0"/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8" fillId="0" borderId="0"/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64" fillId="7" borderId="0" applyNumberFormat="0" applyBorder="0" applyAlignment="0" applyProtection="0">
      <alignment vertical="center"/>
    </xf>
    <xf numFmtId="187" fontId="8" fillId="19" borderId="0"/>
    <xf numFmtId="0" fontId="64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76" fillId="28" borderId="0" applyNumberFormat="0" applyBorder="0" applyAlignment="0" applyProtection="0">
      <alignment vertical="center"/>
    </xf>
    <xf numFmtId="0" fontId="59" fillId="0" borderId="0">
      <protection locked="0"/>
    </xf>
    <xf numFmtId="0" fontId="64" fillId="7" borderId="0" applyNumberFormat="0" applyBorder="0" applyAlignment="0" applyProtection="0">
      <alignment vertical="center"/>
    </xf>
    <xf numFmtId="228" fontId="59" fillId="0" borderId="0" applyFill="0" applyBorder="0" applyAlignment="0"/>
    <xf numFmtId="0" fontId="64" fillId="7" borderId="0" applyNumberFormat="0" applyBorder="0" applyAlignment="0" applyProtection="0">
      <alignment vertical="center"/>
    </xf>
    <xf numFmtId="228" fontId="59" fillId="0" borderId="0" applyFill="0" applyBorder="0" applyAlignment="0"/>
    <xf numFmtId="0" fontId="64" fillId="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1" fillId="0" borderId="0" applyFill="0" applyBorder="0" applyAlignment="0"/>
    <xf numFmtId="0" fontId="0" fillId="0" borderId="0" applyNumberFormat="0" applyFont="0" applyFill="0" applyBorder="0" applyAlignment="0" applyProtection="0"/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1" fillId="0" borderId="0" applyFill="0" applyBorder="0" applyAlignment="0"/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1" fillId="0" borderId="0" applyFill="0" applyBorder="0" applyAlignment="0"/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1" fillId="0" borderId="0" applyFill="0" applyBorder="0" applyAlignment="0"/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8" fillId="0" borderId="0"/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64" fillId="1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64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" fillId="0" borderId="0"/>
    <xf numFmtId="0" fontId="64" fillId="17" borderId="0" applyNumberFormat="0" applyBorder="0" applyAlignment="0" applyProtection="0">
      <alignment vertical="center"/>
    </xf>
    <xf numFmtId="0" fontId="1" fillId="0" borderId="0"/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39" fontId="8" fillId="0" borderId="0"/>
    <xf numFmtId="0" fontId="64" fillId="17" borderId="0" applyNumberFormat="0" applyBorder="0" applyAlignment="0" applyProtection="0">
      <alignment vertical="center"/>
    </xf>
    <xf numFmtId="39" fontId="8" fillId="0" borderId="0"/>
    <xf numFmtId="0" fontId="64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136" fillId="0" borderId="0" applyFill="0" applyBorder="0" applyProtection="0">
      <alignment horizontal="left" vertical="top"/>
    </xf>
    <xf numFmtId="0" fontId="64" fillId="17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0" borderId="0"/>
    <xf numFmtId="0" fontId="64" fillId="17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187" fontId="8" fillId="10" borderId="0"/>
    <xf numFmtId="0" fontId="64" fillId="17" borderId="0" applyNumberFormat="0" applyBorder="0" applyAlignment="0" applyProtection="0">
      <alignment vertical="center"/>
    </xf>
    <xf numFmtId="187" fontId="8" fillId="10" borderId="0"/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6" fillId="0" borderId="0" applyNumberFormat="0" applyFont="0" applyFill="0" applyBorder="0" applyAlignment="0" applyProtection="0">
      <alignment horizontal="left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187" fontId="8" fillId="10" borderId="0"/>
    <xf numFmtId="0" fontId="64" fillId="17" borderId="0" applyNumberFormat="0" applyBorder="0" applyAlignment="0" applyProtection="0">
      <alignment vertical="center"/>
    </xf>
    <xf numFmtId="187" fontId="8" fillId="10" borderId="0"/>
    <xf numFmtId="0" fontId="64" fillId="17" borderId="0" applyNumberFormat="0" applyBorder="0" applyAlignment="0" applyProtection="0">
      <alignment vertical="center"/>
    </xf>
    <xf numFmtId="187" fontId="8" fillId="10" borderId="0"/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192" fontId="0" fillId="0" borderId="0" applyFont="0" applyFill="0" applyBorder="0" applyAlignment="0" applyProtection="0"/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112" fillId="63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8" fillId="0" borderId="0"/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39" fontId="8" fillId="0" borderId="0"/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10" fontId="80" fillId="3" borderId="1" applyNumberFormat="0" applyBorder="0" applyAlignment="0" applyProtection="0"/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0" fillId="0" borderId="0"/>
    <xf numFmtId="0" fontId="76" fillId="28" borderId="0" applyNumberFormat="0" applyBorder="0" applyAlignment="0" applyProtection="0">
      <alignment vertical="center"/>
    </xf>
    <xf numFmtId="0" fontId="80" fillId="17" borderId="1"/>
    <xf numFmtId="0" fontId="64" fillId="6" borderId="0" applyNumberFormat="0" applyBorder="0" applyAlignment="0" applyProtection="0">
      <alignment vertical="center"/>
    </xf>
    <xf numFmtId="0" fontId="0" fillId="0" borderId="0"/>
    <xf numFmtId="0" fontId="76" fillId="28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0" fillId="0" borderId="0"/>
    <xf numFmtId="0" fontId="76" fillId="28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0" fillId="0" borderId="0"/>
    <xf numFmtId="0" fontId="76" fillId="28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24" fontId="0" fillId="0" borderId="0" applyFont="0" applyFill="0" applyBorder="0" applyAlignment="0" applyProtection="0"/>
    <xf numFmtId="0" fontId="64" fillId="6" borderId="0" applyNumberFormat="0" applyBorder="0" applyAlignment="0" applyProtection="0">
      <alignment vertical="center"/>
    </xf>
    <xf numFmtId="24" fontId="0" fillId="0" borderId="0" applyFont="0" applyFill="0" applyBorder="0" applyAlignment="0" applyProtection="0"/>
    <xf numFmtId="24" fontId="0" fillId="0" borderId="0" applyFont="0" applyFill="0" applyBorder="0" applyAlignment="0" applyProtection="0"/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192" fontId="0" fillId="0" borderId="0" applyFont="0" applyFill="0" applyBorder="0" applyAlignment="0" applyProtection="0"/>
    <xf numFmtId="0" fontId="64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25" fontId="0" fillId="0" borderId="0" applyFont="0" applyFill="0" applyBorder="0" applyAlignment="0" applyProtection="0"/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0" fillId="0" borderId="0" applyFill="0" applyBorder="0">
      <alignment horizontal="right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80" fillId="17" borderId="0" applyNumberFormat="0" applyBorder="0" applyAlignment="0" applyProtection="0"/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80" fillId="17" borderId="0" applyNumberFormat="0" applyBorder="0" applyAlignment="0" applyProtection="0"/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0" fillId="0" borderId="0">
      <alignment horizontal="centerContinuous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ill="0" applyProtection="0">
      <alignment horizontal="centerContinuous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195" fontId="59" fillId="0" borderId="0" applyFont="0" applyFill="0" applyBorder="0" applyAlignment="0" applyProtection="0"/>
    <xf numFmtId="0" fontId="64" fillId="6" borderId="0" applyNumberFormat="0" applyBorder="0" applyAlignment="0" applyProtection="0">
      <alignment vertical="center"/>
    </xf>
    <xf numFmtId="195" fontId="0" fillId="0" borderId="0" applyFont="0" applyFill="0" applyBorder="0" applyAlignment="0" applyProtection="0"/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115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161" fillId="53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161" fillId="53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Fill="0" applyBorder="0">
      <alignment horizontal="right"/>
    </xf>
    <xf numFmtId="0" fontId="64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64" fillId="6" borderId="0" applyNumberFormat="0" applyBorder="0" applyAlignment="0" applyProtection="0">
      <alignment vertical="center"/>
    </xf>
    <xf numFmtId="0" fontId="0" fillId="0" borderId="0" applyFill="0" applyBorder="0">
      <alignment horizontal="right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0" fillId="0" borderId="0" applyFill="0" applyBorder="0">
      <alignment horizontal="right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161" fillId="53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161" fillId="53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64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8" fillId="0" borderId="0"/>
    <xf numFmtId="0" fontId="64" fillId="6" borderId="0" applyNumberFormat="0" applyBorder="0" applyAlignment="0" applyProtection="0">
      <alignment vertical="center"/>
    </xf>
    <xf numFmtId="0" fontId="161" fillId="53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182" fontId="8" fillId="0" borderId="0" applyNumberFormat="0" applyFill="0" applyBorder="0" applyAlignment="0" applyProtection="0">
      <alignment horizontal="left"/>
    </xf>
    <xf numFmtId="0" fontId="64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76" fillId="28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horizontal="left"/>
    </xf>
    <xf numFmtId="0" fontId="64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64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190" fontId="8" fillId="19" borderId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190" fontId="8" fillId="19" borderId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190" fontId="8" fillId="19" borderId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190" fontId="8" fillId="19" borderId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190" fontId="8" fillId="19" borderId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190" fontId="8" fillId="19" borderId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190" fontId="8" fillId="19" borderId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190" fontId="8" fillId="19" borderId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124" fillId="0" borderId="59" applyNumberFormat="0" applyFill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124" fillId="0" borderId="59" applyNumberFormat="0" applyFill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124" fillId="0" borderId="59" applyNumberFormat="0" applyFill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64" fillId="11" borderId="0" applyNumberFormat="0" applyBorder="0" applyAlignment="0" applyProtection="0">
      <alignment vertical="center"/>
    </xf>
    <xf numFmtId="10" fontId="24" fillId="0" borderId="0" applyFont="0" applyFill="0" applyBorder="0" applyAlignment="0" applyProtection="0"/>
    <xf numFmtId="0" fontId="64" fillId="11" borderId="0" applyNumberFormat="0" applyBorder="0" applyAlignment="0" applyProtection="0">
      <alignment vertical="center"/>
    </xf>
    <xf numFmtId="10" fontId="24" fillId="0" borderId="0" applyFont="0" applyFill="0" applyBorder="0" applyAlignment="0" applyProtection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190" fontId="8" fillId="19" borderId="0"/>
    <xf numFmtId="0" fontId="64" fillId="11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6" fillId="0" borderId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190" fontId="8" fillId="19" borderId="0"/>
    <xf numFmtId="0" fontId="64" fillId="11" borderId="0" applyNumberFormat="0" applyBorder="0" applyAlignment="0" applyProtection="0">
      <alignment vertical="center"/>
    </xf>
    <xf numFmtId="190" fontId="8" fillId="19" borderId="0"/>
    <xf numFmtId="25" fontId="77" fillId="0" borderId="0" applyFont="0" applyFill="0" applyBorder="0" applyAlignment="0" applyProtection="0"/>
    <xf numFmtId="25" fontId="77" fillId="0" borderId="0" applyFont="0" applyFill="0" applyBorder="0" applyAlignment="0" applyProtection="0"/>
    <xf numFmtId="0" fontId="64" fillId="11" borderId="0" applyNumberFormat="0" applyBorder="0" applyAlignment="0" applyProtection="0">
      <alignment vertical="center"/>
    </xf>
    <xf numFmtId="0" fontId="66" fillId="0" borderId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66" fillId="0" borderId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6" fillId="0" borderId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6" fillId="0" borderId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6" fillId="0" borderId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6" fillId="0" borderId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6" fillId="0" borderId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115" fillId="6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64" fillId="11" borderId="0" applyNumberFormat="0" applyBorder="0" applyAlignment="0" applyProtection="0">
      <alignment vertical="center"/>
    </xf>
    <xf numFmtId="0" fontId="1" fillId="0" borderId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64" fillId="11" borderId="0" applyNumberFormat="0" applyBorder="0" applyAlignment="0" applyProtection="0">
      <alignment vertical="center"/>
    </xf>
    <xf numFmtId="0" fontId="1" fillId="0" borderId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64" fillId="11" borderId="0" applyNumberFormat="0" applyBorder="0" applyAlignment="0" applyProtection="0">
      <alignment vertical="center"/>
    </xf>
    <xf numFmtId="0" fontId="1" fillId="0" borderId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64" fillId="11" borderId="0" applyNumberFormat="0" applyBorder="0" applyAlignment="0" applyProtection="0">
      <alignment vertical="center"/>
    </xf>
    <xf numFmtId="0" fontId="1" fillId="0" borderId="0"/>
    <xf numFmtId="0" fontId="64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1" fillId="0" borderId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1" fillId="0" borderId="0"/>
    <xf numFmtId="190" fontId="8" fillId="10" borderId="0"/>
    <xf numFmtId="187" fontId="8" fillId="10" borderId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1" fillId="0" borderId="0"/>
    <xf numFmtId="0" fontId="64" fillId="11" borderId="0" applyNumberFormat="0" applyBorder="0" applyAlignment="0" applyProtection="0">
      <alignment vertical="center"/>
    </xf>
    <xf numFmtId="187" fontId="8" fillId="19" borderId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64" fillId="11" borderId="0" applyNumberFormat="0" applyBorder="0" applyAlignment="0" applyProtection="0">
      <alignment vertical="center"/>
    </xf>
    <xf numFmtId="0" fontId="8" fillId="0" borderId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8" fillId="0" borderId="0"/>
    <xf numFmtId="0" fontId="64" fillId="11" borderId="0" applyNumberFormat="0" applyBorder="0" applyAlignment="0" applyProtection="0">
      <alignment vertical="center"/>
    </xf>
    <xf numFmtId="182" fontId="8" fillId="0" borderId="0" applyNumberFormat="0" applyFill="0" applyBorder="0" applyAlignment="0" applyProtection="0">
      <alignment horizontal="left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horizontal="left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51" fillId="63" borderId="0" applyNumberFormat="0" applyBorder="0" applyAlignment="0" applyProtection="0"/>
    <xf numFmtId="0" fontId="151" fillId="27" borderId="0" applyNumberFormat="0" applyBorder="0" applyAlignment="0" applyProtection="0"/>
    <xf numFmtId="0" fontId="0" fillId="0" borderId="0" applyNumberFormat="0" applyFont="0" applyFill="0" applyBorder="0" applyAlignment="0" applyProtection="0"/>
    <xf numFmtId="0" fontId="151" fillId="64" borderId="0" applyNumberFormat="0" applyBorder="0" applyAlignment="0" applyProtection="0"/>
    <xf numFmtId="0" fontId="1" fillId="0" borderId="0" applyFill="0" applyBorder="0" applyAlignment="0"/>
    <xf numFmtId="0" fontId="151" fillId="14" borderId="0" applyNumberFormat="0" applyBorder="0" applyAlignment="0" applyProtection="0"/>
    <xf numFmtId="0" fontId="151" fillId="65" borderId="0" applyNumberFormat="0" applyBorder="0" applyAlignment="0" applyProtection="0"/>
    <xf numFmtId="0" fontId="5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8" fillId="0" borderId="0"/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8" fillId="0" borderId="0"/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8" fillId="0" borderId="0"/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1" fillId="0" borderId="0" applyFill="0" applyBorder="0" applyAlignment="0"/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207" fontId="8" fillId="0" borderId="0" applyNumberFormat="0" applyFill="0" applyBorder="0" applyAlignment="0" applyProtection="0">
      <alignment horizontal="left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39" fontId="8" fillId="0" borderId="0"/>
    <xf numFmtId="0" fontId="58" fillId="14" borderId="0" applyNumberFormat="0" applyBorder="0" applyAlignment="0" applyProtection="0">
      <alignment vertical="center"/>
    </xf>
    <xf numFmtId="39" fontId="8" fillId="0" borderId="0"/>
    <xf numFmtId="0" fontId="58" fillId="14" borderId="0" applyNumberFormat="0" applyBorder="0" applyAlignment="0" applyProtection="0">
      <alignment vertical="center"/>
    </xf>
    <xf numFmtId="39" fontId="8" fillId="0" borderId="0"/>
    <xf numFmtId="0" fontId="58" fillId="14" borderId="0" applyNumberFormat="0" applyBorder="0" applyAlignment="0" applyProtection="0">
      <alignment vertical="center"/>
    </xf>
    <xf numFmtId="39" fontId="8" fillId="0" borderId="0"/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190" fontId="8" fillId="19" borderId="0"/>
    <xf numFmtId="0" fontId="58" fillId="14" borderId="0" applyNumberFormat="0" applyBorder="0" applyAlignment="0" applyProtection="0">
      <alignment vertical="center"/>
    </xf>
    <xf numFmtId="190" fontId="8" fillId="19" borderId="0"/>
    <xf numFmtId="0" fontId="58" fillId="14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187" fontId="8" fillId="19" borderId="0"/>
    <xf numFmtId="0" fontId="58" fillId="14" borderId="0" applyNumberFormat="0" applyBorder="0" applyAlignment="0" applyProtection="0">
      <alignment vertical="center"/>
    </xf>
    <xf numFmtId="187" fontId="8" fillId="19" borderId="0"/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190" fontId="8" fillId="19" borderId="0"/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207" fontId="8" fillId="0" borderId="0" applyNumberFormat="0" applyFill="0" applyBorder="0" applyAlignment="0" applyProtection="0">
      <alignment horizontal="left"/>
    </xf>
    <xf numFmtId="0" fontId="58" fillId="27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0" fillId="0" borderId="0">
      <alignment horizontal="centerContinuous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187" fontId="8" fillId="10" borderId="0"/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230" fontId="8" fillId="0" borderId="0"/>
    <xf numFmtId="0" fontId="58" fillId="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37" fontId="0" fillId="0" borderId="0" applyFont="0" applyFill="0" applyBorder="0" applyAlignment="0" applyProtection="0"/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0" fillId="57" borderId="0" applyNumberFormat="0" applyFont="0" applyBorder="0" applyAlignment="0" applyProtection="0">
      <alignment horizontal="right"/>
    </xf>
    <xf numFmtId="0" fontId="58" fillId="27" borderId="0" applyNumberFormat="0" applyBorder="0" applyAlignment="0" applyProtection="0">
      <alignment vertical="center"/>
    </xf>
    <xf numFmtId="0" fontId="0" fillId="57" borderId="0" applyNumberFormat="0" applyFont="0" applyBorder="0" applyAlignment="0" applyProtection="0">
      <alignment horizontal="right"/>
    </xf>
    <xf numFmtId="0" fontId="58" fillId="1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0" fillId="57" borderId="0" applyNumberFormat="0" applyFont="0" applyBorder="0" applyAlignment="0" applyProtection="0">
      <alignment horizontal="right"/>
    </xf>
    <xf numFmtId="0" fontId="58" fillId="1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165" fillId="57" borderId="0" applyNumberFormat="0" applyFont="0" applyBorder="0" applyAlignment="0" applyProtection="0">
      <alignment horizontal="right"/>
    </xf>
    <xf numFmtId="0" fontId="58" fillId="1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112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266" fontId="59" fillId="0" borderId="0" applyFill="0" applyBorder="0" applyAlignment="0"/>
    <xf numFmtId="0" fontId="58" fillId="14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266" fontId="59" fillId="0" borderId="0" applyFill="0" applyBorder="0" applyAlignment="0"/>
    <xf numFmtId="0" fontId="58" fillId="14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2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2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27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190" fontId="8" fillId="19" borderId="0"/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9" fillId="0" borderId="0" applyFont="0" applyFill="0" applyBorder="0" applyAlignment="0" applyProtection="0"/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117" fillId="11" borderId="54" applyNumberFormat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8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8" fillId="7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230" fontId="8" fillId="0" borderId="0"/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8" fillId="0" borderId="0"/>
    <xf numFmtId="0" fontId="58" fillId="7" borderId="0" applyNumberFormat="0" applyBorder="0" applyAlignment="0" applyProtection="0">
      <alignment vertical="center"/>
    </xf>
    <xf numFmtId="0" fontId="8" fillId="0" borderId="0"/>
    <xf numFmtId="0" fontId="58" fillId="7" borderId="0" applyNumberFormat="0" applyBorder="0" applyAlignment="0" applyProtection="0">
      <alignment vertical="center"/>
    </xf>
    <xf numFmtId="0" fontId="8" fillId="0" borderId="0"/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8" fillId="0" borderId="0"/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112" fillId="55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190" fontId="8" fillId="19" borderId="0"/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24" fontId="0" fillId="0" borderId="0" applyFont="0" applyFill="0" applyBorder="0" applyAlignment="0" applyProtection="0"/>
    <xf numFmtId="0" fontId="58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224" fontId="8" fillId="0" borderId="0" applyFont="0" applyFill="0" applyBorder="0" applyAlignment="0" applyProtection="0"/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114" fillId="0" borderId="0">
      <protection locked="0"/>
    </xf>
    <xf numFmtId="0" fontId="58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187" fontId="8" fillId="19" borderId="0"/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1" fillId="0" borderId="0"/>
    <xf numFmtId="0" fontId="0" fillId="0" borderId="0" applyNumberFormat="0" applyFont="0" applyFill="0" applyBorder="0" applyAlignment="0" applyProtection="0"/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43" fontId="59" fillId="0" borderId="0" applyFont="0" applyFill="0" applyBorder="0" applyAlignment="0" applyProtection="0"/>
    <xf numFmtId="0" fontId="58" fillId="17" borderId="0" applyNumberFormat="0" applyBorder="0" applyAlignment="0" applyProtection="0">
      <alignment vertical="center"/>
    </xf>
    <xf numFmtId="0" fontId="0" fillId="0" borderId="0" applyNumberFormat="0" applyFill="0" applyProtection="0">
      <alignment horizontal="centerContinuous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43" fontId="59" fillId="0" borderId="0" applyFont="0" applyFill="0" applyBorder="0" applyAlignment="0" applyProtection="0"/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41" fontId="8" fillId="0" borderId="0" applyFont="0" applyFill="0" applyBorder="0" applyAlignment="0" applyProtection="0"/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217" fontId="0" fillId="0" borderId="0" applyFont="0" applyFill="0" applyBorder="0" applyAlignment="0" applyProtection="0"/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117" fillId="11" borderId="54" applyNumberFormat="0" applyAlignment="0" applyProtection="0">
      <alignment vertical="center"/>
    </xf>
    <xf numFmtId="0" fontId="117" fillId="11" borderId="54" applyNumberFormat="0" applyAlignment="0" applyProtection="0">
      <alignment vertical="center"/>
    </xf>
    <xf numFmtId="0" fontId="0" fillId="57" borderId="0" applyNumberFormat="0" applyFont="0" applyBorder="0" applyAlignment="0" applyProtection="0">
      <alignment horizontal="right"/>
    </xf>
    <xf numFmtId="0" fontId="58" fillId="17" borderId="0" applyNumberFormat="0" applyBorder="0" applyAlignment="0" applyProtection="0">
      <alignment vertical="center"/>
    </xf>
    <xf numFmtId="0" fontId="165" fillId="57" borderId="0" applyNumberFormat="0" applyFont="0" applyBorder="0" applyAlignment="0" applyProtection="0">
      <alignment horizontal="right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165" fillId="57" borderId="0" applyNumberFormat="0" applyFont="0" applyBorder="0" applyAlignment="0" applyProtection="0">
      <alignment horizontal="right"/>
    </xf>
    <xf numFmtId="0" fontId="58" fillId="17" borderId="0" applyNumberFormat="0" applyBorder="0" applyAlignment="0" applyProtection="0">
      <alignment vertical="center"/>
    </xf>
    <xf numFmtId="10" fontId="24" fillId="0" borderId="0" applyFont="0" applyFill="0" applyBorder="0" applyAlignment="0" applyProtection="0"/>
    <xf numFmtId="0" fontId="0" fillId="57" borderId="0" applyNumberFormat="0" applyFont="0" applyBorder="0" applyAlignment="0" applyProtection="0">
      <alignment horizontal="right"/>
    </xf>
    <xf numFmtId="0" fontId="58" fillId="17" borderId="0" applyNumberFormat="0" applyBorder="0" applyAlignment="0" applyProtection="0">
      <alignment vertical="center"/>
    </xf>
    <xf numFmtId="0" fontId="0" fillId="57" borderId="0" applyNumberFormat="0" applyFont="0" applyBorder="0" applyAlignment="0" applyProtection="0">
      <alignment horizontal="right"/>
    </xf>
    <xf numFmtId="0" fontId="58" fillId="17" borderId="0" applyNumberFormat="0" applyBorder="0" applyAlignment="0" applyProtection="0">
      <alignment vertical="center"/>
    </xf>
    <xf numFmtId="10" fontId="24" fillId="0" borderId="0" applyFont="0" applyFill="0" applyBorder="0" applyAlignment="0" applyProtection="0"/>
    <xf numFmtId="0" fontId="0" fillId="57" borderId="0" applyNumberFormat="0" applyFont="0" applyBorder="0" applyAlignment="0" applyProtection="0">
      <alignment horizontal="right"/>
    </xf>
    <xf numFmtId="0" fontId="58" fillId="17" borderId="0" applyNumberFormat="0" applyBorder="0" applyAlignment="0" applyProtection="0">
      <alignment vertical="center"/>
    </xf>
    <xf numFmtId="0" fontId="0" fillId="57" borderId="0" applyNumberFormat="0" applyFont="0" applyBorder="0" applyAlignment="0" applyProtection="0">
      <alignment horizontal="right"/>
    </xf>
    <xf numFmtId="0" fontId="58" fillId="17" borderId="0" applyNumberFormat="0" applyBorder="0" applyAlignment="0" applyProtection="0">
      <alignment vertical="center"/>
    </xf>
    <xf numFmtId="0" fontId="0" fillId="57" borderId="0" applyNumberFormat="0" applyFont="0" applyBorder="0" applyAlignment="0" applyProtection="0">
      <alignment horizontal="right"/>
    </xf>
    <xf numFmtId="0" fontId="58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17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110" fillId="0" borderId="0"/>
    <xf numFmtId="0" fontId="58" fillId="17" borderId="0" applyNumberFormat="0" applyBorder="0" applyAlignment="0" applyProtection="0">
      <alignment vertical="center"/>
    </xf>
    <xf numFmtId="0" fontId="0" fillId="57" borderId="0" applyNumberFormat="0" applyFont="0" applyBorder="0" applyAlignment="0" applyProtection="0">
      <alignment horizontal="right"/>
    </xf>
    <xf numFmtId="0" fontId="58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65" fillId="57" borderId="0" applyNumberFormat="0" applyFont="0" applyBorder="0" applyAlignment="0" applyProtection="0">
      <alignment horizontal="right"/>
    </xf>
    <xf numFmtId="0" fontId="58" fillId="17" borderId="0" applyNumberFormat="0" applyBorder="0" applyAlignment="0" applyProtection="0">
      <alignment vertical="center"/>
    </xf>
    <xf numFmtId="0" fontId="165" fillId="57" borderId="0" applyNumberFormat="0" applyFont="0" applyBorder="0" applyAlignment="0" applyProtection="0">
      <alignment horizontal="right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0" fillId="57" borderId="0" applyNumberFormat="0" applyFont="0" applyBorder="0" applyAlignment="0" applyProtection="0">
      <alignment horizontal="right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37" fontId="0" fillId="0" borderId="0" applyFont="0" applyFill="0" applyBorder="0" applyAlignment="0" applyProtection="0"/>
    <xf numFmtId="0" fontId="58" fillId="17" borderId="0" applyNumberFormat="0" applyBorder="0" applyAlignment="0" applyProtection="0">
      <alignment vertical="center"/>
    </xf>
    <xf numFmtId="0" fontId="112" fillId="64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187" fontId="8" fillId="19" borderId="0"/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/>
    <xf numFmtId="0" fontId="58" fillId="17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81" fillId="0" borderId="44" applyNumberFormat="0" applyFill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41" fontId="8" fillId="0" borderId="0" applyFont="0" applyFill="0" applyBorder="0" applyAlignment="0" applyProtection="0"/>
    <xf numFmtId="0" fontId="58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8" fillId="14" borderId="0" applyNumberFormat="0" applyBorder="0" applyAlignment="0" applyProtection="0">
      <alignment vertical="center"/>
    </xf>
    <xf numFmtId="182" fontId="8" fillId="0" borderId="0" applyNumberFormat="0" applyFill="0" applyBorder="0" applyAlignment="0" applyProtection="0">
      <alignment horizontal="left"/>
    </xf>
    <xf numFmtId="0" fontId="58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8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8" fillId="14" borderId="0" applyNumberFormat="0" applyBorder="0" applyAlignment="0" applyProtection="0">
      <alignment vertical="center"/>
    </xf>
    <xf numFmtId="182" fontId="8" fillId="0" borderId="0" applyNumberFormat="0" applyFill="0" applyBorder="0" applyAlignment="0" applyProtection="0">
      <alignment horizontal="left"/>
    </xf>
    <xf numFmtId="0" fontId="58" fillId="14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182" fontId="8" fillId="0" borderId="0" applyNumberFormat="0" applyFill="0" applyBorder="0" applyAlignment="0" applyProtection="0">
      <alignment horizontal="left"/>
    </xf>
    <xf numFmtId="0" fontId="58" fillId="14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36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horizontal="left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138" fillId="60" borderId="0" applyBorder="0"/>
    <xf numFmtId="0" fontId="58" fillId="14" borderId="0" applyNumberFormat="0" applyBorder="0" applyAlignment="0" applyProtection="0">
      <alignment vertical="center"/>
    </xf>
    <xf numFmtId="0" fontId="0" fillId="0" borderId="0" applyNumberFormat="0" applyFill="0" applyProtection="0">
      <alignment horizontal="centerContinuous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66" fillId="0" borderId="0"/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8" fillId="0" borderId="0"/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187" fontId="8" fillId="10" borderId="0"/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266" fontId="59" fillId="0" borderId="0" applyFill="0" applyBorder="0" applyAlignment="0"/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112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24" fontId="0" fillId="0" borderId="0" applyFont="0" applyFill="0" applyBorder="0" applyAlignment="0" applyProtection="0"/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11" borderId="0" applyNumberFormat="0" applyBorder="0" applyAlignment="0" applyProtection="0">
      <alignment vertical="center"/>
    </xf>
    <xf numFmtId="39" fontId="8" fillId="0" borderId="0"/>
    <xf numFmtId="0" fontId="58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11" borderId="0" applyNumberFormat="0" applyBorder="0" applyAlignment="0" applyProtection="0">
      <alignment vertical="center"/>
    </xf>
    <xf numFmtId="0" fontId="141" fillId="28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ill="0" applyBorder="0" applyAlignment="0" applyProtection="0"/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8" fillId="0" borderId="0"/>
    <xf numFmtId="0" fontId="0" fillId="0" borderId="0" applyNumberFormat="0" applyFill="0" applyBorder="0" applyAlignment="0" applyProtection="0"/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165" fillId="57" borderId="0" applyNumberFormat="0" applyFont="0" applyBorder="0" applyAlignment="0" applyProtection="0">
      <alignment horizontal="right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165" fillId="57" borderId="0" applyNumberFormat="0" applyFont="0" applyBorder="0" applyAlignment="0" applyProtection="0">
      <alignment horizontal="right"/>
    </xf>
    <xf numFmtId="0" fontId="5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112" fillId="65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110" fillId="0" borderId="0">
      <protection locked="0"/>
    </xf>
    <xf numFmtId="0" fontId="81" fillId="0" borderId="44" applyNumberFormat="0" applyFill="0" applyAlignment="0" applyProtection="0">
      <alignment vertical="center"/>
    </xf>
    <xf numFmtId="0" fontId="110" fillId="0" borderId="0">
      <protection locked="0"/>
    </xf>
    <xf numFmtId="0" fontId="120" fillId="0" borderId="0" applyNumberFormat="0" applyFill="0" applyBorder="0" applyAlignment="0" applyProtection="0">
      <alignment horizontal="left"/>
    </xf>
    <xf numFmtId="0" fontId="8" fillId="0" borderId="0" applyNumberFormat="0" applyFont="0"/>
    <xf numFmtId="0" fontId="0" fillId="0" borderId="0" applyNumberFormat="0" applyFont="0"/>
    <xf numFmtId="0" fontId="0" fillId="0" borderId="0" applyNumberFormat="0" applyFont="0"/>
    <xf numFmtId="0" fontId="8" fillId="0" borderId="0" applyNumberFormat="0" applyFont="0"/>
    <xf numFmtId="0" fontId="8" fillId="0" borderId="0" applyNumberFormat="0" applyFont="0"/>
    <xf numFmtId="0" fontId="8" fillId="0" borderId="0" applyNumberFormat="0" applyFont="0"/>
    <xf numFmtId="0" fontId="169" fillId="0" borderId="0"/>
    <xf numFmtId="0" fontId="0" fillId="38" borderId="56" applyNumberFormat="0" applyFont="0" applyAlignment="0" applyProtection="0">
      <alignment vertical="center"/>
    </xf>
    <xf numFmtId="0" fontId="169" fillId="0" borderId="67" applyFill="0">
      <alignment horizontal="center"/>
      <protection locked="0"/>
    </xf>
    <xf numFmtId="0" fontId="146" fillId="67" borderId="0"/>
    <xf numFmtId="0" fontId="146" fillId="0" borderId="0">
      <protection locked="0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46" fillId="0" borderId="0"/>
    <xf numFmtId="269" fontId="146" fillId="0" borderId="0"/>
    <xf numFmtId="0" fontId="126" fillId="0" borderId="0" applyNumberFormat="0" applyFill="0" applyBorder="0" applyAlignment="0" applyProtection="0">
      <alignment vertical="center"/>
    </xf>
    <xf numFmtId="272" fontId="146" fillId="0" borderId="0"/>
    <xf numFmtId="0" fontId="169" fillId="68" borderId="0">
      <alignment horizontal="right"/>
    </xf>
    <xf numFmtId="0" fontId="59" fillId="0" borderId="0"/>
    <xf numFmtId="0" fontId="146" fillId="0" borderId="0"/>
    <xf numFmtId="0" fontId="125" fillId="36" borderId="0" applyNumberFormat="0" applyBorder="0" applyAlignment="0" applyProtection="0"/>
    <xf numFmtId="0" fontId="75" fillId="57" borderId="0" applyNumberFormat="0" applyBorder="0" applyAlignment="0" applyProtection="0"/>
    <xf numFmtId="0" fontId="125" fillId="6" borderId="0" applyNumberFormat="0" applyBorder="0" applyAlignment="0" applyProtection="0"/>
    <xf numFmtId="0" fontId="125" fillId="69" borderId="0" applyNumberFormat="0" applyBorder="0" applyAlignment="0" applyProtection="0"/>
    <xf numFmtId="0" fontId="75" fillId="38" borderId="0" applyNumberFormat="0" applyBorder="0" applyAlignment="0" applyProtection="0"/>
    <xf numFmtId="0" fontId="125" fillId="18" borderId="0" applyNumberFormat="0" applyBorder="0" applyAlignment="0" applyProtection="0"/>
    <xf numFmtId="0" fontId="125" fillId="18" borderId="0" applyNumberFormat="0" applyBorder="0" applyAlignment="0" applyProtection="0"/>
    <xf numFmtId="0" fontId="0" fillId="0" borderId="0" applyFill="0" applyBorder="0">
      <alignment horizontal="right"/>
    </xf>
    <xf numFmtId="0" fontId="75" fillId="38" borderId="0" applyNumberFormat="0" applyBorder="0" applyAlignment="0" applyProtection="0"/>
    <xf numFmtId="0" fontId="125" fillId="17" borderId="0" applyNumberFormat="0" applyBorder="0" applyAlignment="0" applyProtection="0"/>
    <xf numFmtId="0" fontId="125" fillId="36" borderId="0" applyNumberFormat="0" applyBorder="0" applyAlignment="0" applyProtection="0"/>
    <xf numFmtId="0" fontId="0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>
      <alignment vertical="center"/>
    </xf>
    <xf numFmtId="0" fontId="75" fillId="57" borderId="0" applyNumberFormat="0" applyBorder="0" applyAlignment="0" applyProtection="0"/>
    <xf numFmtId="0" fontId="125" fillId="14" borderId="0" applyNumberFormat="0" applyBorder="0" applyAlignment="0" applyProtection="0"/>
    <xf numFmtId="0" fontId="8" fillId="0" borderId="0" applyNumberFormat="0" applyFill="0" applyBorder="0" applyAlignment="0" applyProtection="0">
      <alignment horizontal="left"/>
    </xf>
    <xf numFmtId="0" fontId="75" fillId="26" borderId="0" applyNumberFormat="0" applyBorder="0" applyAlignment="0" applyProtection="0"/>
    <xf numFmtId="0" fontId="125" fillId="65" borderId="0" applyNumberFormat="0" applyBorder="0" applyAlignment="0" applyProtection="0"/>
    <xf numFmtId="0" fontId="0" fillId="0" borderId="0" applyNumberFormat="0" applyFont="0" applyFill="0" applyBorder="0" applyAlignment="0" applyProtection="0"/>
    <xf numFmtId="178" fontId="0" fillId="0" borderId="0" applyFill="0" applyBorder="0" applyAlignment="0"/>
    <xf numFmtId="0" fontId="75" fillId="38" borderId="0" applyNumberFormat="0" applyBorder="0" applyAlignment="0" applyProtection="0"/>
    <xf numFmtId="178" fontId="0" fillId="0" borderId="0" applyFill="0" applyBorder="0" applyAlignment="0"/>
    <xf numFmtId="0" fontId="75" fillId="11" borderId="0" applyNumberFormat="0" applyBorder="0" applyAlignment="0" applyProtection="0"/>
    <xf numFmtId="178" fontId="0" fillId="0" borderId="0" applyFill="0" applyBorder="0" applyAlignment="0"/>
    <xf numFmtId="0" fontId="125" fillId="11" borderId="0" applyNumberFormat="0" applyBorder="0" applyAlignment="0" applyProtection="0"/>
    <xf numFmtId="0" fontId="109" fillId="3" borderId="54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218" fontId="52" fillId="0" borderId="0"/>
    <xf numFmtId="218" fontId="52" fillId="0" borderId="0"/>
    <xf numFmtId="218" fontId="52" fillId="0" borderId="0"/>
    <xf numFmtId="0" fontId="170" fillId="0" borderId="0" applyNumberFormat="0" applyFill="0" applyBorder="0" applyAlignment="0" applyProtection="0">
      <alignment vertical="top"/>
      <protection locked="0"/>
    </xf>
    <xf numFmtId="0" fontId="100" fillId="0" borderId="0">
      <alignment horizontal="center" wrapText="1"/>
      <protection locked="0"/>
    </xf>
    <xf numFmtId="0" fontId="132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2" fillId="17" borderId="0"/>
    <xf numFmtId="0" fontId="173" fillId="28" borderId="0" applyNumberFormat="0" applyBorder="0" applyAlignment="0" applyProtection="0"/>
    <xf numFmtId="0" fontId="174" fillId="70" borderId="0">
      <alignment vertical="center"/>
    </xf>
    <xf numFmtId="0" fontId="35" fillId="0" borderId="0" applyNumberFormat="0" applyBorder="0" applyAlignment="0"/>
    <xf numFmtId="3" fontId="175" fillId="0" borderId="0"/>
    <xf numFmtId="3" fontId="175" fillId="0" borderId="0"/>
    <xf numFmtId="0" fontId="166" fillId="0" borderId="0" applyNumberFormat="0" applyFill="0" applyBorder="0" applyAlignment="0">
      <protection locked="0"/>
    </xf>
    <xf numFmtId="0" fontId="176" fillId="0" borderId="0" applyNumberFormat="0" applyFill="0" applyBorder="0" applyAlignment="0" applyProtection="0"/>
    <xf numFmtId="0" fontId="126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/>
    <xf numFmtId="188" fontId="177" fillId="0" borderId="9" applyAlignment="0" applyProtection="0"/>
    <xf numFmtId="188" fontId="177" fillId="0" borderId="9" applyAlignment="0" applyProtection="0"/>
    <xf numFmtId="268" fontId="0" fillId="0" borderId="0" applyFont="0" applyFill="0" applyBorder="0" applyAlignment="0" applyProtection="0"/>
    <xf numFmtId="0" fontId="0" fillId="0" borderId="0" applyNumberFormat="0" applyFill="0" applyProtection="0">
      <alignment horizontal="centerContinuous"/>
    </xf>
    <xf numFmtId="0" fontId="0" fillId="0" borderId="0" applyNumberFormat="0" applyFill="0" applyProtection="0">
      <alignment horizontal="centerContinuous"/>
    </xf>
    <xf numFmtId="187" fontId="8" fillId="10" borderId="0"/>
    <xf numFmtId="0" fontId="0" fillId="0" borderId="0" applyNumberFormat="0" applyFill="0" applyProtection="0">
      <alignment horizontal="centerContinuous"/>
    </xf>
    <xf numFmtId="0" fontId="69" fillId="18" borderId="41" applyNumberFormat="0" applyAlignment="0" applyProtection="0">
      <alignment vertical="center"/>
    </xf>
    <xf numFmtId="0" fontId="0" fillId="0" borderId="0" applyNumberFormat="0" applyFill="0" applyProtection="0">
      <alignment horizontal="centerContinuous"/>
    </xf>
    <xf numFmtId="0" fontId="0" fillId="0" borderId="0" applyNumberFormat="0" applyFill="0" applyProtection="0">
      <alignment horizontal="centerContinuous"/>
    </xf>
    <xf numFmtId="0" fontId="0" fillId="0" borderId="0" applyNumberFormat="0" applyFill="0" applyProtection="0">
      <alignment horizontal="centerContinuous"/>
    </xf>
    <xf numFmtId="216" fontId="59" fillId="0" borderId="0"/>
    <xf numFmtId="0" fontId="0" fillId="0" borderId="0" applyNumberFormat="0" applyFill="0" applyProtection="0">
      <alignment horizontal="centerContinuous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ill="0" applyProtection="0">
      <alignment horizontal="centerContinuous"/>
    </xf>
    <xf numFmtId="9" fontId="0" fillId="0" borderId="0" applyFont="0" applyFill="0" applyBorder="0" applyAlignment="0" applyProtection="0"/>
    <xf numFmtId="0" fontId="0" fillId="0" borderId="0" applyNumberFormat="0" applyFill="0" applyProtection="0">
      <alignment horizontal="centerContinuous"/>
    </xf>
    <xf numFmtId="0" fontId="0" fillId="0" borderId="0" applyNumberFormat="0" applyFill="0" applyProtection="0">
      <alignment horizontal="centerContinuous"/>
    </xf>
    <xf numFmtId="0" fontId="0" fillId="0" borderId="0" applyNumberFormat="0" applyFill="0" applyProtection="0">
      <alignment horizontal="centerContinuous"/>
    </xf>
    <xf numFmtId="0" fontId="128" fillId="0" borderId="0"/>
    <xf numFmtId="0" fontId="0" fillId="0" borderId="0" applyNumberFormat="0" applyFill="0" applyProtection="0">
      <alignment horizontal="centerContinuous"/>
    </xf>
    <xf numFmtId="0" fontId="0" fillId="0" borderId="0" applyNumberFormat="0" applyFill="0" applyProtection="0">
      <alignment horizontal="centerContinuous"/>
    </xf>
    <xf numFmtId="0" fontId="0" fillId="0" borderId="0" applyNumberFormat="0" applyFill="0" applyProtection="0">
      <alignment horizontal="centerContinuous"/>
    </xf>
    <xf numFmtId="0" fontId="0" fillId="0" borderId="0" applyNumberFormat="0" applyFill="0" applyProtection="0">
      <alignment horizontal="centerContinuous"/>
    </xf>
    <xf numFmtId="0" fontId="0" fillId="0" borderId="0" applyNumberFormat="0" applyFill="0" applyProtection="0">
      <alignment horizontal="centerContinuous"/>
    </xf>
    <xf numFmtId="0" fontId="0" fillId="0" borderId="0" applyNumberFormat="0" applyFill="0" applyProtection="0">
      <alignment horizontal="centerContinuous"/>
    </xf>
    <xf numFmtId="0" fontId="0" fillId="0" borderId="0" applyNumberFormat="0" applyFill="0" applyProtection="0">
      <alignment horizontal="centerContinuous"/>
    </xf>
    <xf numFmtId="0" fontId="109" fillId="3" borderId="54" applyNumberFormat="0" applyAlignment="0" applyProtection="0">
      <alignment vertical="center"/>
    </xf>
    <xf numFmtId="0" fontId="0" fillId="0" borderId="0" applyNumberFormat="0" applyFill="0" applyProtection="0">
      <alignment horizontal="centerContinuous"/>
    </xf>
    <xf numFmtId="0" fontId="1" fillId="0" borderId="0"/>
    <xf numFmtId="0" fontId="0" fillId="0" borderId="0" applyNumberFormat="0" applyFill="0" applyProtection="0">
      <alignment horizontal="centerContinuous"/>
    </xf>
    <xf numFmtId="0" fontId="0" fillId="0" borderId="0" applyNumberFormat="0" applyFill="0" applyProtection="0">
      <alignment horizontal="centerContinuous"/>
    </xf>
    <xf numFmtId="0" fontId="0" fillId="0" borderId="0" applyNumberFormat="0" applyFont="0" applyFill="0" applyBorder="0" applyAlignment="0" applyProtection="0"/>
    <xf numFmtId="0" fontId="0" fillId="0" borderId="0" applyNumberFormat="0" applyFill="0" applyProtection="0">
      <alignment horizontal="centerContinuous"/>
    </xf>
    <xf numFmtId="0" fontId="0" fillId="0" borderId="0" applyNumberFormat="0" applyFill="0" applyProtection="0">
      <alignment horizontal="centerContinuous"/>
    </xf>
    <xf numFmtId="0" fontId="0" fillId="0" borderId="0" applyNumberFormat="0" applyFill="0" applyProtection="0">
      <alignment horizontal="centerContinuous"/>
    </xf>
    <xf numFmtId="0" fontId="0" fillId="0" borderId="0" applyNumberFormat="0" applyFill="0" applyProtection="0">
      <alignment horizontal="centerContinuous"/>
    </xf>
    <xf numFmtId="0" fontId="0" fillId="0" borderId="0" applyNumberFormat="0" applyFill="0" applyProtection="0">
      <alignment horizontal="centerContinuous"/>
    </xf>
    <xf numFmtId="0" fontId="0" fillId="0" borderId="0" applyNumberFormat="0" applyFill="0" applyProtection="0">
      <alignment horizontal="centerContinuous"/>
    </xf>
    <xf numFmtId="0" fontId="58" fillId="32" borderId="0" applyNumberFormat="0" applyBorder="0" applyAlignment="0" applyProtection="0">
      <alignment vertical="center"/>
    </xf>
    <xf numFmtId="0" fontId="0" fillId="0" borderId="0" applyNumberFormat="0" applyFill="0" applyProtection="0">
      <alignment horizontal="centerContinuous"/>
    </xf>
    <xf numFmtId="0" fontId="0" fillId="0" borderId="0" applyNumberFormat="0" applyFill="0" applyProtection="0">
      <alignment horizontal="centerContinuous"/>
    </xf>
    <xf numFmtId="0" fontId="8" fillId="0" borderId="0">
      <alignment vertical="center"/>
    </xf>
    <xf numFmtId="0" fontId="5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59" fillId="0" borderId="0" applyFont="0" applyFill="0" applyBorder="0" applyAlignment="0" applyProtection="0"/>
    <xf numFmtId="189" fontId="59" fillId="0" borderId="0" applyFont="0" applyFill="0" applyBorder="0" applyAlignment="0" applyProtection="0"/>
    <xf numFmtId="178" fontId="0" fillId="0" borderId="0" applyFill="0" applyBorder="0" applyAlignment="0"/>
    <xf numFmtId="178" fontId="0" fillId="0" borderId="0" applyFill="0" applyBorder="0" applyAlignment="0"/>
    <xf numFmtId="9" fontId="0" fillId="0" borderId="0" applyFont="0" applyFill="0" applyBorder="0" applyAlignment="0" applyProtection="0"/>
    <xf numFmtId="178" fontId="0" fillId="0" borderId="0" applyFill="0" applyBorder="0" applyAlignment="0"/>
    <xf numFmtId="9" fontId="0" fillId="0" borderId="0" applyFont="0" applyFill="0" applyBorder="0" applyAlignment="0" applyProtection="0"/>
    <xf numFmtId="178" fontId="0" fillId="0" borderId="0" applyFill="0" applyBorder="0" applyAlignment="0"/>
    <xf numFmtId="9" fontId="1" fillId="0" borderId="0" applyFont="0" applyFill="0" applyBorder="0" applyAlignment="0" applyProtection="0"/>
    <xf numFmtId="178" fontId="0" fillId="0" borderId="0" applyFill="0" applyBorder="0" applyAlignment="0"/>
    <xf numFmtId="9" fontId="0" fillId="0" borderId="0" applyFont="0" applyFill="0" applyBorder="0" applyAlignment="0" applyProtection="0"/>
    <xf numFmtId="178" fontId="0" fillId="0" borderId="0" applyFill="0" applyBorder="0" applyAlignment="0"/>
    <xf numFmtId="0" fontId="66" fillId="0" borderId="0"/>
    <xf numFmtId="0" fontId="1" fillId="0" borderId="0"/>
    <xf numFmtId="9" fontId="1" fillId="0" borderId="0" applyFont="0" applyFill="0" applyBorder="0" applyAlignment="0" applyProtection="0"/>
    <xf numFmtId="178" fontId="0" fillId="0" borderId="0" applyFill="0" applyBorder="0" applyAlignment="0"/>
    <xf numFmtId="230" fontId="8" fillId="0" borderId="0" applyFill="0" applyBorder="0" applyAlignment="0"/>
    <xf numFmtId="0" fontId="1" fillId="0" borderId="0"/>
    <xf numFmtId="0" fontId="10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178" fontId="0" fillId="0" borderId="0" applyFill="0" applyBorder="0" applyAlignment="0"/>
    <xf numFmtId="0" fontId="66" fillId="0" borderId="0"/>
    <xf numFmtId="0" fontId="1" fillId="0" borderId="0"/>
    <xf numFmtId="9" fontId="0" fillId="0" borderId="0" applyFont="0" applyFill="0" applyBorder="0" applyAlignment="0" applyProtection="0"/>
    <xf numFmtId="178" fontId="0" fillId="0" borderId="0" applyFill="0" applyBorder="0" applyAlignment="0"/>
    <xf numFmtId="178" fontId="0" fillId="0" borderId="0" applyFill="0" applyBorder="0" applyAlignment="0"/>
    <xf numFmtId="0" fontId="66" fillId="0" borderId="0"/>
    <xf numFmtId="0" fontId="1" fillId="0" borderId="0"/>
    <xf numFmtId="9" fontId="0" fillId="0" borderId="0" applyFont="0" applyFill="0" applyBorder="0" applyAlignment="0" applyProtection="0"/>
    <xf numFmtId="178" fontId="0" fillId="0" borderId="0" applyFill="0" applyBorder="0" applyAlignment="0"/>
    <xf numFmtId="178" fontId="0" fillId="0" borderId="0" applyFill="0" applyBorder="0" applyAlignment="0"/>
    <xf numFmtId="0" fontId="66" fillId="0" borderId="0"/>
    <xf numFmtId="0" fontId="1" fillId="0" borderId="0"/>
    <xf numFmtId="9" fontId="1" fillId="0" borderId="0" applyFont="0" applyFill="0" applyBorder="0" applyAlignment="0" applyProtection="0"/>
    <xf numFmtId="178" fontId="0" fillId="0" borderId="0" applyFill="0" applyBorder="0" applyAlignment="0"/>
    <xf numFmtId="178" fontId="0" fillId="0" borderId="0" applyFill="0" applyBorder="0" applyAlignment="0"/>
    <xf numFmtId="0" fontId="1" fillId="0" borderId="0"/>
    <xf numFmtId="0" fontId="1" fillId="0" borderId="0"/>
    <xf numFmtId="178" fontId="0" fillId="0" borderId="0" applyFill="0" applyBorder="0" applyAlignment="0"/>
    <xf numFmtId="178" fontId="0" fillId="0" borderId="0" applyFill="0" applyBorder="0" applyAlignment="0"/>
    <xf numFmtId="178" fontId="0" fillId="0" borderId="0" applyFill="0" applyBorder="0" applyAlignment="0"/>
    <xf numFmtId="0" fontId="61" fillId="0" borderId="0" applyNumberFormat="0" applyFill="0" applyBorder="0" applyAlignment="0" applyProtection="0">
      <alignment vertical="center"/>
    </xf>
    <xf numFmtId="178" fontId="0" fillId="0" borderId="0" applyFill="0" applyBorder="0" applyAlignment="0"/>
    <xf numFmtId="0" fontId="61" fillId="0" borderId="0" applyNumberFormat="0" applyFill="0" applyBorder="0" applyAlignment="0" applyProtection="0">
      <alignment vertical="center"/>
    </xf>
    <xf numFmtId="178" fontId="0" fillId="0" borderId="0" applyFill="0" applyBorder="0" applyAlignment="0"/>
    <xf numFmtId="0" fontId="61" fillId="0" borderId="0" applyNumberFormat="0" applyFill="0" applyBorder="0" applyAlignment="0" applyProtection="0">
      <alignment vertical="center"/>
    </xf>
    <xf numFmtId="178" fontId="0" fillId="0" borderId="0" applyFill="0" applyBorder="0" applyAlignment="0"/>
    <xf numFmtId="178" fontId="0" fillId="0" borderId="0" applyFill="0" applyBorder="0" applyAlignment="0"/>
    <xf numFmtId="0" fontId="0" fillId="0" borderId="0" applyFont="0" applyFill="0">
      <alignment horizontal="fill"/>
    </xf>
    <xf numFmtId="178" fontId="0" fillId="0" borderId="0" applyFill="0" applyBorder="0" applyAlignment="0"/>
    <xf numFmtId="0" fontId="1" fillId="0" borderId="0"/>
    <xf numFmtId="0" fontId="1" fillId="0" borderId="0"/>
    <xf numFmtId="230" fontId="8" fillId="0" borderId="0" applyFill="0" applyBorder="0" applyAlignment="0"/>
    <xf numFmtId="178" fontId="0" fillId="0" borderId="0" applyFill="0" applyBorder="0" applyAlignment="0"/>
    <xf numFmtId="0" fontId="1" fillId="0" borderId="0"/>
    <xf numFmtId="178" fontId="0" fillId="0" borderId="0" applyFill="0" applyBorder="0" applyAlignment="0"/>
    <xf numFmtId="178" fontId="0" fillId="0" borderId="0" applyFill="0" applyBorder="0" applyAlignment="0"/>
    <xf numFmtId="178" fontId="0" fillId="0" borderId="0" applyFill="0" applyBorder="0" applyAlignment="0"/>
    <xf numFmtId="0" fontId="124" fillId="0" borderId="59" applyNumberFormat="0" applyFill="0" applyAlignment="0" applyProtection="0">
      <alignment vertical="center"/>
    </xf>
    <xf numFmtId="230" fontId="8" fillId="0" borderId="0" applyFill="0" applyBorder="0" applyAlignment="0"/>
    <xf numFmtId="0" fontId="0" fillId="0" borderId="0" applyNumberFormat="0" applyFont="0" applyFill="0" applyBorder="0" applyAlignment="0" applyProtection="0"/>
    <xf numFmtId="230" fontId="8" fillId="0" borderId="0" applyFill="0" applyBorder="0" applyAlignment="0"/>
    <xf numFmtId="230" fontId="8" fillId="0" borderId="0" applyFill="0" applyBorder="0" applyAlignment="0"/>
    <xf numFmtId="230" fontId="8" fillId="0" borderId="0" applyFill="0" applyBorder="0" applyAlignment="0"/>
    <xf numFmtId="178" fontId="0" fillId="0" borderId="0" applyFill="0" applyBorder="0" applyAlignment="0"/>
    <xf numFmtId="0" fontId="61" fillId="0" borderId="0" applyNumberFormat="0" applyFill="0" applyBorder="0" applyAlignment="0" applyProtection="0">
      <alignment vertical="center"/>
    </xf>
    <xf numFmtId="230" fontId="8" fillId="0" borderId="0" applyFill="0" applyBorder="0" applyAlignment="0"/>
    <xf numFmtId="178" fontId="0" fillId="0" borderId="0" applyFill="0" applyBorder="0" applyAlignment="0"/>
    <xf numFmtId="230" fontId="8" fillId="0" borderId="0" applyFill="0" applyBorder="0" applyAlignment="0"/>
    <xf numFmtId="178" fontId="0" fillId="0" borderId="0" applyFill="0" applyBorder="0" applyAlignment="0"/>
    <xf numFmtId="178" fontId="0" fillId="0" borderId="0" applyFill="0" applyBorder="0" applyAlignment="0"/>
    <xf numFmtId="178" fontId="0" fillId="0" borderId="0" applyFill="0" applyBorder="0" applyAlignment="0"/>
    <xf numFmtId="0" fontId="1" fillId="0" borderId="0"/>
    <xf numFmtId="230" fontId="8" fillId="0" borderId="0" applyFill="0" applyBorder="0" applyAlignment="0"/>
    <xf numFmtId="178" fontId="0" fillId="0" borderId="0" applyFill="0" applyBorder="0" applyAlignment="0"/>
    <xf numFmtId="0" fontId="61" fillId="0" borderId="0" applyNumberFormat="0" applyFill="0" applyBorder="0" applyAlignment="0" applyProtection="0">
      <alignment vertical="center"/>
    </xf>
    <xf numFmtId="178" fontId="0" fillId="0" borderId="0" applyFill="0" applyBorder="0" applyAlignment="0"/>
    <xf numFmtId="178" fontId="0" fillId="0" borderId="0" applyFill="0" applyBorder="0" applyAlignment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horizontal="left"/>
    </xf>
    <xf numFmtId="178" fontId="0" fillId="0" borderId="0" applyFill="0" applyBorder="0" applyAlignment="0"/>
    <xf numFmtId="178" fontId="0" fillId="0" borderId="0" applyFill="0" applyBorder="0" applyAlignment="0"/>
    <xf numFmtId="178" fontId="0" fillId="0" borderId="0" applyFill="0" applyBorder="0" applyAlignment="0"/>
    <xf numFmtId="178" fontId="0" fillId="0" borderId="0" applyFill="0" applyBorder="0" applyAlignment="0"/>
    <xf numFmtId="178" fontId="0" fillId="0" borderId="0" applyFill="0" applyBorder="0" applyAlignment="0"/>
    <xf numFmtId="178" fontId="0" fillId="0" borderId="0" applyFill="0" applyBorder="0" applyAlignment="0"/>
    <xf numFmtId="178" fontId="0" fillId="0" borderId="0" applyFill="0" applyBorder="0" applyAlignment="0"/>
    <xf numFmtId="178" fontId="0" fillId="0" borderId="0" applyFill="0" applyBorder="0" applyAlignment="0"/>
    <xf numFmtId="178" fontId="0" fillId="0" borderId="0" applyFill="0" applyBorder="0" applyAlignment="0"/>
    <xf numFmtId="178" fontId="0" fillId="0" borderId="0" applyFill="0" applyBorder="0" applyAlignment="0"/>
    <xf numFmtId="178" fontId="0" fillId="0" borderId="0" applyFill="0" applyBorder="0" applyAlignment="0"/>
    <xf numFmtId="178" fontId="0" fillId="0" borderId="0" applyFill="0" applyBorder="0" applyAlignment="0"/>
    <xf numFmtId="9" fontId="0" fillId="0" borderId="0" applyFont="0" applyFill="0" applyBorder="0" applyAlignment="0" applyProtection="0"/>
    <xf numFmtId="178" fontId="0" fillId="0" borderId="0" applyFill="0" applyBorder="0" applyAlignment="0"/>
    <xf numFmtId="9" fontId="0" fillId="0" borderId="0" applyFont="0" applyFill="0" applyBorder="0" applyAlignment="0" applyProtection="0"/>
    <xf numFmtId="178" fontId="0" fillId="0" borderId="0" applyFill="0" applyBorder="0" applyAlignment="0"/>
    <xf numFmtId="178" fontId="0" fillId="0" borderId="0" applyFill="0" applyBorder="0" applyAlignment="0"/>
    <xf numFmtId="178" fontId="0" fillId="0" borderId="0" applyFill="0" applyBorder="0" applyAlignment="0"/>
    <xf numFmtId="178" fontId="0" fillId="0" borderId="0" applyFill="0" applyBorder="0" applyAlignment="0"/>
    <xf numFmtId="178" fontId="0" fillId="0" borderId="0" applyFill="0" applyBorder="0" applyAlignment="0"/>
    <xf numFmtId="178" fontId="0" fillId="0" borderId="0" applyFill="0" applyBorder="0" applyAlignment="0"/>
    <xf numFmtId="178" fontId="0" fillId="0" borderId="0" applyFill="0" applyBorder="0" applyAlignment="0"/>
    <xf numFmtId="178" fontId="0" fillId="0" borderId="0" applyFill="0" applyBorder="0" applyAlignment="0"/>
    <xf numFmtId="178" fontId="0" fillId="0" borderId="0" applyFill="0" applyBorder="0" applyAlignment="0"/>
    <xf numFmtId="178" fontId="0" fillId="0" borderId="0" applyFill="0" applyBorder="0" applyAlignment="0"/>
    <xf numFmtId="178" fontId="0" fillId="0" borderId="0" applyFill="0" applyBorder="0" applyAlignment="0"/>
    <xf numFmtId="178" fontId="0" fillId="0" borderId="0" applyFill="0" applyBorder="0" applyAlignment="0"/>
    <xf numFmtId="178" fontId="0" fillId="0" borderId="0" applyFill="0" applyBorder="0" applyAlignment="0"/>
    <xf numFmtId="9" fontId="0" fillId="0" borderId="0" applyFont="0" applyFill="0" applyBorder="0" applyAlignment="0" applyProtection="0"/>
    <xf numFmtId="178" fontId="0" fillId="0" borderId="0" applyFill="0" applyBorder="0" applyAlignment="0"/>
    <xf numFmtId="9" fontId="0" fillId="0" borderId="0" applyFont="0" applyFill="0" applyBorder="0" applyAlignment="0" applyProtection="0"/>
    <xf numFmtId="178" fontId="0" fillId="0" borderId="0" applyFill="0" applyBorder="0" applyAlignment="0"/>
    <xf numFmtId="210" fontId="59" fillId="0" borderId="0" applyFill="0" applyBorder="0" applyAlignment="0"/>
    <xf numFmtId="210" fontId="59" fillId="0" borderId="0" applyFill="0" applyBorder="0" applyAlignment="0"/>
    <xf numFmtId="210" fontId="59" fillId="0" borderId="0" applyFill="0" applyBorder="0" applyAlignment="0"/>
    <xf numFmtId="257" fontId="59" fillId="0" borderId="0" applyFill="0" applyBorder="0" applyAlignment="0"/>
    <xf numFmtId="0" fontId="8" fillId="0" borderId="0"/>
    <xf numFmtId="257" fontId="59" fillId="0" borderId="0" applyFill="0" applyBorder="0" applyAlignment="0"/>
    <xf numFmtId="257" fontId="59" fillId="0" borderId="0" applyFill="0" applyBorder="0" applyAlignment="0"/>
    <xf numFmtId="201" fontId="59" fillId="0" borderId="0" applyFill="0" applyBorder="0" applyAlignment="0"/>
    <xf numFmtId="201" fontId="59" fillId="0" borderId="0" applyFill="0" applyBorder="0" applyAlignment="0"/>
    <xf numFmtId="0" fontId="61" fillId="0" borderId="0" applyNumberFormat="0" applyFill="0" applyBorder="0" applyAlignment="0" applyProtection="0">
      <alignment vertical="center"/>
    </xf>
    <xf numFmtId="201" fontId="59" fillId="0" borderId="0" applyFill="0" applyBorder="0" applyAlignment="0"/>
    <xf numFmtId="211" fontId="59" fillId="0" borderId="0" applyFill="0" applyBorder="0" applyAlignment="0"/>
    <xf numFmtId="211" fontId="59" fillId="0" borderId="0" applyFill="0" applyBorder="0" applyAlignment="0"/>
    <xf numFmtId="228" fontId="59" fillId="0" borderId="0" applyFill="0" applyBorder="0" applyAlignment="0"/>
    <xf numFmtId="0" fontId="58" fillId="14" borderId="0" applyNumberFormat="0" applyBorder="0" applyAlignment="0" applyProtection="0">
      <alignment vertical="center"/>
    </xf>
    <xf numFmtId="228" fontId="59" fillId="0" borderId="0" applyFill="0" applyBorder="0" applyAlignment="0"/>
    <xf numFmtId="0" fontId="58" fillId="14" borderId="0" applyNumberFormat="0" applyBorder="0" applyAlignment="0" applyProtection="0">
      <alignment vertical="center"/>
    </xf>
    <xf numFmtId="0" fontId="69" fillId="18" borderId="41" applyNumberFormat="0" applyAlignment="0" applyProtection="0">
      <alignment vertical="center"/>
    </xf>
    <xf numFmtId="228" fontId="59" fillId="0" borderId="0" applyFill="0" applyBorder="0" applyAlignment="0"/>
    <xf numFmtId="0" fontId="1" fillId="0" borderId="0" applyFill="0" applyBorder="0" applyAlignment="0"/>
    <xf numFmtId="210" fontId="59" fillId="0" borderId="0" applyFill="0" applyBorder="0" applyAlignment="0"/>
    <xf numFmtId="210" fontId="59" fillId="0" borderId="0" applyFill="0" applyBorder="0" applyAlignment="0"/>
    <xf numFmtId="210" fontId="59" fillId="0" borderId="0" applyFill="0" applyBorder="0" applyAlignment="0"/>
    <xf numFmtId="0" fontId="122" fillId="54" borderId="0"/>
    <xf numFmtId="0" fontId="178" fillId="17" borderId="54" applyNumberFormat="0" applyAlignment="0" applyProtection="0"/>
    <xf numFmtId="0" fontId="179" fillId="0" borderId="0"/>
    <xf numFmtId="0" fontId="179" fillId="0" borderId="0"/>
    <xf numFmtId="0" fontId="180" fillId="18" borderId="41" applyNumberFormat="0" applyAlignment="0" applyProtection="0"/>
    <xf numFmtId="0" fontId="103" fillId="0" borderId="0" applyNumberFormat="0" applyFill="0" applyBorder="0" applyAlignment="0" applyProtection="0"/>
    <xf numFmtId="0" fontId="0" fillId="0" borderId="0" applyNumberFormat="0" applyFont="0" applyFill="0" applyBorder="0" applyAlignment="0" applyProtection="0"/>
    <xf numFmtId="0" fontId="102" fillId="0" borderId="5" applyNumberFormat="0" applyFill="0" applyProtection="0">
      <alignment horizontal="center"/>
    </xf>
    <xf numFmtId="0" fontId="102" fillId="0" borderId="5" applyNumberFormat="0" applyFill="0" applyProtection="0">
      <alignment horizontal="center"/>
    </xf>
    <xf numFmtId="0" fontId="105" fillId="53" borderId="0" applyNumberFormat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/>
    <xf numFmtId="0" fontId="165" fillId="0" borderId="0" applyFill="0" applyBorder="0">
      <alignment horizontal="right"/>
    </xf>
    <xf numFmtId="0" fontId="165" fillId="0" borderId="0" applyFill="0" applyBorder="0">
      <alignment horizontal="right"/>
    </xf>
    <xf numFmtId="0" fontId="165" fillId="0" borderId="0" applyFill="0" applyBorder="0">
      <alignment horizontal="right"/>
    </xf>
    <xf numFmtId="0" fontId="0" fillId="0" borderId="0" applyFill="0" applyBorder="0">
      <alignment horizontal="right"/>
    </xf>
    <xf numFmtId="0" fontId="0" fillId="0" borderId="0" applyFill="0" applyBorder="0">
      <alignment horizontal="right"/>
    </xf>
    <xf numFmtId="0" fontId="0" fillId="0" borderId="0" applyFill="0" applyBorder="0">
      <alignment horizontal="right"/>
    </xf>
    <xf numFmtId="0" fontId="0" fillId="0" borderId="0" applyFill="0" applyBorder="0">
      <alignment horizontal="right"/>
    </xf>
    <xf numFmtId="0" fontId="162" fillId="28" borderId="0" applyNumberFormat="0" applyBorder="0" applyAlignment="0" applyProtection="0">
      <alignment vertical="center"/>
    </xf>
    <xf numFmtId="0" fontId="85" fillId="0" borderId="0" applyNumberFormat="0" applyFill="0" applyBorder="0" applyAlignment="0">
      <protection locked="0"/>
    </xf>
    <xf numFmtId="0" fontId="0" fillId="0" borderId="0" applyFill="0" applyBorder="0">
      <alignment horizontal="right"/>
    </xf>
    <xf numFmtId="0" fontId="162" fillId="28" borderId="0" applyNumberFormat="0" applyBorder="0" applyAlignment="0" applyProtection="0">
      <alignment vertical="center"/>
    </xf>
    <xf numFmtId="9" fontId="85" fillId="0" borderId="0" applyNumberFormat="0" applyFill="0" applyBorder="0" applyAlignment="0">
      <protection locked="0"/>
    </xf>
    <xf numFmtId="0" fontId="0" fillId="0" borderId="0" applyFill="0" applyBorder="0">
      <alignment horizontal="right"/>
    </xf>
    <xf numFmtId="0" fontId="0" fillId="0" borderId="0" applyFill="0" applyBorder="0">
      <alignment horizontal="right"/>
    </xf>
    <xf numFmtId="0" fontId="162" fillId="28" borderId="0" applyNumberFormat="0" applyBorder="0" applyAlignment="0" applyProtection="0">
      <alignment vertical="center"/>
    </xf>
    <xf numFmtId="0" fontId="0" fillId="0" borderId="0" applyFill="0" applyBorder="0">
      <alignment horizontal="right"/>
    </xf>
    <xf numFmtId="0" fontId="0" fillId="0" borderId="0" applyFill="0" applyBorder="0">
      <alignment horizontal="right"/>
    </xf>
    <xf numFmtId="0" fontId="0" fillId="0" borderId="0" applyNumberFormat="0" applyFont="0" applyFill="0" applyBorder="0" applyAlignment="0" applyProtection="0"/>
    <xf numFmtId="0" fontId="0" fillId="0" borderId="0" applyFill="0" applyBorder="0">
      <alignment horizontal="right"/>
    </xf>
    <xf numFmtId="0" fontId="0" fillId="0" borderId="0" applyFill="0" applyBorder="0">
      <alignment horizontal="right"/>
    </xf>
    <xf numFmtId="0" fontId="0" fillId="0" borderId="0" applyNumberFormat="0" applyFont="0" applyFill="0" applyBorder="0" applyAlignment="0" applyProtection="0"/>
    <xf numFmtId="0" fontId="0" fillId="0" borderId="0" applyFill="0" applyBorder="0">
      <alignment horizontal="right"/>
    </xf>
    <xf numFmtId="0" fontId="0" fillId="0" borderId="0" applyFill="0" applyBorder="0">
      <alignment horizontal="right"/>
    </xf>
    <xf numFmtId="0" fontId="0" fillId="0" borderId="0" applyNumberFormat="0" applyFont="0" applyFill="0" applyBorder="0" applyAlignment="0" applyProtection="0"/>
    <xf numFmtId="0" fontId="0" fillId="0" borderId="0" applyFill="0" applyBorder="0">
      <alignment horizontal="right"/>
    </xf>
    <xf numFmtId="0" fontId="0" fillId="0" borderId="0" applyFill="0" applyBorder="0">
      <alignment horizontal="right"/>
    </xf>
    <xf numFmtId="0" fontId="0" fillId="0" borderId="0" applyFill="0" applyBorder="0">
      <alignment horizontal="right"/>
    </xf>
    <xf numFmtId="0" fontId="0" fillId="0" borderId="0" applyFill="0" applyBorder="0">
      <alignment horizontal="right"/>
    </xf>
    <xf numFmtId="0" fontId="0" fillId="0" borderId="0" applyFill="0" applyBorder="0">
      <alignment horizontal="right"/>
    </xf>
    <xf numFmtId="0" fontId="0" fillId="0" borderId="0" applyFill="0" applyBorder="0">
      <alignment horizontal="right"/>
    </xf>
    <xf numFmtId="0" fontId="0" fillId="0" borderId="0" applyFill="0" applyBorder="0">
      <alignment horizontal="right"/>
    </xf>
    <xf numFmtId="0" fontId="0" fillId="0" borderId="0" applyFill="0" applyBorder="0">
      <alignment horizontal="right"/>
    </xf>
    <xf numFmtId="0" fontId="0" fillId="0" borderId="0" applyNumberFormat="0" applyFont="0" applyFill="0" applyBorder="0" applyAlignment="0" applyProtection="0"/>
    <xf numFmtId="0" fontId="0" fillId="0" borderId="0" applyFill="0" applyBorder="0">
      <alignment horizontal="right"/>
    </xf>
    <xf numFmtId="0" fontId="0" fillId="0" borderId="0" applyNumberFormat="0" applyFont="0" applyFill="0" applyBorder="0" applyAlignment="0" applyProtection="0"/>
    <xf numFmtId="0" fontId="0" fillId="0" borderId="0" applyFill="0" applyBorder="0">
      <alignment horizontal="right"/>
    </xf>
    <xf numFmtId="0" fontId="0" fillId="0" borderId="0" applyFill="0" applyBorder="0">
      <alignment horizontal="right"/>
    </xf>
    <xf numFmtId="0" fontId="0" fillId="0" borderId="0" applyFill="0" applyBorder="0">
      <alignment horizontal="right"/>
    </xf>
    <xf numFmtId="0" fontId="0" fillId="0" borderId="0" applyFill="0" applyBorder="0">
      <alignment horizontal="right"/>
    </xf>
    <xf numFmtId="0" fontId="0" fillId="0" borderId="0" applyFill="0" applyBorder="0">
      <alignment horizontal="right"/>
    </xf>
    <xf numFmtId="0" fontId="0" fillId="0" borderId="0" applyFill="0" applyBorder="0">
      <alignment horizontal="right"/>
    </xf>
    <xf numFmtId="0" fontId="0" fillId="0" borderId="0" applyFill="0" applyBorder="0">
      <alignment horizontal="right"/>
    </xf>
    <xf numFmtId="0" fontId="0" fillId="0" borderId="0" applyFill="0" applyBorder="0">
      <alignment horizontal="right"/>
    </xf>
    <xf numFmtId="0" fontId="0" fillId="0" borderId="0" applyFill="0" applyBorder="0">
      <alignment horizontal="right"/>
    </xf>
    <xf numFmtId="0" fontId="0" fillId="0" borderId="0" applyFill="0" applyBorder="0">
      <alignment horizontal="right"/>
    </xf>
    <xf numFmtId="0" fontId="0" fillId="0" borderId="0" applyFill="0" applyBorder="0">
      <alignment horizontal="right"/>
    </xf>
    <xf numFmtId="0" fontId="0" fillId="0" borderId="0" applyFill="0" applyBorder="0">
      <alignment horizontal="right"/>
    </xf>
    <xf numFmtId="0" fontId="0" fillId="0" borderId="0" applyFill="0" applyBorder="0">
      <alignment horizontal="right"/>
    </xf>
    <xf numFmtId="0" fontId="0" fillId="0" borderId="0" applyFill="0" applyBorder="0">
      <alignment horizontal="right"/>
    </xf>
    <xf numFmtId="0" fontId="0" fillId="0" borderId="0" applyFill="0" applyBorder="0">
      <alignment horizontal="right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Fill="0" applyBorder="0">
      <alignment horizontal="right"/>
    </xf>
    <xf numFmtId="0" fontId="0" fillId="0" borderId="0" applyNumberFormat="0" applyFont="0" applyFill="0" applyBorder="0" applyAlignment="0" applyProtection="0"/>
    <xf numFmtId="0" fontId="0" fillId="0" borderId="0" applyFill="0" applyBorder="0">
      <alignment horizontal="right"/>
    </xf>
    <xf numFmtId="0" fontId="0" fillId="0" borderId="0" applyFill="0" applyBorder="0">
      <alignment horizontal="right"/>
    </xf>
    <xf numFmtId="0" fontId="0" fillId="0" borderId="0" applyFill="0" applyBorder="0">
      <alignment horizontal="right"/>
    </xf>
    <xf numFmtId="0" fontId="0" fillId="0" borderId="0" applyFill="0" applyBorder="0">
      <alignment horizontal="right"/>
    </xf>
    <xf numFmtId="0" fontId="0" fillId="0" borderId="0" applyFill="0" applyBorder="0">
      <alignment horizontal="right"/>
    </xf>
    <xf numFmtId="0" fontId="0" fillId="0" borderId="0" applyFill="0" applyBorder="0">
      <alignment horizontal="right"/>
    </xf>
    <xf numFmtId="0" fontId="0" fillId="0" borderId="0" applyFill="0" applyBorder="0">
      <alignment horizontal="right"/>
    </xf>
    <xf numFmtId="0" fontId="0" fillId="0" borderId="0" applyFill="0" applyBorder="0">
      <alignment horizontal="right"/>
    </xf>
    <xf numFmtId="0" fontId="1" fillId="0" borderId="0"/>
    <xf numFmtId="0" fontId="0" fillId="0" borderId="0" applyFill="0" applyBorder="0">
      <alignment horizontal="right"/>
    </xf>
    <xf numFmtId="0" fontId="0" fillId="0" borderId="0" applyFill="0" applyBorder="0">
      <alignment horizontal="right"/>
    </xf>
    <xf numFmtId="0" fontId="0" fillId="0" borderId="0" applyFill="0" applyBorder="0">
      <alignment horizontal="right"/>
    </xf>
    <xf numFmtId="0" fontId="0" fillId="0" borderId="0" applyFill="0" applyBorder="0">
      <alignment horizontal="right"/>
    </xf>
    <xf numFmtId="0" fontId="0" fillId="0" borderId="0" applyFill="0" applyBorder="0">
      <alignment horizontal="right"/>
    </xf>
    <xf numFmtId="0" fontId="0" fillId="0" borderId="0" applyFill="0" applyBorder="0">
      <alignment horizontal="right"/>
    </xf>
    <xf numFmtId="0" fontId="0" fillId="0" borderId="0" applyFill="0" applyBorder="0">
      <alignment horizontal="right"/>
    </xf>
    <xf numFmtId="0" fontId="0" fillId="0" borderId="0" applyFill="0" applyBorder="0">
      <alignment horizontal="right"/>
    </xf>
    <xf numFmtId="0" fontId="0" fillId="0" borderId="0" applyFill="0" applyBorder="0">
      <alignment horizontal="right"/>
    </xf>
    <xf numFmtId="0" fontId="0" fillId="0" borderId="0" applyFill="0" applyBorder="0">
      <alignment horizontal="right"/>
    </xf>
    <xf numFmtId="0" fontId="0" fillId="0" borderId="0" applyFill="0" applyBorder="0">
      <alignment horizontal="right"/>
    </xf>
    <xf numFmtId="0" fontId="0" fillId="0" borderId="0" applyFill="0" applyBorder="0">
      <alignment horizontal="right"/>
    </xf>
    <xf numFmtId="0" fontId="0" fillId="0" borderId="0" applyFill="0" applyBorder="0">
      <alignment horizontal="right"/>
    </xf>
    <xf numFmtId="0" fontId="0" fillId="0" borderId="0" applyFill="0" applyBorder="0">
      <alignment horizontal="right"/>
    </xf>
    <xf numFmtId="0" fontId="0" fillId="0" borderId="0" applyFill="0" applyBorder="0">
      <alignment horizontal="right"/>
    </xf>
    <xf numFmtId="0" fontId="140" fillId="0" borderId="2">
      <alignment horizontal="center"/>
    </xf>
    <xf numFmtId="216" fontId="59" fillId="0" borderId="0"/>
    <xf numFmtId="216" fontId="59" fillId="0" borderId="0"/>
    <xf numFmtId="216" fontId="59" fillId="0" borderId="0"/>
    <xf numFmtId="41" fontId="8" fillId="0" borderId="0" applyFont="0" applyFill="0" applyBorder="0" applyAlignment="0" applyProtection="0">
      <alignment vertical="center"/>
    </xf>
    <xf numFmtId="216" fontId="59" fillId="0" borderId="0"/>
    <xf numFmtId="216" fontId="59" fillId="0" borderId="0"/>
    <xf numFmtId="216" fontId="59" fillId="0" borderId="0"/>
    <xf numFmtId="216" fontId="59" fillId="0" borderId="0"/>
    <xf numFmtId="0" fontId="0" fillId="0" borderId="0" applyNumberFormat="0" applyFont="0" applyFill="0" applyBorder="0" applyAlignment="0" applyProtection="0"/>
    <xf numFmtId="216" fontId="59" fillId="0" borderId="0"/>
    <xf numFmtId="25" fontId="0" fillId="0" borderId="0" applyFont="0" applyFill="0" applyBorder="0" applyAlignment="0" applyProtection="0"/>
    <xf numFmtId="216" fontId="59" fillId="0" borderId="0"/>
    <xf numFmtId="216" fontId="59" fillId="0" borderId="0"/>
    <xf numFmtId="0" fontId="8" fillId="0" borderId="0">
      <alignment vertical="center"/>
    </xf>
    <xf numFmtId="216" fontId="59" fillId="0" borderId="0"/>
    <xf numFmtId="216" fontId="59" fillId="0" borderId="0"/>
    <xf numFmtId="216" fontId="59" fillId="0" borderId="0"/>
    <xf numFmtId="216" fontId="59" fillId="0" borderId="0"/>
    <xf numFmtId="216" fontId="59" fillId="0" borderId="0"/>
    <xf numFmtId="216" fontId="59" fillId="0" borderId="0"/>
    <xf numFmtId="216" fontId="59" fillId="0" borderId="0"/>
    <xf numFmtId="216" fontId="59" fillId="0" borderId="0"/>
    <xf numFmtId="0" fontId="59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211" fontId="59" fillId="0" borderId="0" applyFont="0" applyFill="0" applyBorder="0" applyAlignment="0" applyProtection="0"/>
    <xf numFmtId="211" fontId="0" fillId="0" borderId="0" applyFont="0" applyFill="0" applyBorder="0" applyAlignment="0" applyProtection="0"/>
    <xf numFmtId="211" fontId="0" fillId="0" borderId="0" applyFont="0" applyFill="0" applyBorder="0" applyAlignment="0" applyProtection="0"/>
    <xf numFmtId="211" fontId="0" fillId="0" borderId="0" applyFont="0" applyFill="0" applyBorder="0" applyAlignment="0" applyProtection="0"/>
    <xf numFmtId="190" fontId="8" fillId="10" borderId="0"/>
    <xf numFmtId="230" fontId="8" fillId="0" borderId="0"/>
    <xf numFmtId="37" fontId="119" fillId="0" borderId="0" applyFont="0" applyFill="0" applyBorder="0" applyAlignment="0" applyProtection="0"/>
    <xf numFmtId="37" fontId="0" fillId="0" borderId="0" applyFont="0" applyFill="0" applyBorder="0" applyAlignment="0" applyProtection="0"/>
    <xf numFmtId="206" fontId="119" fillId="0" borderId="0" applyFont="0" applyFill="0" applyBorder="0" applyAlignment="0" applyProtection="0"/>
    <xf numFmtId="206" fontId="0" fillId="0" borderId="0" applyFont="0" applyFill="0" applyBorder="0" applyAlignment="0" applyProtection="0"/>
    <xf numFmtId="206" fontId="0" fillId="0" borderId="0" applyFont="0" applyFill="0" applyBorder="0" applyAlignment="0" applyProtection="0"/>
    <xf numFmtId="206" fontId="0" fillId="0" borderId="0" applyFont="0" applyFill="0" applyBorder="0" applyAlignment="0" applyProtection="0"/>
    <xf numFmtId="39" fontId="119" fillId="0" borderId="0" applyFont="0" applyFill="0" applyBorder="0" applyAlignment="0" applyProtection="0"/>
    <xf numFmtId="39" fontId="0" fillId="0" borderId="0" applyFont="0" applyFill="0" applyBorder="0" applyAlignment="0" applyProtection="0"/>
    <xf numFmtId="39" fontId="0" fillId="0" borderId="0" applyFont="0" applyFill="0" applyBorder="0" applyAlignment="0" applyProtection="0"/>
    <xf numFmtId="3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24" fontId="77" fillId="0" borderId="0" applyFont="0" applyFill="0" applyBorder="0" applyAlignment="0" applyProtection="0"/>
    <xf numFmtId="37" fontId="77" fillId="0" borderId="0" applyFont="0" applyFill="0" applyBorder="0" applyAlignment="0" applyProtection="0"/>
    <xf numFmtId="10" fontId="59" fillId="0" borderId="0" applyFont="0" applyFill="0" applyBorder="0" applyAlignment="0" applyProtection="0"/>
    <xf numFmtId="10" fontId="59" fillId="0" borderId="0" applyFont="0" applyFill="0" applyBorder="0" applyAlignment="0" applyProtection="0"/>
    <xf numFmtId="37" fontId="77" fillId="0" borderId="0" applyFont="0" applyFill="0" applyBorder="0" applyAlignment="0" applyProtection="0"/>
    <xf numFmtId="10" fontId="59" fillId="0" borderId="0" applyFont="0" applyFill="0" applyBorder="0" applyAlignment="0" applyProtection="0"/>
    <xf numFmtId="10" fontId="59" fillId="0" borderId="0" applyFont="0" applyFill="0" applyBorder="0" applyAlignment="0" applyProtection="0"/>
    <xf numFmtId="37" fontId="77" fillId="0" borderId="0" applyFont="0" applyFill="0" applyBorder="0" applyAlignment="0" applyProtection="0"/>
    <xf numFmtId="0" fontId="66" fillId="0" borderId="0"/>
    <xf numFmtId="39" fontId="77" fillId="0" borderId="0" applyFont="0" applyFill="0" applyBorder="0" applyAlignment="0" applyProtection="0"/>
    <xf numFmtId="39" fontId="0" fillId="0" borderId="0" applyFont="0" applyFill="0" applyBorder="0" applyAlignment="0" applyProtection="0"/>
    <xf numFmtId="39" fontId="0" fillId="0" borderId="0" applyFont="0" applyFill="0" applyBorder="0" applyAlignment="0" applyProtection="0"/>
    <xf numFmtId="0" fontId="58" fillId="51" borderId="0" applyNumberFormat="0" applyBorder="0" applyAlignment="0" applyProtection="0">
      <alignment vertical="center"/>
    </xf>
    <xf numFmtId="39" fontId="0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39" fontId="0" fillId="0" borderId="0" applyFont="0" applyFill="0" applyBorder="0" applyAlignment="0" applyProtection="0"/>
    <xf numFmtId="0" fontId="58" fillId="51" borderId="0" applyNumberFormat="0" applyBorder="0" applyAlignment="0" applyProtection="0">
      <alignment vertical="center"/>
    </xf>
    <xf numFmtId="39" fontId="0" fillId="0" borderId="0" applyFont="0" applyFill="0" applyBorder="0" applyAlignment="0" applyProtection="0"/>
    <xf numFmtId="39" fontId="0" fillId="0" borderId="0" applyFont="0" applyFill="0" applyBorder="0" applyAlignment="0" applyProtection="0"/>
    <xf numFmtId="39" fontId="0" fillId="0" borderId="0" applyFont="0" applyFill="0" applyBorder="0" applyAlignment="0" applyProtection="0"/>
    <xf numFmtId="39" fontId="0" fillId="0" borderId="0" applyFont="0" applyFill="0" applyBorder="0" applyAlignment="0" applyProtection="0"/>
    <xf numFmtId="39" fontId="0" fillId="0" borderId="0" applyFont="0" applyFill="0" applyBorder="0" applyAlignment="0" applyProtection="0"/>
    <xf numFmtId="39" fontId="0" fillId="0" borderId="0" applyFont="0" applyFill="0" applyBorder="0" applyAlignment="0" applyProtection="0"/>
    <xf numFmtId="39" fontId="0" fillId="0" borderId="0" applyFont="0" applyFill="0" applyBorder="0" applyAlignment="0" applyProtection="0"/>
    <xf numFmtId="39" fontId="0" fillId="0" borderId="0" applyFont="0" applyFill="0" applyBorder="0" applyAlignment="0" applyProtection="0"/>
    <xf numFmtId="39" fontId="0" fillId="0" borderId="0" applyFont="0" applyFill="0" applyBorder="0" applyAlignment="0" applyProtection="0"/>
    <xf numFmtId="39" fontId="77" fillId="0" borderId="0" applyFont="0" applyFill="0" applyBorder="0" applyAlignment="0" applyProtection="0"/>
    <xf numFmtId="39" fontId="77" fillId="0" borderId="0" applyFont="0" applyFill="0" applyBorder="0" applyAlignment="0" applyProtection="0"/>
    <xf numFmtId="39" fontId="77" fillId="0" borderId="0" applyFont="0" applyFill="0" applyBorder="0" applyAlignment="0" applyProtection="0"/>
    <xf numFmtId="39" fontId="77" fillId="0" borderId="0" applyFont="0" applyFill="0" applyBorder="0" applyAlignment="0" applyProtection="0"/>
    <xf numFmtId="187" fontId="8" fillId="19" borderId="0"/>
    <xf numFmtId="39" fontId="77" fillId="0" borderId="0" applyFont="0" applyFill="0" applyBorder="0" applyAlignment="0" applyProtection="0"/>
    <xf numFmtId="39" fontId="77" fillId="0" borderId="0" applyFont="0" applyFill="0" applyBorder="0" applyAlignment="0" applyProtection="0"/>
    <xf numFmtId="39" fontId="77" fillId="0" borderId="0" applyFont="0" applyFill="0" applyBorder="0" applyAlignment="0" applyProtection="0"/>
    <xf numFmtId="190" fontId="8" fillId="10" borderId="0"/>
    <xf numFmtId="39" fontId="0" fillId="0" borderId="0" applyFont="0" applyFill="0" applyBorder="0" applyAlignment="0" applyProtection="0"/>
    <xf numFmtId="190" fontId="8" fillId="10" borderId="0"/>
    <xf numFmtId="39" fontId="77" fillId="0" borderId="0" applyFont="0" applyFill="0" applyBorder="0" applyAlignment="0" applyProtection="0"/>
    <xf numFmtId="190" fontId="8" fillId="10" borderId="0"/>
    <xf numFmtId="39" fontId="0" fillId="0" borderId="0" applyFont="0" applyFill="0" applyBorder="0" applyAlignment="0" applyProtection="0"/>
    <xf numFmtId="190" fontId="8" fillId="10" borderId="0"/>
    <xf numFmtId="39" fontId="0" fillId="0" borderId="0" applyFont="0" applyFill="0" applyBorder="0" applyAlignment="0" applyProtection="0"/>
    <xf numFmtId="190" fontId="8" fillId="10" borderId="0"/>
    <xf numFmtId="39" fontId="0" fillId="0" borderId="0" applyFont="0" applyFill="0" applyBorder="0" applyAlignment="0" applyProtection="0"/>
    <xf numFmtId="190" fontId="8" fillId="10" borderId="0"/>
    <xf numFmtId="39" fontId="0" fillId="0" borderId="0" applyFont="0" applyFill="0" applyBorder="0" applyAlignment="0" applyProtection="0"/>
    <xf numFmtId="0" fontId="8" fillId="0" borderId="0">
      <protection locked="0"/>
    </xf>
    <xf numFmtId="0" fontId="59" fillId="0" borderId="0" applyFont="0" applyFill="0" applyBorder="0" applyAlignment="0" applyProtection="0"/>
    <xf numFmtId="3" fontId="181" fillId="0" borderId="0" applyFont="0" applyFill="0" applyBorder="0" applyAlignment="0" applyProtection="0"/>
    <xf numFmtId="0" fontId="182" fillId="0" borderId="0"/>
    <xf numFmtId="0" fontId="182" fillId="0" borderId="0"/>
    <xf numFmtId="0" fontId="110" fillId="0" borderId="0"/>
    <xf numFmtId="208" fontId="24" fillId="0" borderId="0"/>
    <xf numFmtId="208" fontId="24" fillId="0" borderId="0"/>
    <xf numFmtId="208" fontId="24" fillId="0" borderId="0"/>
    <xf numFmtId="208" fontId="24" fillId="0" borderId="0"/>
    <xf numFmtId="274" fontId="59" fillId="0" borderId="0"/>
    <xf numFmtId="274" fontId="59" fillId="0" borderId="0"/>
    <xf numFmtId="274" fontId="59" fillId="0" borderId="0"/>
    <xf numFmtId="274" fontId="59" fillId="0" borderId="0"/>
    <xf numFmtId="208" fontId="24" fillId="0" borderId="0"/>
    <xf numFmtId="0" fontId="183" fillId="0" borderId="0" applyNumberFormat="0" applyAlignment="0">
      <alignment horizontal="left"/>
    </xf>
    <xf numFmtId="0" fontId="66" fillId="0" borderId="0"/>
    <xf numFmtId="0" fontId="183" fillId="0" borderId="0" applyNumberFormat="0" applyAlignment="0">
      <alignment horizontal="left"/>
    </xf>
    <xf numFmtId="0" fontId="0" fillId="0" borderId="0" applyNumberFormat="0" applyFont="0" applyFill="0" applyBorder="0" applyAlignment="0" applyProtection="0"/>
    <xf numFmtId="0" fontId="184" fillId="0" borderId="0" applyNumberFormat="0" applyAlignment="0"/>
    <xf numFmtId="0" fontId="184" fillId="0" borderId="0" applyNumberFormat="0" applyAlignment="0"/>
    <xf numFmtId="0" fontId="0" fillId="0" borderId="67" applyNumberFormat="0" applyFont="0" applyFill="0" applyBorder="0" applyProtection="0">
      <alignment horizontal="centerContinuous"/>
    </xf>
    <xf numFmtId="0" fontId="0" fillId="0" borderId="5" applyNumberFormat="0" applyFont="0" applyFill="0" applyProtection="0">
      <alignment horizontal="centerContinuous"/>
    </xf>
    <xf numFmtId="276" fontId="8" fillId="0" borderId="0" applyFont="0" applyFill="0" applyBorder="0" applyAlignment="0" applyProtection="0"/>
    <xf numFmtId="210" fontId="59" fillId="0" borderId="0" applyFont="0" applyFill="0" applyBorder="0" applyAlignment="0" applyProtection="0"/>
    <xf numFmtId="210" fontId="0" fillId="0" borderId="0" applyFont="0" applyFill="0" applyBorder="0" applyAlignment="0" applyProtection="0"/>
    <xf numFmtId="210" fontId="0" fillId="0" borderId="0" applyFont="0" applyFill="0" applyBorder="0" applyAlignment="0" applyProtection="0"/>
    <xf numFmtId="210" fontId="0" fillId="0" borderId="0" applyFont="0" applyFill="0" applyBorder="0" applyAlignment="0" applyProtection="0"/>
    <xf numFmtId="24" fontId="77" fillId="0" borderId="0" applyFont="0" applyFill="0" applyBorder="0" applyAlignment="0" applyProtection="0"/>
    <xf numFmtId="0" fontId="8" fillId="0" borderId="0">
      <alignment vertical="center"/>
    </xf>
    <xf numFmtId="24" fontId="0" fillId="0" borderId="0" applyFont="0" applyFill="0" applyBorder="0" applyAlignment="0" applyProtection="0"/>
    <xf numFmtId="24" fontId="0" fillId="0" borderId="0" applyFont="0" applyFill="0" applyBorder="0" applyAlignment="0" applyProtection="0"/>
    <xf numFmtId="24" fontId="0" fillId="0" borderId="0" applyFont="0" applyFill="0" applyBorder="0" applyAlignment="0" applyProtection="0"/>
    <xf numFmtId="24" fontId="0" fillId="0" borderId="0" applyFont="0" applyFill="0" applyBorder="0" applyAlignment="0" applyProtection="0"/>
    <xf numFmtId="24" fontId="0" fillId="0" borderId="0" applyFont="0" applyFill="0" applyBorder="0" applyAlignment="0" applyProtection="0"/>
    <xf numFmtId="24" fontId="0" fillId="0" borderId="0" applyFont="0" applyFill="0" applyBorder="0" applyAlignment="0" applyProtection="0"/>
    <xf numFmtId="24" fontId="0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2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24" fontId="77" fillId="0" borderId="0" applyFont="0" applyFill="0" applyBorder="0" applyAlignment="0" applyProtection="0"/>
    <xf numFmtId="9" fontId="0" fillId="0" borderId="0" applyFont="0" applyFill="0" applyBorder="0" applyAlignment="0" applyProtection="0"/>
    <xf numFmtId="24" fontId="77" fillId="0" borderId="0" applyFont="0" applyFill="0" applyBorder="0" applyAlignment="0" applyProtection="0"/>
    <xf numFmtId="9" fontId="0" fillId="0" borderId="0" applyFont="0" applyFill="0" applyBorder="0" applyAlignment="0" applyProtection="0"/>
    <xf numFmtId="24" fontId="77" fillId="0" borderId="0" applyFont="0" applyFill="0" applyBorder="0" applyAlignment="0" applyProtection="0"/>
    <xf numFmtId="9" fontId="0" fillId="0" borderId="0" applyFont="0" applyFill="0" applyBorder="0" applyAlignment="0" applyProtection="0"/>
    <xf numFmtId="24" fontId="77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24" fontId="77" fillId="0" borderId="0" applyFont="0" applyFill="0" applyBorder="0" applyAlignment="0" applyProtection="0"/>
    <xf numFmtId="24" fontId="77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24" fontId="77" fillId="0" borderId="0" applyFont="0" applyFill="0" applyBorder="0" applyAlignment="0" applyProtection="0"/>
    <xf numFmtId="24" fontId="77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24" fontId="77" fillId="0" borderId="0" applyFont="0" applyFill="0" applyBorder="0" applyAlignment="0" applyProtection="0"/>
    <xf numFmtId="9" fontId="0" fillId="0" borderId="0" applyFont="0" applyFill="0" applyBorder="0" applyAlignment="0" applyProtection="0"/>
    <xf numFmtId="24" fontId="77" fillId="0" borderId="0" applyFont="0" applyFill="0" applyBorder="0" applyAlignment="0" applyProtection="0"/>
    <xf numFmtId="9" fontId="0" fillId="0" borderId="0" applyFont="0" applyFill="0" applyBorder="0" applyAlignment="0" applyProtection="0"/>
    <xf numFmtId="24" fontId="77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24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24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24" fontId="77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24" fontId="77" fillId="0" borderId="0" applyFont="0" applyFill="0" applyBorder="0" applyAlignment="0" applyProtection="0"/>
    <xf numFmtId="9" fontId="0" fillId="0" borderId="0" applyFont="0" applyFill="0" applyBorder="0" applyAlignment="0" applyProtection="0"/>
    <xf numFmtId="24" fontId="77" fillId="0" borderId="0" applyFont="0" applyFill="0" applyBorder="0" applyAlignment="0" applyProtection="0"/>
    <xf numFmtId="0" fontId="8" fillId="0" borderId="0">
      <alignment vertical="center"/>
    </xf>
    <xf numFmtId="0" fontId="1" fillId="0" borderId="0"/>
    <xf numFmtId="9" fontId="0" fillId="0" borderId="0" applyFont="0" applyFill="0" applyBorder="0" applyAlignment="0" applyProtection="0"/>
    <xf numFmtId="24" fontId="77" fillId="0" borderId="0" applyFont="0" applyFill="0" applyBorder="0" applyAlignment="0" applyProtection="0"/>
    <xf numFmtId="0" fontId="8" fillId="0" borderId="0">
      <alignment vertical="center"/>
    </xf>
    <xf numFmtId="0" fontId="1" fillId="0" borderId="0"/>
    <xf numFmtId="9" fontId="0" fillId="0" borderId="0" applyFont="0" applyFill="0" applyBorder="0" applyAlignment="0" applyProtection="0"/>
    <xf numFmtId="182" fontId="8" fillId="0" borderId="0" applyNumberFormat="0" applyFill="0" applyBorder="0" applyAlignment="0" applyProtection="0">
      <alignment horizontal="left"/>
    </xf>
    <xf numFmtId="24" fontId="77" fillId="0" borderId="0" applyFont="0" applyFill="0" applyBorder="0" applyAlignment="0" applyProtection="0"/>
    <xf numFmtId="0" fontId="8" fillId="0" borderId="0">
      <alignment vertical="center"/>
    </xf>
    <xf numFmtId="0" fontId="1" fillId="0" borderId="0"/>
    <xf numFmtId="9" fontId="0" fillId="0" borderId="0" applyFont="0" applyFill="0" applyBorder="0" applyAlignment="0" applyProtection="0"/>
    <xf numFmtId="24" fontId="77" fillId="0" borderId="0" applyFont="0" applyFill="0" applyBorder="0" applyAlignment="0" applyProtection="0"/>
    <xf numFmtId="0" fontId="8" fillId="0" borderId="0">
      <alignment vertical="center"/>
    </xf>
    <xf numFmtId="0" fontId="1" fillId="0" borderId="0"/>
    <xf numFmtId="9" fontId="0" fillId="0" borderId="0" applyFont="0" applyFill="0" applyBorder="0" applyAlignment="0" applyProtection="0"/>
    <xf numFmtId="24" fontId="77" fillId="0" borderId="0" applyFont="0" applyFill="0" applyBorder="0" applyAlignment="0" applyProtection="0"/>
    <xf numFmtId="9" fontId="0" fillId="0" borderId="0" applyFont="0" applyFill="0" applyBorder="0" applyAlignment="0" applyProtection="0"/>
    <xf numFmtId="2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24" fontId="77" fillId="0" borderId="0" applyFont="0" applyFill="0" applyBorder="0" applyAlignment="0" applyProtection="0"/>
    <xf numFmtId="9" fontId="0" fillId="0" borderId="0" applyFont="0" applyFill="0" applyBorder="0" applyAlignment="0" applyProtection="0"/>
    <xf numFmtId="24" fontId="0" fillId="0" borderId="0" applyFont="0" applyFill="0" applyBorder="0" applyAlignment="0" applyProtection="0"/>
    <xf numFmtId="24" fontId="0" fillId="0" borderId="0" applyFont="0" applyFill="0" applyBorder="0" applyAlignment="0" applyProtection="0"/>
    <xf numFmtId="24" fontId="0" fillId="0" borderId="0" applyFont="0" applyFill="0" applyBorder="0" applyAlignment="0" applyProtection="0"/>
    <xf numFmtId="24" fontId="0" fillId="0" borderId="0" applyFont="0" applyFill="0" applyBorder="0" applyAlignment="0" applyProtection="0"/>
    <xf numFmtId="0" fontId="0" fillId="0" borderId="0" applyNumberFormat="0" applyFont="0" applyFill="0" applyBorder="0" applyAlignment="0" applyProtection="0">
      <alignment horizontal="left"/>
    </xf>
    <xf numFmtId="25" fontId="0" fillId="0" borderId="0" applyFont="0" applyFill="0" applyBorder="0" applyAlignment="0" applyProtection="0"/>
    <xf numFmtId="0" fontId="66" fillId="0" borderId="0" applyNumberFormat="0" applyFont="0" applyFill="0" applyBorder="0" applyAlignment="0" applyProtection="0">
      <alignment horizontal="left"/>
    </xf>
    <xf numFmtId="25" fontId="0" fillId="0" borderId="0" applyFont="0" applyFill="0" applyBorder="0" applyAlignment="0" applyProtection="0"/>
    <xf numFmtId="0" fontId="0" fillId="0" borderId="0" applyNumberFormat="0" applyFont="0" applyFill="0" applyBorder="0" applyAlignment="0" applyProtection="0">
      <alignment horizontal="left"/>
    </xf>
    <xf numFmtId="25" fontId="0" fillId="0" borderId="0" applyFont="0" applyFill="0" applyBorder="0" applyAlignment="0" applyProtection="0"/>
    <xf numFmtId="0" fontId="0" fillId="0" borderId="0" applyNumberFormat="0" applyFont="0" applyFill="0" applyBorder="0" applyAlignment="0" applyProtection="0">
      <alignment horizontal="left"/>
    </xf>
    <xf numFmtId="25" fontId="0" fillId="0" borderId="0" applyFont="0" applyFill="0" applyBorder="0" applyAlignment="0" applyProtection="0"/>
    <xf numFmtId="25" fontId="0" fillId="0" borderId="0" applyFont="0" applyFill="0" applyBorder="0" applyAlignment="0" applyProtection="0"/>
    <xf numFmtId="25" fontId="0" fillId="0" borderId="0" applyFont="0" applyFill="0" applyBorder="0" applyAlignment="0" applyProtection="0"/>
    <xf numFmtId="25" fontId="0" fillId="0" borderId="0" applyFont="0" applyFill="0" applyBorder="0" applyAlignment="0" applyProtection="0"/>
    <xf numFmtId="25" fontId="0" fillId="0" borderId="0" applyFont="0" applyFill="0" applyBorder="0" applyAlignment="0" applyProtection="0"/>
    <xf numFmtId="25" fontId="0" fillId="0" borderId="0" applyFont="0" applyFill="0" applyBorder="0" applyAlignment="0" applyProtection="0"/>
    <xf numFmtId="25" fontId="0" fillId="0" borderId="0" applyFont="0" applyFill="0" applyBorder="0" applyAlignment="0" applyProtection="0"/>
    <xf numFmtId="25" fontId="77" fillId="0" borderId="0" applyFont="0" applyFill="0" applyBorder="0" applyAlignment="0" applyProtection="0"/>
    <xf numFmtId="25" fontId="77" fillId="0" borderId="0" applyFont="0" applyFill="0" applyBorder="0" applyAlignment="0" applyProtection="0"/>
    <xf numFmtId="25" fontId="77" fillId="0" borderId="0" applyFont="0" applyFill="0" applyBorder="0" applyAlignment="0" applyProtection="0"/>
    <xf numFmtId="25" fontId="77" fillId="0" borderId="0" applyFont="0" applyFill="0" applyBorder="0" applyAlignment="0" applyProtection="0"/>
    <xf numFmtId="25" fontId="77" fillId="0" borderId="0" applyFont="0" applyFill="0" applyBorder="0" applyAlignment="0" applyProtection="0"/>
    <xf numFmtId="0" fontId="1" fillId="0" borderId="0"/>
    <xf numFmtId="0" fontId="8" fillId="0" borderId="0">
      <alignment vertical="center"/>
    </xf>
    <xf numFmtId="25" fontId="77" fillId="0" borderId="0" applyFont="0" applyFill="0" applyBorder="0" applyAlignment="0" applyProtection="0"/>
    <xf numFmtId="25" fontId="77" fillId="0" borderId="0" applyFont="0" applyFill="0" applyBorder="0" applyAlignment="0" applyProtection="0"/>
    <xf numFmtId="25" fontId="77" fillId="0" borderId="0" applyFont="0" applyFill="0" applyBorder="0" applyAlignment="0" applyProtection="0"/>
    <xf numFmtId="265" fontId="0" fillId="0" borderId="0" applyFont="0" applyFill="0" applyBorder="0" applyAlignment="0" applyProtection="0"/>
    <xf numFmtId="25" fontId="0" fillId="0" borderId="0" applyFont="0" applyFill="0" applyBorder="0" applyAlignment="0" applyProtection="0"/>
    <xf numFmtId="25" fontId="0" fillId="0" borderId="0" applyFont="0" applyFill="0" applyBorder="0" applyAlignment="0" applyProtection="0"/>
    <xf numFmtId="25" fontId="77" fillId="0" borderId="0" applyFont="0" applyFill="0" applyBorder="0" applyAlignment="0" applyProtection="0"/>
    <xf numFmtId="25" fontId="77" fillId="0" borderId="0" applyFont="0" applyFill="0" applyBorder="0" applyAlignment="0" applyProtection="0"/>
    <xf numFmtId="25" fontId="77" fillId="0" borderId="0" applyFont="0" applyFill="0" applyBorder="0" applyAlignment="0" applyProtection="0"/>
    <xf numFmtId="25" fontId="0" fillId="0" borderId="0" applyFont="0" applyFill="0" applyBorder="0" applyAlignment="0" applyProtection="0"/>
    <xf numFmtId="25" fontId="77" fillId="0" borderId="0" applyFont="0" applyFill="0" applyBorder="0" applyAlignment="0" applyProtection="0"/>
    <xf numFmtId="25" fontId="0" fillId="0" borderId="0" applyFont="0" applyFill="0" applyBorder="0" applyAlignment="0" applyProtection="0"/>
    <xf numFmtId="25" fontId="0" fillId="0" borderId="0" applyFont="0" applyFill="0" applyBorder="0" applyAlignment="0" applyProtection="0"/>
    <xf numFmtId="25" fontId="0" fillId="0" borderId="0" applyFont="0" applyFill="0" applyBorder="0" applyAlignment="0" applyProtection="0"/>
    <xf numFmtId="192" fontId="24" fillId="0" borderId="0" applyFont="0" applyFill="0" applyBorder="0" applyAlignment="0" applyProtection="0"/>
    <xf numFmtId="25" fontId="0" fillId="0" borderId="0" applyFont="0" applyFill="0" applyBorder="0" applyAlignment="0" applyProtection="0"/>
    <xf numFmtId="188" fontId="119" fillId="0" borderId="0" applyFont="0" applyFill="0" applyBorder="0" applyAlignment="0" applyProtection="0"/>
    <xf numFmtId="188" fontId="0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188" fontId="0" fillId="0" borderId="0" applyFont="0" applyFill="0" applyBorder="0" applyAlignment="0" applyProtection="0"/>
    <xf numFmtId="188" fontId="0" fillId="0" borderId="0" applyFont="0" applyFill="0" applyBorder="0" applyAlignment="0" applyProtection="0"/>
    <xf numFmtId="197" fontId="119" fillId="0" borderId="0" applyFont="0" applyFill="0" applyBorder="0" applyAlignment="0" applyProtection="0"/>
    <xf numFmtId="195" fontId="59" fillId="0" borderId="0" applyFont="0" applyFill="0" applyBorder="0" applyAlignment="0" applyProtection="0"/>
    <xf numFmtId="197" fontId="0" fillId="0" borderId="0" applyFont="0" applyFill="0" applyBorder="0" applyAlignment="0" applyProtection="0"/>
    <xf numFmtId="197" fontId="0" fillId="0" borderId="0" applyFont="0" applyFill="0" applyBorder="0" applyAlignment="0" applyProtection="0"/>
    <xf numFmtId="195" fontId="59" fillId="0" borderId="0" applyFont="0" applyFill="0" applyBorder="0" applyAlignment="0" applyProtection="0"/>
    <xf numFmtId="197" fontId="0" fillId="0" borderId="0" applyFont="0" applyFill="0" applyBorder="0" applyAlignment="0" applyProtection="0"/>
    <xf numFmtId="0" fontId="109" fillId="3" borderId="54" applyNumberFormat="0" applyAlignment="0" applyProtection="0">
      <alignment vertical="center"/>
    </xf>
    <xf numFmtId="186" fontId="77" fillId="0" borderId="0" applyFont="0" applyFill="0" applyBorder="0" applyAlignment="0" applyProtection="0"/>
    <xf numFmtId="0" fontId="8" fillId="0" borderId="0">
      <alignment vertical="center"/>
    </xf>
    <xf numFmtId="0" fontId="1" fillId="0" borderId="0"/>
    <xf numFmtId="186" fontId="0" fillId="0" borderId="0" applyFont="0" applyFill="0" applyBorder="0" applyAlignment="0" applyProtection="0"/>
    <xf numFmtId="182" fontId="8" fillId="0" borderId="0" applyNumberFormat="0" applyFill="0" applyBorder="0" applyAlignment="0" applyProtection="0">
      <alignment horizontal="left"/>
    </xf>
    <xf numFmtId="186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0" fontId="8" fillId="0" borderId="0">
      <alignment vertical="center"/>
    </xf>
    <xf numFmtId="0" fontId="66" fillId="0" borderId="0"/>
    <xf numFmtId="186" fontId="0" fillId="0" borderId="0" applyFont="0" applyFill="0" applyBorder="0" applyAlignment="0" applyProtection="0"/>
    <xf numFmtId="0" fontId="1" fillId="0" borderId="0"/>
    <xf numFmtId="186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0" fontId="1" fillId="0" borderId="0"/>
    <xf numFmtId="186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0" fontId="66" fillId="0" borderId="0"/>
    <xf numFmtId="186" fontId="0" fillId="0" borderId="0" applyFont="0" applyFill="0" applyBorder="0" applyAlignment="0" applyProtection="0"/>
    <xf numFmtId="0" fontId="109" fillId="3" borderId="54" applyNumberFormat="0" applyAlignment="0" applyProtection="0">
      <alignment vertical="center"/>
    </xf>
    <xf numFmtId="186" fontId="0" fillId="0" borderId="0" applyFont="0" applyFill="0" applyBorder="0" applyAlignment="0" applyProtection="0"/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186" fontId="77" fillId="0" borderId="0" applyFont="0" applyFill="0" applyBorder="0" applyAlignment="0" applyProtection="0"/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186" fontId="77" fillId="0" borderId="0" applyFont="0" applyFill="0" applyBorder="0" applyAlignment="0" applyProtection="0"/>
    <xf numFmtId="0" fontId="109" fillId="3" borderId="54" applyNumberFormat="0" applyAlignment="0" applyProtection="0">
      <alignment vertical="center"/>
    </xf>
    <xf numFmtId="0" fontId="1" fillId="0" borderId="0"/>
    <xf numFmtId="186" fontId="0" fillId="0" borderId="0" applyFont="0" applyFill="0" applyBorder="0" applyAlignment="0" applyProtection="0"/>
    <xf numFmtId="0" fontId="109" fillId="3" borderId="54" applyNumberFormat="0" applyAlignment="0" applyProtection="0">
      <alignment vertical="center"/>
    </xf>
    <xf numFmtId="0" fontId="1" fillId="0" borderId="0"/>
    <xf numFmtId="186" fontId="0" fillId="0" borderId="0" applyFont="0" applyFill="0" applyBorder="0" applyAlignment="0" applyProtection="0"/>
    <xf numFmtId="0" fontId="109" fillId="3" borderId="54" applyNumberFormat="0" applyAlignment="0" applyProtection="0">
      <alignment vertical="center"/>
    </xf>
    <xf numFmtId="0" fontId="1" fillId="0" borderId="0"/>
    <xf numFmtId="186" fontId="77" fillId="0" borderId="0" applyFont="0" applyFill="0" applyBorder="0" applyAlignment="0" applyProtection="0"/>
    <xf numFmtId="49" fontId="73" fillId="0" borderId="0" applyFill="0" applyBorder="0" applyAlignment="0"/>
    <xf numFmtId="186" fontId="77" fillId="0" borderId="0" applyFont="0" applyFill="0" applyBorder="0" applyAlignment="0" applyProtection="0"/>
    <xf numFmtId="186" fontId="77" fillId="0" borderId="0" applyFont="0" applyFill="0" applyBorder="0" applyAlignment="0" applyProtection="0"/>
    <xf numFmtId="186" fontId="77" fillId="0" borderId="0" applyFont="0" applyFill="0" applyBorder="0" applyAlignment="0" applyProtection="0"/>
    <xf numFmtId="186" fontId="77" fillId="0" borderId="0" applyFont="0" applyFill="0" applyBorder="0" applyAlignment="0" applyProtection="0"/>
    <xf numFmtId="0" fontId="108" fillId="53" borderId="0" applyNumberFormat="0" applyBorder="0" applyAlignment="0" applyProtection="0">
      <alignment vertical="center"/>
    </xf>
    <xf numFmtId="186" fontId="77" fillId="0" borderId="0" applyFont="0" applyFill="0" applyBorder="0" applyAlignment="0" applyProtection="0"/>
    <xf numFmtId="0" fontId="109" fillId="3" borderId="54" applyNumberFormat="0" applyAlignment="0" applyProtection="0">
      <alignment vertical="center"/>
    </xf>
    <xf numFmtId="186" fontId="0" fillId="0" borderId="0" applyFont="0" applyFill="0" applyBorder="0" applyAlignment="0" applyProtection="0"/>
    <xf numFmtId="0" fontId="109" fillId="3" borderId="54" applyNumberFormat="0" applyAlignment="0" applyProtection="0">
      <alignment vertical="center"/>
    </xf>
    <xf numFmtId="186" fontId="77" fillId="0" borderId="0" applyFont="0" applyFill="0" applyBorder="0" applyAlignment="0" applyProtection="0"/>
    <xf numFmtId="186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71" fontId="59" fillId="17" borderId="0" applyFont="0" applyBorder="0"/>
    <xf numFmtId="188" fontId="0" fillId="0" borderId="0" applyFont="0" applyFill="0" applyBorder="0" applyAlignment="0" applyProtection="0"/>
    <xf numFmtId="197" fontId="0" fillId="0" borderId="0" applyFont="0" applyFill="0" applyBorder="0" applyAlignment="0" applyProtection="0"/>
    <xf numFmtId="223" fontId="0" fillId="0" borderId="0" applyFont="0" applyFill="0" applyBorder="0" applyAlignment="0" applyProtection="0"/>
    <xf numFmtId="39" fontId="0" fillId="0" borderId="0"/>
    <xf numFmtId="221" fontId="0" fillId="0" borderId="0" applyFont="0" applyFill="0" applyBorder="0" applyAlignment="0" applyProtection="0"/>
    <xf numFmtId="15" fontId="66" fillId="0" borderId="0"/>
    <xf numFmtId="0" fontId="74" fillId="0" borderId="43" applyNumberFormat="0" applyFill="0" applyAlignment="0" applyProtection="0">
      <alignment vertical="center"/>
    </xf>
    <xf numFmtId="14" fontId="73" fillId="0" borderId="0" applyFill="0" applyBorder="0" applyAlignment="0"/>
    <xf numFmtId="0" fontId="74" fillId="0" borderId="43" applyNumberFormat="0" applyFill="0" applyAlignment="0" applyProtection="0">
      <alignment vertical="center"/>
    </xf>
    <xf numFmtId="14" fontId="73" fillId="0" borderId="0" applyFill="0" applyBorder="0" applyAlignment="0"/>
    <xf numFmtId="14" fontId="73" fillId="0" borderId="0" applyFill="0" applyBorder="0" applyAlignment="0"/>
    <xf numFmtId="0" fontId="8" fillId="0" borderId="0">
      <alignment vertical="center"/>
    </xf>
    <xf numFmtId="279" fontId="111" fillId="0" borderId="0" applyFont="0" applyFill="0" applyBorder="0" applyAlignment="0" applyProtection="0">
      <alignment vertical="center"/>
    </xf>
    <xf numFmtId="279" fontId="0" fillId="0" borderId="0" applyFont="0" applyFill="0" applyBorder="0" applyAlignment="0" applyProtection="0">
      <alignment vertical="center"/>
    </xf>
    <xf numFmtId="279" fontId="0" fillId="0" borderId="0" applyFont="0" applyFill="0" applyBorder="0" applyAlignment="0" applyProtection="0">
      <alignment vertical="center"/>
    </xf>
    <xf numFmtId="187" fontId="8" fillId="10" borderId="0"/>
    <xf numFmtId="187" fontId="8" fillId="10" borderId="0"/>
    <xf numFmtId="279" fontId="0" fillId="0" borderId="0" applyFont="0" applyFill="0" applyBorder="0" applyAlignment="0" applyProtection="0">
      <alignment vertical="center"/>
    </xf>
    <xf numFmtId="14" fontId="185" fillId="0" borderId="0" applyFont="0" applyFill="0" applyBorder="0" applyAlignment="0"/>
    <xf numFmtId="215" fontId="59" fillId="0" borderId="0" applyFont="0" applyFill="0" applyBorder="0" applyAlignment="0" applyProtection="0"/>
    <xf numFmtId="0" fontId="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229" fontId="59" fillId="0" borderId="0" applyFont="0" applyFill="0" applyBorder="0" applyAlignment="0" applyProtection="0"/>
    <xf numFmtId="232" fontId="59" fillId="0" borderId="0" applyFont="0" applyFill="0" applyBorder="0" applyAlignment="0" applyProtection="0"/>
    <xf numFmtId="238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41" fontId="59" fillId="0" borderId="0" applyFont="0" applyFill="0" applyBorder="0" applyAlignment="0" applyProtection="0"/>
    <xf numFmtId="4" fontId="110" fillId="0" borderId="0" applyFont="0" applyFill="0" applyBorder="0" applyAlignment="0" applyProtection="0"/>
    <xf numFmtId="0" fontId="114" fillId="0" borderId="0">
      <protection locked="0"/>
    </xf>
    <xf numFmtId="262" fontId="8" fillId="0" borderId="0"/>
    <xf numFmtId="262" fontId="8" fillId="0" borderId="0"/>
    <xf numFmtId="262" fontId="8" fillId="0" borderId="0"/>
    <xf numFmtId="262" fontId="8" fillId="0" borderId="0"/>
    <xf numFmtId="262" fontId="8" fillId="0" borderId="0"/>
    <xf numFmtId="262" fontId="8" fillId="0" borderId="0"/>
    <xf numFmtId="0" fontId="171" fillId="0" borderId="0" applyNumberFormat="0"/>
    <xf numFmtId="0" fontId="0" fillId="0" borderId="64" applyNumberFormat="0" applyFont="0" applyFill="0" applyAlignment="0" applyProtection="0"/>
    <xf numFmtId="190" fontId="8" fillId="19" borderId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86" fillId="0" borderId="0">
      <protection locked="0"/>
    </xf>
    <xf numFmtId="0" fontId="186" fillId="0" borderId="0">
      <protection locked="0"/>
    </xf>
    <xf numFmtId="211" fontId="59" fillId="0" borderId="0" applyFill="0" applyBorder="0" applyAlignment="0"/>
    <xf numFmtId="211" fontId="59" fillId="0" borderId="0" applyFill="0" applyBorder="0" applyAlignment="0"/>
    <xf numFmtId="0" fontId="58" fillId="14" borderId="0" applyNumberFormat="0" applyBorder="0" applyAlignment="0" applyProtection="0">
      <alignment vertical="center"/>
    </xf>
    <xf numFmtId="211" fontId="59" fillId="0" borderId="0" applyFill="0" applyBorder="0" applyAlignment="0"/>
    <xf numFmtId="211" fontId="59" fillId="0" borderId="0" applyFill="0" applyBorder="0" applyAlignment="0"/>
    <xf numFmtId="211" fontId="59" fillId="0" borderId="0" applyFill="0" applyBorder="0" applyAlignment="0"/>
    <xf numFmtId="228" fontId="59" fillId="0" borderId="0" applyFill="0" applyBorder="0" applyAlignment="0"/>
    <xf numFmtId="228" fontId="59" fillId="0" borderId="0" applyFill="0" applyBorder="0" applyAlignment="0"/>
    <xf numFmtId="0" fontId="8" fillId="0" borderId="0">
      <alignment vertical="center"/>
    </xf>
    <xf numFmtId="210" fontId="59" fillId="0" borderId="0" applyFill="0" applyBorder="0" applyAlignment="0"/>
    <xf numFmtId="187" fontId="8" fillId="10" borderId="0"/>
    <xf numFmtId="210" fontId="59" fillId="0" borderId="0" applyFill="0" applyBorder="0" applyAlignment="0"/>
    <xf numFmtId="0" fontId="127" fillId="0" borderId="0" applyNumberFormat="0" applyAlignment="0">
      <alignment horizontal="left"/>
    </xf>
    <xf numFmtId="0" fontId="127" fillId="0" borderId="0" applyNumberFormat="0" applyAlignment="0">
      <alignment horizontal="left"/>
    </xf>
    <xf numFmtId="0" fontId="120" fillId="0" borderId="0">
      <alignment horizontal="left"/>
    </xf>
    <xf numFmtId="0" fontId="105" fillId="53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80" fillId="58" borderId="1"/>
    <xf numFmtId="0" fontId="0" fillId="0" borderId="0" applyNumberFormat="0" applyFont="0" applyFill="0" applyBorder="0" applyAlignment="0" applyProtection="0"/>
    <xf numFmtId="0" fontId="80" fillId="58" borderId="1"/>
    <xf numFmtId="0" fontId="80" fillId="58" borderId="1"/>
    <xf numFmtId="39" fontId="0" fillId="0" borderId="0" applyFont="0" applyFill="0" applyBorder="0" applyAlignment="0" applyProtection="0"/>
    <xf numFmtId="192" fontId="0" fillId="0" borderId="0" applyFont="0" applyFill="0" applyBorder="0" applyAlignment="0" applyProtection="0"/>
    <xf numFmtId="0" fontId="80" fillId="3" borderId="1" applyNumberFormat="0" applyBorder="0" applyAlignment="0" applyProtection="0"/>
    <xf numFmtId="192" fontId="0" fillId="0" borderId="0" applyFont="0" applyFill="0" applyBorder="0" applyAlignment="0" applyProtection="0"/>
    <xf numFmtId="192" fontId="0" fillId="0" borderId="0" applyFont="0" applyFill="0" applyBorder="0" applyAlignment="0" applyProtection="0"/>
    <xf numFmtId="192" fontId="0" fillId="0" borderId="0" applyFont="0" applyFill="0" applyBorder="0" applyAlignment="0" applyProtection="0"/>
    <xf numFmtId="192" fontId="0" fillId="0" borderId="0" applyFont="0" applyFill="0" applyBorder="0" applyAlignment="0" applyProtection="0"/>
    <xf numFmtId="192" fontId="0" fillId="0" borderId="0" applyFont="0" applyFill="0" applyBorder="0" applyAlignment="0" applyProtection="0"/>
    <xf numFmtId="192" fontId="0" fillId="0" borderId="0" applyFont="0" applyFill="0" applyBorder="0" applyAlignment="0" applyProtection="0"/>
    <xf numFmtId="192" fontId="0" fillId="0" borderId="0" applyFont="0" applyFill="0" applyBorder="0" applyAlignment="0" applyProtection="0"/>
    <xf numFmtId="192" fontId="0" fillId="0" borderId="0" applyFont="0" applyFill="0" applyBorder="0" applyAlignment="0" applyProtection="0"/>
    <xf numFmtId="192" fontId="0" fillId="0" borderId="0" applyFont="0" applyFill="0" applyBorder="0" applyAlignment="0" applyProtection="0"/>
    <xf numFmtId="192" fontId="0" fillId="0" borderId="0" applyFont="0" applyFill="0" applyBorder="0" applyAlignment="0" applyProtection="0"/>
    <xf numFmtId="192" fontId="0" fillId="0" borderId="0" applyFont="0" applyFill="0" applyBorder="0" applyAlignment="0" applyProtection="0"/>
    <xf numFmtId="192" fontId="0" fillId="0" borderId="0" applyFont="0" applyFill="0" applyBorder="0" applyAlignment="0" applyProtection="0"/>
    <xf numFmtId="192" fontId="0" fillId="0" borderId="0" applyFont="0" applyFill="0" applyBorder="0" applyAlignment="0" applyProtection="0"/>
    <xf numFmtId="192" fontId="0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0" fillId="0" borderId="0" applyFont="0" applyFill="0" applyBorder="0" applyAlignment="0" applyProtection="0"/>
    <xf numFmtId="192" fontId="0" fillId="0" borderId="0" applyFont="0" applyFill="0" applyBorder="0" applyAlignment="0" applyProtection="0"/>
    <xf numFmtId="192" fontId="24" fillId="0" borderId="0" applyFont="0" applyFill="0" applyBorder="0" applyAlignment="0" applyProtection="0"/>
    <xf numFmtId="190" fontId="8" fillId="19" borderId="0"/>
    <xf numFmtId="192" fontId="24" fillId="0" borderId="0" applyFont="0" applyFill="0" applyBorder="0" applyAlignment="0" applyProtection="0"/>
    <xf numFmtId="187" fontId="8" fillId="19" borderId="0"/>
    <xf numFmtId="192" fontId="24" fillId="0" borderId="0" applyFont="0" applyFill="0" applyBorder="0" applyAlignment="0" applyProtection="0"/>
    <xf numFmtId="190" fontId="8" fillId="19" borderId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0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0" fillId="0" borderId="0" applyFont="0" applyFill="0" applyBorder="0" applyAlignment="0" applyProtection="0"/>
    <xf numFmtId="192" fontId="0" fillId="0" borderId="0" applyFont="0" applyFill="0" applyBorder="0" applyAlignment="0" applyProtection="0"/>
    <xf numFmtId="187" fontId="8" fillId="19" borderId="0"/>
    <xf numFmtId="192" fontId="0" fillId="0" borderId="0" applyFont="0" applyFill="0" applyBorder="0" applyAlignment="0" applyProtection="0"/>
    <xf numFmtId="192" fontId="0" fillId="0" borderId="0" applyFont="0" applyFill="0" applyBorder="0" applyAlignment="0" applyProtection="0"/>
    <xf numFmtId="192" fontId="0" fillId="0" borderId="0" applyFont="0" applyFill="0" applyBorder="0" applyAlignment="0" applyProtection="0"/>
    <xf numFmtId="192" fontId="0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0" fillId="0" borderId="0" applyFont="0" applyFill="0" applyBorder="0" applyAlignment="0" applyProtection="0"/>
    <xf numFmtId="192" fontId="0" fillId="0" borderId="0" applyFont="0" applyFill="0" applyBorder="0" applyAlignment="0" applyProtection="0"/>
    <xf numFmtId="0" fontId="58" fillId="36" borderId="0" applyNumberFormat="0" applyBorder="0" applyAlignment="0" applyProtection="0">
      <alignment vertical="center"/>
    </xf>
    <xf numFmtId="0" fontId="129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8" fillId="0" borderId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76" fillId="28" borderId="0" applyNumberFormat="0" applyBorder="0" applyAlignment="0" applyProtection="0">
      <alignment vertical="center"/>
    </xf>
    <xf numFmtId="0" fontId="59" fillId="0" borderId="0">
      <protection locked="0"/>
    </xf>
    <xf numFmtId="0" fontId="0" fillId="0" borderId="0" applyNumberFormat="0" applyFont="0" applyFill="0" applyBorder="0" applyAlignment="0" applyProtection="0"/>
    <xf numFmtId="0" fontId="76" fillId="28" borderId="0" applyNumberFormat="0" applyBorder="0" applyAlignment="0" applyProtection="0">
      <alignment vertical="center"/>
    </xf>
    <xf numFmtId="0" fontId="59" fillId="0" borderId="0"/>
    <xf numFmtId="0" fontId="76" fillId="28" borderId="0" applyNumberFormat="0" applyBorder="0" applyAlignment="0" applyProtection="0">
      <alignment vertical="center"/>
    </xf>
    <xf numFmtId="0" fontId="8" fillId="0" borderId="0"/>
    <xf numFmtId="0" fontId="59" fillId="0" borderId="0"/>
    <xf numFmtId="0" fontId="59" fillId="0" borderId="0"/>
    <xf numFmtId="39" fontId="8" fillId="0" borderId="0"/>
    <xf numFmtId="0" fontId="59" fillId="0" borderId="0"/>
    <xf numFmtId="0" fontId="59" fillId="0" borderId="0">
      <protection locked="0"/>
    </xf>
    <xf numFmtId="0" fontId="59" fillId="0" borderId="0">
      <protection locked="0"/>
    </xf>
    <xf numFmtId="196" fontId="59" fillId="0" borderId="0">
      <protection locked="0"/>
    </xf>
    <xf numFmtId="196" fontId="59" fillId="0" borderId="0">
      <protection locked="0"/>
    </xf>
    <xf numFmtId="196" fontId="59" fillId="0" borderId="0">
      <protection locked="0"/>
    </xf>
    <xf numFmtId="196" fontId="59" fillId="0" borderId="0">
      <protection locked="0"/>
    </xf>
    <xf numFmtId="196" fontId="59" fillId="0" borderId="0">
      <protection locked="0"/>
    </xf>
    <xf numFmtId="196" fontId="59" fillId="0" borderId="0">
      <protection locked="0"/>
    </xf>
    <xf numFmtId="196" fontId="59" fillId="0" borderId="0">
      <protection locked="0"/>
    </xf>
    <xf numFmtId="0" fontId="58" fillId="32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114" fillId="0" borderId="0">
      <protection locked="0"/>
    </xf>
    <xf numFmtId="2" fontId="133" fillId="0" borderId="0" applyProtection="0"/>
    <xf numFmtId="0" fontId="134" fillId="0" borderId="0" applyNumberFormat="0" applyFill="0" applyBorder="0" applyAlignment="0" applyProtection="0">
      <alignment vertical="top"/>
      <protection locked="0"/>
    </xf>
    <xf numFmtId="245" fontId="52" fillId="0" borderId="0">
      <alignment horizontal="right"/>
    </xf>
    <xf numFmtId="245" fontId="52" fillId="0" borderId="0">
      <alignment horizontal="right"/>
    </xf>
    <xf numFmtId="233" fontId="59" fillId="0" borderId="0" applyFont="0" applyFill="0" applyBorder="0" applyAlignment="0" applyProtection="0"/>
    <xf numFmtId="242" fontId="59" fillId="0" borderId="0" applyFont="0" applyFill="0" applyBorder="0" applyAlignment="0" applyProtection="0"/>
    <xf numFmtId="214" fontId="59" fillId="0" borderId="0" applyFont="0" applyFill="0" applyBorder="0" applyAlignment="0" applyProtection="0"/>
    <xf numFmtId="49" fontId="59" fillId="0" borderId="0">
      <alignment horizontal="left" wrapText="1"/>
    </xf>
    <xf numFmtId="0" fontId="59" fillId="0" borderId="0"/>
    <xf numFmtId="0" fontId="58" fillId="36" borderId="0" applyNumberFormat="0" applyBorder="0" applyAlignment="0" applyProtection="0">
      <alignment vertical="center"/>
    </xf>
    <xf numFmtId="0" fontId="59" fillId="0" borderId="0"/>
    <xf numFmtId="0" fontId="74" fillId="0" borderId="0" applyNumberFormat="0" applyFill="0" applyBorder="0" applyAlignment="0" applyProtection="0">
      <alignment vertical="center"/>
    </xf>
    <xf numFmtId="0" fontId="59" fillId="0" borderId="0"/>
    <xf numFmtId="0" fontId="116" fillId="0" borderId="0" applyNumberFormat="0" applyFill="0">
      <alignment horizontal="left" vertical="center"/>
    </xf>
    <xf numFmtId="0" fontId="135" fillId="53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38" fontId="80" fillId="17" borderId="0" applyNumberFormat="0" applyBorder="0" applyAlignment="0" applyProtection="0"/>
    <xf numFmtId="38" fontId="80" fillId="17" borderId="0" applyNumberFormat="0" applyBorder="0" applyAlignment="0" applyProtection="0"/>
    <xf numFmtId="190" fontId="8" fillId="10" borderId="0"/>
    <xf numFmtId="38" fontId="80" fillId="17" borderId="0" applyNumberFormat="0" applyBorder="0" applyAlignment="0" applyProtection="0"/>
    <xf numFmtId="190" fontId="8" fillId="10" borderId="0"/>
    <xf numFmtId="38" fontId="80" fillId="17" borderId="0" applyNumberFormat="0" applyBorder="0" applyAlignment="0" applyProtection="0"/>
    <xf numFmtId="190" fontId="8" fillId="10" borderId="0"/>
    <xf numFmtId="38" fontId="80" fillId="17" borderId="0" applyNumberFormat="0" applyBorder="0" applyAlignment="0" applyProtection="0"/>
    <xf numFmtId="190" fontId="8" fillId="10" borderId="0"/>
    <xf numFmtId="38" fontId="80" fillId="17" borderId="0" applyNumberFormat="0" applyBorder="0" applyAlignment="0" applyProtection="0"/>
    <xf numFmtId="190" fontId="8" fillId="10" borderId="0"/>
    <xf numFmtId="38" fontId="80" fillId="17" borderId="0" applyNumberFormat="0" applyBorder="0" applyAlignment="0" applyProtection="0"/>
    <xf numFmtId="190" fontId="8" fillId="10" borderId="0"/>
    <xf numFmtId="38" fontId="80" fillId="17" borderId="0" applyNumberFormat="0" applyBorder="0" applyAlignment="0" applyProtection="0"/>
    <xf numFmtId="190" fontId="8" fillId="10" borderId="0"/>
    <xf numFmtId="0" fontId="80" fillId="17" borderId="0" applyNumberFormat="0" applyBorder="0" applyAlignment="0" applyProtection="0"/>
    <xf numFmtId="0" fontId="0" fillId="0" borderId="0" applyNumberFormat="0" applyFont="0" applyFill="0" applyBorder="0" applyAlignment="0" applyProtection="0"/>
    <xf numFmtId="0" fontId="80" fillId="17" borderId="0" applyNumberFormat="0" applyBorder="0" applyAlignment="0" applyProtection="0"/>
    <xf numFmtId="0" fontId="1" fillId="0" borderId="0" applyFill="0" applyBorder="0" applyAlignment="0"/>
    <xf numFmtId="0" fontId="80" fillId="17" borderId="0" applyNumberFormat="0" applyBorder="0" applyAlignment="0" applyProtection="0"/>
    <xf numFmtId="0" fontId="8" fillId="0" borderId="0" applyNumberFormat="0" applyFill="0" applyBorder="0" applyAlignment="0" applyProtection="0">
      <alignment horizontal="left"/>
    </xf>
    <xf numFmtId="38" fontId="80" fillId="17" borderId="0" applyNumberFormat="0" applyBorder="0" applyAlignment="0" applyProtection="0"/>
    <xf numFmtId="190" fontId="8" fillId="10" borderId="0"/>
    <xf numFmtId="38" fontId="80" fillId="17" borderId="0" applyNumberFormat="0" applyBorder="0" applyAlignment="0" applyProtection="0"/>
    <xf numFmtId="39" fontId="8" fillId="0" borderId="0"/>
    <xf numFmtId="38" fontId="80" fillId="17" borderId="0" applyNumberFormat="0" applyBorder="0" applyAlignment="0" applyProtection="0"/>
    <xf numFmtId="38" fontId="80" fillId="17" borderId="0" applyNumberFormat="0" applyBorder="0" applyAlignment="0" applyProtection="0"/>
    <xf numFmtId="38" fontId="80" fillId="17" borderId="0" applyNumberFormat="0" applyBorder="0" applyAlignment="0" applyProtection="0"/>
    <xf numFmtId="38" fontId="80" fillId="17" borderId="0" applyNumberFormat="0" applyBorder="0" applyAlignment="0" applyProtection="0"/>
    <xf numFmtId="38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0" fillId="0" borderId="0">
      <alignment horizontal="centerContinuous"/>
    </xf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38" fontId="80" fillId="17" borderId="0" applyNumberFormat="0" applyBorder="0" applyAlignment="0" applyProtection="0"/>
    <xf numFmtId="0" fontId="141" fillId="28" borderId="0" applyNumberFormat="0" applyBorder="0" applyAlignment="0" applyProtection="0">
      <alignment vertical="center"/>
    </xf>
    <xf numFmtId="38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142" fillId="0" borderId="0">
      <alignment horizontal="left"/>
    </xf>
    <xf numFmtId="0" fontId="142" fillId="0" borderId="0">
      <alignment horizontal="left"/>
    </xf>
    <xf numFmtId="0" fontId="90" fillId="0" borderId="62" applyNumberFormat="0" applyAlignment="0" applyProtection="0">
      <alignment horizontal="left" vertical="center"/>
    </xf>
    <xf numFmtId="0" fontId="90" fillId="0" borderId="62" applyNumberFormat="0" applyAlignment="0" applyProtection="0">
      <alignment horizontal="left" vertical="center"/>
    </xf>
    <xf numFmtId="0" fontId="90" fillId="0" borderId="62" applyNumberFormat="0" applyAlignment="0" applyProtection="0">
      <alignment horizontal="left" vertical="center"/>
    </xf>
    <xf numFmtId="0" fontId="90" fillId="0" borderId="7">
      <alignment horizontal="left" vertical="center"/>
    </xf>
    <xf numFmtId="0" fontId="90" fillId="0" borderId="7">
      <alignment horizontal="left" vertical="center"/>
    </xf>
    <xf numFmtId="0" fontId="90" fillId="0" borderId="7">
      <alignment horizontal="left" vertical="center"/>
    </xf>
    <xf numFmtId="0" fontId="143" fillId="0" borderId="0" applyNumberFormat="0" applyFill="0"/>
    <xf numFmtId="0" fontId="0" fillId="38" borderId="56" applyNumberFormat="0" applyFont="0" applyAlignment="0" applyProtection="0">
      <alignment vertical="center"/>
    </xf>
    <xf numFmtId="0" fontId="144" fillId="0" borderId="63" applyNumberFormat="0" applyFill="0" applyAlignment="0" applyProtection="0"/>
    <xf numFmtId="0" fontId="0" fillId="38" borderId="56" applyNumberFormat="0" applyFont="0" applyAlignment="0" applyProtection="0">
      <alignment vertical="center"/>
    </xf>
    <xf numFmtId="0" fontId="143" fillId="0" borderId="0" applyNumberFormat="0" applyFill="0"/>
    <xf numFmtId="0" fontId="0" fillId="38" borderId="56" applyNumberFormat="0" applyFont="0" applyAlignment="0" applyProtection="0">
      <alignment vertical="center"/>
    </xf>
    <xf numFmtId="0" fontId="143" fillId="0" borderId="0" applyNumberFormat="0" applyFill="0"/>
    <xf numFmtId="0" fontId="0" fillId="38" borderId="56" applyNumberFormat="0" applyFont="0" applyAlignment="0" applyProtection="0">
      <alignment vertical="center"/>
    </xf>
    <xf numFmtId="0" fontId="187" fillId="0" borderId="70" applyNumberFormat="0" applyFill="0" applyAlignment="0" applyProtection="0"/>
    <xf numFmtId="0" fontId="0" fillId="38" borderId="56" applyNumberFormat="0" applyFont="0" applyAlignment="0" applyProtection="0">
      <alignment vertical="center"/>
    </xf>
    <xf numFmtId="0" fontId="187" fillId="0" borderId="0" applyNumberFormat="0" applyFill="0" applyBorder="0" applyAlignment="0" applyProtection="0"/>
    <xf numFmtId="0" fontId="188" fillId="0" borderId="0" applyProtection="0"/>
    <xf numFmtId="0" fontId="140" fillId="0" borderId="7" applyNumberFormat="0">
      <alignment horizontal="right" wrapText="1"/>
    </xf>
    <xf numFmtId="0" fontId="188" fillId="0" borderId="0" applyProtection="0"/>
    <xf numFmtId="0" fontId="188" fillId="0" borderId="0" applyProtection="0"/>
    <xf numFmtId="0" fontId="188" fillId="0" borderId="0" applyProtection="0"/>
    <xf numFmtId="0" fontId="140" fillId="0" borderId="7" applyNumberFormat="0">
      <alignment horizontal="right" wrapText="1"/>
    </xf>
    <xf numFmtId="0" fontId="140" fillId="0" borderId="7" applyNumberFormat="0">
      <alignment horizontal="right" wrapText="1"/>
    </xf>
    <xf numFmtId="0" fontId="140" fillId="0" borderId="7" applyNumberFormat="0">
      <alignment horizontal="right" wrapText="1"/>
    </xf>
    <xf numFmtId="0" fontId="140" fillId="0" borderId="7" applyNumberFormat="0">
      <alignment horizontal="right" wrapText="1"/>
    </xf>
    <xf numFmtId="0" fontId="140" fillId="0" borderId="7" applyNumberFormat="0">
      <alignment horizontal="right" wrapText="1"/>
    </xf>
    <xf numFmtId="0" fontId="90" fillId="0" borderId="0" applyProtection="0"/>
    <xf numFmtId="0" fontId="90" fillId="0" borderId="0" applyProtection="0"/>
    <xf numFmtId="0" fontId="0" fillId="0" borderId="0" applyNumberFormat="0" applyFont="0" applyFill="0" applyBorder="0" applyAlignment="0" applyProtection="0"/>
    <xf numFmtId="0" fontId="76" fillId="28" borderId="0" applyNumberFormat="0" applyBorder="0" applyAlignment="0" applyProtection="0">
      <alignment vertical="center"/>
    </xf>
    <xf numFmtId="0" fontId="90" fillId="0" borderId="0" applyProtection="0"/>
    <xf numFmtId="227" fontId="0" fillId="0" borderId="0" applyFont="0" applyFill="0" applyBorder="0" applyAlignment="0"/>
    <xf numFmtId="0" fontId="189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190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190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91" fillId="3" borderId="57">
      <protection locked="0"/>
    </xf>
    <xf numFmtId="0" fontId="0" fillId="0" borderId="0" applyFont="0" applyFill="0">
      <alignment horizontal="fill"/>
    </xf>
    <xf numFmtId="0" fontId="0" fillId="0" borderId="0" applyFont="0" applyFill="0">
      <alignment horizontal="fill"/>
    </xf>
    <xf numFmtId="187" fontId="8" fillId="10" borderId="0"/>
    <xf numFmtId="0" fontId="80" fillId="3" borderId="1" applyNumberFormat="0" applyBorder="0" applyAlignment="0" applyProtection="0"/>
    <xf numFmtId="0" fontId="0" fillId="0" borderId="0">
      <alignment horizontal="centerContinuous"/>
    </xf>
    <xf numFmtId="0" fontId="80" fillId="3" borderId="1" applyNumberFormat="0" applyBorder="0" applyAlignment="0" applyProtection="0"/>
    <xf numFmtId="0" fontId="0" fillId="38" borderId="56" applyNumberFormat="0" applyFont="0" applyAlignment="0" applyProtection="0">
      <alignment vertical="center"/>
    </xf>
    <xf numFmtId="0" fontId="80" fillId="3" borderId="1" applyNumberFormat="0" applyBorder="0" applyAlignment="0" applyProtection="0"/>
    <xf numFmtId="0" fontId="8" fillId="0" borderId="0">
      <alignment vertical="center"/>
    </xf>
    <xf numFmtId="0" fontId="1" fillId="0" borderId="0" applyFill="0" applyBorder="0" applyAlignment="0"/>
    <xf numFmtId="0" fontId="80" fillId="3" borderId="1" applyNumberFormat="0" applyBorder="0" applyAlignment="0" applyProtection="0"/>
    <xf numFmtId="0" fontId="0" fillId="0" borderId="0" applyNumberFormat="0" applyFont="0" applyFill="0" applyBorder="0" applyAlignment="0" applyProtection="0"/>
    <xf numFmtId="0" fontId="80" fillId="3" borderId="1" applyNumberFormat="0" applyBorder="0" applyAlignment="0" applyProtection="0"/>
    <xf numFmtId="0" fontId="80" fillId="3" borderId="1" applyNumberFormat="0" applyBorder="0" applyAlignment="0" applyProtection="0"/>
    <xf numFmtId="0" fontId="80" fillId="3" borderId="1" applyNumberFormat="0" applyBorder="0" applyAlignment="0" applyProtection="0"/>
    <xf numFmtId="0" fontId="80" fillId="3" borderId="1" applyNumberFormat="0" applyBorder="0" applyAlignment="0" applyProtection="0"/>
    <xf numFmtId="0" fontId="80" fillId="3" borderId="1" applyNumberFormat="0" applyBorder="0" applyAlignment="0" applyProtection="0"/>
    <xf numFmtId="0" fontId="80" fillId="3" borderId="1" applyNumberFormat="0" applyBorder="0" applyAlignment="0" applyProtection="0"/>
    <xf numFmtId="190" fontId="8" fillId="19" borderId="0"/>
    <xf numFmtId="10" fontId="80" fillId="3" borderId="1" applyNumberFormat="0" applyBorder="0" applyAlignment="0" applyProtection="0"/>
    <xf numFmtId="10" fontId="80" fillId="3" borderId="1" applyNumberFormat="0" applyBorder="0" applyAlignment="0" applyProtection="0"/>
    <xf numFmtId="10" fontId="80" fillId="3" borderId="1" applyNumberFormat="0" applyBorder="0" applyAlignment="0" applyProtection="0"/>
    <xf numFmtId="10" fontId="80" fillId="3" borderId="1" applyNumberFormat="0" applyBorder="0" applyAlignment="0" applyProtection="0"/>
    <xf numFmtId="10" fontId="80" fillId="3" borderId="1" applyNumberFormat="0" applyBorder="0" applyAlignment="0" applyProtection="0"/>
    <xf numFmtId="10" fontId="80" fillId="3" borderId="1" applyNumberFormat="0" applyBorder="0" applyAlignment="0" applyProtection="0"/>
    <xf numFmtId="10" fontId="80" fillId="3" borderId="1" applyNumberFormat="0" applyBorder="0" applyAlignment="0" applyProtection="0"/>
    <xf numFmtId="10" fontId="80" fillId="3" borderId="1" applyNumberFormat="0" applyBorder="0" applyAlignment="0" applyProtection="0"/>
    <xf numFmtId="10" fontId="80" fillId="3" borderId="1" applyNumberFormat="0" applyBorder="0" applyAlignment="0" applyProtection="0"/>
    <xf numFmtId="10" fontId="80" fillId="3" borderId="1" applyNumberFormat="0" applyBorder="0" applyAlignment="0" applyProtection="0"/>
    <xf numFmtId="10" fontId="80" fillId="3" borderId="1" applyNumberFormat="0" applyBorder="0" applyAlignment="0" applyProtection="0"/>
    <xf numFmtId="0" fontId="80" fillId="3" borderId="1" applyNumberFormat="0" applyBorder="0" applyAlignment="0" applyProtection="0"/>
    <xf numFmtId="0" fontId="80" fillId="3" borderId="1" applyNumberFormat="0" applyBorder="0" applyAlignment="0" applyProtection="0"/>
    <xf numFmtId="0" fontId="80" fillId="3" borderId="1" applyNumberFormat="0" applyBorder="0" applyAlignment="0" applyProtection="0"/>
    <xf numFmtId="253" fontId="110" fillId="0" borderId="0" applyFont="0" applyFill="0" applyBorder="0" applyAlignment="0" applyProtection="0"/>
    <xf numFmtId="10" fontId="80" fillId="3" borderId="1" applyNumberFormat="0" applyBorder="0" applyAlignment="0" applyProtection="0"/>
    <xf numFmtId="10" fontId="80" fillId="3" borderId="1" applyNumberFormat="0" applyBorder="0" applyAlignment="0" applyProtection="0"/>
    <xf numFmtId="10" fontId="80" fillId="3" borderId="1" applyNumberFormat="0" applyBorder="0" applyAlignment="0" applyProtection="0"/>
    <xf numFmtId="10" fontId="80" fillId="3" borderId="1" applyNumberFormat="0" applyBorder="0" applyAlignment="0" applyProtection="0"/>
    <xf numFmtId="10" fontId="80" fillId="3" borderId="1" applyNumberFormat="0" applyBorder="0" applyAlignment="0" applyProtection="0"/>
    <xf numFmtId="10" fontId="80" fillId="3" borderId="1" applyNumberFormat="0" applyBorder="0" applyAlignment="0" applyProtection="0"/>
    <xf numFmtId="10" fontId="80" fillId="3" borderId="1" applyNumberFormat="0" applyBorder="0" applyAlignment="0" applyProtection="0"/>
    <xf numFmtId="0" fontId="80" fillId="3" borderId="1" applyNumberFormat="0" applyBorder="0" applyAlignment="0" applyProtection="0"/>
    <xf numFmtId="0" fontId="80" fillId="3" borderId="1" applyNumberFormat="0" applyBorder="0" applyAlignment="0" applyProtection="0"/>
    <xf numFmtId="10" fontId="80" fillId="3" borderId="1" applyNumberFormat="0" applyBorder="0" applyAlignment="0" applyProtection="0"/>
    <xf numFmtId="0" fontId="80" fillId="3" borderId="1" applyNumberFormat="0" applyBorder="0" applyAlignment="0" applyProtection="0"/>
    <xf numFmtId="0" fontId="80" fillId="3" borderId="1" applyNumberFormat="0" applyBorder="0" applyAlignment="0" applyProtection="0"/>
    <xf numFmtId="0" fontId="80" fillId="3" borderId="1" applyNumberFormat="0" applyBorder="0" applyAlignment="0" applyProtection="0"/>
    <xf numFmtId="0" fontId="80" fillId="3" borderId="1" applyNumberFormat="0" applyBorder="0" applyAlignment="0" applyProtection="0"/>
    <xf numFmtId="10" fontId="80" fillId="3" borderId="1" applyNumberFormat="0" applyBorder="0" applyAlignment="0" applyProtection="0"/>
    <xf numFmtId="179" fontId="192" fillId="0" borderId="0"/>
    <xf numFmtId="10" fontId="80" fillId="3" borderId="1" applyNumberFormat="0" applyBorder="0" applyAlignment="0" applyProtection="0"/>
    <xf numFmtId="0" fontId="80" fillId="3" borderId="1" applyNumberFormat="0" applyBorder="0" applyAlignment="0" applyProtection="0"/>
    <xf numFmtId="39" fontId="8" fillId="0" borderId="0"/>
    <xf numFmtId="190" fontId="8" fillId="10" borderId="0"/>
    <xf numFmtId="190" fontId="8" fillId="10" borderId="0"/>
    <xf numFmtId="190" fontId="8" fillId="10" borderId="0"/>
    <xf numFmtId="0" fontId="0" fillId="0" borderId="0" applyNumberFormat="0" applyFont="0" applyFill="0" applyBorder="0" applyAlignment="0" applyProtection="0"/>
    <xf numFmtId="190" fontId="8" fillId="10" borderId="0"/>
    <xf numFmtId="39" fontId="8" fillId="0" borderId="0"/>
    <xf numFmtId="39" fontId="8" fillId="0" borderId="0"/>
    <xf numFmtId="187" fontId="8" fillId="10" borderId="0"/>
    <xf numFmtId="43" fontId="8" fillId="0" borderId="0" applyFont="0" applyFill="0" applyBorder="0" applyAlignment="0" applyProtection="0">
      <alignment vertical="center"/>
    </xf>
    <xf numFmtId="187" fontId="8" fillId="10" borderId="0"/>
    <xf numFmtId="190" fontId="8" fillId="10" borderId="0"/>
    <xf numFmtId="190" fontId="8" fillId="10" borderId="0"/>
    <xf numFmtId="190" fontId="8" fillId="10" borderId="0"/>
    <xf numFmtId="190" fontId="8" fillId="10" borderId="0"/>
    <xf numFmtId="39" fontId="8" fillId="0" borderId="0"/>
    <xf numFmtId="39" fontId="8" fillId="0" borderId="0"/>
    <xf numFmtId="187" fontId="8" fillId="10" borderId="0"/>
    <xf numFmtId="187" fontId="8" fillId="10" borderId="0"/>
    <xf numFmtId="190" fontId="8" fillId="10" borderId="0"/>
    <xf numFmtId="0" fontId="108" fillId="53" borderId="0" applyNumberFormat="0" applyBorder="0" applyAlignment="0" applyProtection="0">
      <alignment vertical="center"/>
    </xf>
    <xf numFmtId="190" fontId="8" fillId="10" borderId="0"/>
    <xf numFmtId="0" fontId="108" fillId="53" borderId="0" applyNumberFormat="0" applyBorder="0" applyAlignment="0" applyProtection="0">
      <alignment vertical="center"/>
    </xf>
    <xf numFmtId="190" fontId="8" fillId="10" borderId="0"/>
    <xf numFmtId="39" fontId="8" fillId="0" borderId="0"/>
    <xf numFmtId="39" fontId="8" fillId="0" borderId="0"/>
    <xf numFmtId="187" fontId="8" fillId="1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187" fontId="8" fillId="10" borderId="0"/>
    <xf numFmtId="190" fontId="8" fillId="10" borderId="0"/>
    <xf numFmtId="0" fontId="0" fillId="0" borderId="0" applyNumberFormat="0" applyFont="0" applyFill="0" applyBorder="0" applyAlignment="0" applyProtection="0"/>
    <xf numFmtId="190" fontId="8" fillId="10" borderId="0"/>
    <xf numFmtId="190" fontId="8" fillId="10" borderId="0"/>
    <xf numFmtId="187" fontId="8" fillId="10" borderId="0"/>
    <xf numFmtId="190" fontId="8" fillId="10" borderId="0"/>
    <xf numFmtId="39" fontId="8" fillId="0" borderId="0"/>
    <xf numFmtId="39" fontId="8" fillId="0" borderId="0"/>
    <xf numFmtId="187" fontId="8" fillId="10" borderId="0"/>
    <xf numFmtId="190" fontId="8" fillId="10" borderId="0"/>
    <xf numFmtId="0" fontId="108" fillId="53" borderId="0" applyNumberFormat="0" applyBorder="0" applyAlignment="0" applyProtection="0">
      <alignment vertical="center"/>
    </xf>
    <xf numFmtId="190" fontId="8" fillId="10" borderId="0"/>
    <xf numFmtId="190" fontId="8" fillId="10" borderId="0"/>
    <xf numFmtId="190" fontId="8" fillId="10" borderId="0"/>
    <xf numFmtId="39" fontId="8" fillId="0" borderId="0"/>
    <xf numFmtId="39" fontId="8" fillId="0" borderId="0"/>
    <xf numFmtId="187" fontId="8" fillId="10" borderId="0"/>
    <xf numFmtId="187" fontId="8" fillId="10" borderId="0"/>
    <xf numFmtId="190" fontId="8" fillId="10" borderId="0"/>
    <xf numFmtId="190" fontId="8" fillId="10" borderId="0"/>
    <xf numFmtId="190" fontId="8" fillId="10" borderId="0"/>
    <xf numFmtId="187" fontId="8" fillId="10" borderId="0"/>
    <xf numFmtId="190" fontId="8" fillId="10" borderId="0"/>
    <xf numFmtId="187" fontId="8" fillId="10" borderId="0"/>
    <xf numFmtId="190" fontId="8" fillId="10" borderId="0"/>
    <xf numFmtId="0" fontId="0" fillId="0" borderId="0" applyNumberFormat="0" applyFont="0" applyFill="0" applyBorder="0" applyAlignment="0" applyProtection="0"/>
    <xf numFmtId="39" fontId="8" fillId="0" borderId="0"/>
    <xf numFmtId="190" fontId="8" fillId="10" borderId="0"/>
    <xf numFmtId="187" fontId="8" fillId="10" borderId="0"/>
    <xf numFmtId="187" fontId="8" fillId="10" borderId="0"/>
    <xf numFmtId="190" fontId="8" fillId="10" borderId="0"/>
    <xf numFmtId="187" fontId="8" fillId="10" borderId="0"/>
    <xf numFmtId="187" fontId="8" fillId="10" borderId="0"/>
    <xf numFmtId="187" fontId="8" fillId="10" borderId="0"/>
    <xf numFmtId="39" fontId="8" fillId="0" borderId="0"/>
    <xf numFmtId="190" fontId="8" fillId="10" borderId="0"/>
    <xf numFmtId="187" fontId="8" fillId="10" borderId="0"/>
    <xf numFmtId="190" fontId="8" fillId="10" borderId="0"/>
    <xf numFmtId="187" fontId="8" fillId="10" borderId="0"/>
    <xf numFmtId="187" fontId="8" fillId="10" borderId="0"/>
    <xf numFmtId="187" fontId="8" fillId="10" borderId="0"/>
    <xf numFmtId="190" fontId="8" fillId="10" borderId="0"/>
    <xf numFmtId="187" fontId="8" fillId="10" borderId="0"/>
    <xf numFmtId="190" fontId="8" fillId="10" borderId="0"/>
    <xf numFmtId="187" fontId="8" fillId="10" borderId="0"/>
    <xf numFmtId="187" fontId="8" fillId="10" borderId="0"/>
    <xf numFmtId="0" fontId="0" fillId="0" borderId="0" applyNumberFormat="0" applyFont="0" applyFill="0" applyBorder="0" applyAlignment="0" applyProtection="0"/>
    <xf numFmtId="250" fontId="0" fillId="0" borderId="0" applyFont="0" applyFill="0" applyBorder="0" applyAlignment="0" applyProtection="0"/>
    <xf numFmtId="187" fontId="8" fillId="10" borderId="0"/>
    <xf numFmtId="190" fontId="8" fillId="10" borderId="0"/>
    <xf numFmtId="187" fontId="8" fillId="10" borderId="0"/>
    <xf numFmtId="187" fontId="8" fillId="10" borderId="0"/>
    <xf numFmtId="187" fontId="8" fillId="1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39" fontId="8" fillId="0" borderId="0"/>
    <xf numFmtId="190" fontId="8" fillId="10" borderId="0"/>
    <xf numFmtId="187" fontId="8" fillId="10" borderId="0"/>
    <xf numFmtId="0" fontId="0" fillId="0" borderId="0" applyNumberFormat="0" applyFont="0" applyFill="0" applyBorder="0" applyAlignment="0" applyProtection="0"/>
    <xf numFmtId="187" fontId="8" fillId="10" borderId="0"/>
    <xf numFmtId="187" fontId="8" fillId="10" borderId="0"/>
    <xf numFmtId="187" fontId="8" fillId="10" borderId="0"/>
    <xf numFmtId="0" fontId="99" fillId="28" borderId="0" applyNumberFormat="0" applyBorder="0" applyAlignment="0" applyProtection="0">
      <alignment vertical="center"/>
    </xf>
    <xf numFmtId="187" fontId="8" fillId="10" borderId="0"/>
    <xf numFmtId="187" fontId="8" fillId="10" borderId="0"/>
    <xf numFmtId="187" fontId="8" fillId="10" borderId="0"/>
    <xf numFmtId="187" fontId="8" fillId="10" borderId="0"/>
    <xf numFmtId="0" fontId="58" fillId="14" borderId="0" applyNumberFormat="0" applyBorder="0" applyAlignment="0" applyProtection="0">
      <alignment vertical="center"/>
    </xf>
    <xf numFmtId="187" fontId="8" fillId="10" borderId="0"/>
    <xf numFmtId="0" fontId="58" fillId="14" borderId="0" applyNumberFormat="0" applyBorder="0" applyAlignment="0" applyProtection="0">
      <alignment vertical="center"/>
    </xf>
    <xf numFmtId="187" fontId="8" fillId="10" borderId="0"/>
    <xf numFmtId="0" fontId="58" fillId="14" borderId="0" applyNumberFormat="0" applyBorder="0" applyAlignment="0" applyProtection="0">
      <alignment vertical="center"/>
    </xf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9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90" fontId="8" fillId="10" borderId="0"/>
    <xf numFmtId="187" fontId="8" fillId="10" borderId="0"/>
    <xf numFmtId="187" fontId="8" fillId="10" borderId="0"/>
    <xf numFmtId="190" fontId="8" fillId="10" borderId="0"/>
    <xf numFmtId="190" fontId="8" fillId="10" borderId="0"/>
    <xf numFmtId="187" fontId="8" fillId="10" borderId="0"/>
    <xf numFmtId="187" fontId="8" fillId="10" borderId="0"/>
    <xf numFmtId="0" fontId="1" fillId="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90" fontId="8" fillId="10" borderId="0"/>
    <xf numFmtId="190" fontId="8" fillId="10" borderId="0"/>
    <xf numFmtId="187" fontId="8" fillId="10" borderId="0"/>
    <xf numFmtId="187" fontId="8" fillId="10" borderId="0"/>
    <xf numFmtId="187" fontId="8" fillId="10" borderId="0"/>
    <xf numFmtId="0" fontId="0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90" fontId="8" fillId="10" borderId="0"/>
    <xf numFmtId="190" fontId="8" fillId="10" borderId="0"/>
    <xf numFmtId="0" fontId="165" fillId="57" borderId="0" applyNumberFormat="0" applyFont="0" applyBorder="0" applyAlignment="0" applyProtection="0">
      <alignment horizontal="right"/>
    </xf>
    <xf numFmtId="0" fontId="165" fillId="57" borderId="0" applyNumberFormat="0" applyFont="0" applyBorder="0" applyAlignment="0" applyProtection="0">
      <alignment horizontal="right"/>
    </xf>
    <xf numFmtId="187" fontId="8" fillId="10" borderId="0"/>
    <xf numFmtId="0" fontId="63" fillId="0" borderId="0">
      <alignment vertical="center"/>
    </xf>
    <xf numFmtId="190" fontId="8" fillId="10" borderId="0"/>
    <xf numFmtId="182" fontId="8" fillId="0" borderId="0" applyNumberFormat="0" applyFill="0" applyBorder="0" applyAlignment="0" applyProtection="0">
      <alignment horizontal="left"/>
    </xf>
    <xf numFmtId="190" fontId="8" fillId="10" borderId="0"/>
    <xf numFmtId="190" fontId="8" fillId="10" borderId="0"/>
    <xf numFmtId="187" fontId="8" fillId="10" borderId="0"/>
    <xf numFmtId="187" fontId="8" fillId="10" borderId="0"/>
    <xf numFmtId="0" fontId="63" fillId="0" borderId="0">
      <alignment vertical="center"/>
    </xf>
    <xf numFmtId="190" fontId="8" fillId="10" borderId="0"/>
    <xf numFmtId="190" fontId="8" fillId="10" borderId="0"/>
    <xf numFmtId="190" fontId="8" fillId="10" borderId="0"/>
    <xf numFmtId="190" fontId="8" fillId="10" borderId="0"/>
    <xf numFmtId="187" fontId="8" fillId="10" borderId="0"/>
    <xf numFmtId="187" fontId="8" fillId="10" borderId="0"/>
    <xf numFmtId="0" fontId="63" fillId="0" borderId="0">
      <alignment vertical="center"/>
    </xf>
    <xf numFmtId="0" fontId="63" fillId="0" borderId="0">
      <alignment vertical="center"/>
    </xf>
    <xf numFmtId="190" fontId="8" fillId="10" borderId="0"/>
    <xf numFmtId="190" fontId="8" fillId="10" borderId="0"/>
    <xf numFmtId="190" fontId="8" fillId="10" borderId="0"/>
    <xf numFmtId="187" fontId="8" fillId="10" borderId="0"/>
    <xf numFmtId="187" fontId="8" fillId="10" borderId="0"/>
    <xf numFmtId="0" fontId="63" fillId="0" borderId="0">
      <alignment vertical="center"/>
    </xf>
    <xf numFmtId="0" fontId="63" fillId="0" borderId="0">
      <alignment vertical="center"/>
    </xf>
    <xf numFmtId="9" fontId="0" fillId="0" borderId="0" applyFont="0" applyFill="0" applyBorder="0" applyAlignment="0" applyProtection="0"/>
    <xf numFmtId="190" fontId="8" fillId="10" borderId="0"/>
    <xf numFmtId="190" fontId="8" fillId="10" borderId="0"/>
    <xf numFmtId="187" fontId="8" fillId="10" borderId="0"/>
    <xf numFmtId="187" fontId="8" fillId="10" borderId="0"/>
    <xf numFmtId="190" fontId="8" fillId="10" borderId="0"/>
    <xf numFmtId="190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0" fontId="63" fillId="0" borderId="0">
      <alignment vertical="center"/>
    </xf>
    <xf numFmtId="0" fontId="63" fillId="0" borderId="0">
      <alignment vertical="center"/>
    </xf>
    <xf numFmtId="190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0" fontId="83" fillId="0" borderId="45" applyNumberFormat="0" applyFill="0" applyAlignment="0" applyProtection="0">
      <alignment vertical="center"/>
    </xf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0" fontId="8" fillId="0" borderId="0">
      <alignment vertical="center"/>
    </xf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0" fontId="1" fillId="0" borderId="0"/>
    <xf numFmtId="187" fontId="8" fillId="10" borderId="0"/>
    <xf numFmtId="187" fontId="8" fillId="10" borderId="0"/>
    <xf numFmtId="0" fontId="1" fillId="0" borderId="0"/>
    <xf numFmtId="187" fontId="8" fillId="10" borderId="0"/>
    <xf numFmtId="187" fontId="8" fillId="10" borderId="0"/>
    <xf numFmtId="0" fontId="0" fillId="0" borderId="0" applyNumberFormat="0" applyFont="0" applyFill="0" applyBorder="0" applyAlignment="0" applyProtection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90" fontId="8" fillId="10" borderId="0"/>
    <xf numFmtId="190" fontId="8" fillId="10" borderId="0"/>
    <xf numFmtId="0" fontId="8" fillId="0" borderId="0">
      <alignment vertical="center"/>
    </xf>
    <xf numFmtId="187" fontId="8" fillId="10" borderId="0"/>
    <xf numFmtId="187" fontId="8" fillId="10" borderId="0"/>
    <xf numFmtId="190" fontId="8" fillId="10" borderId="0"/>
    <xf numFmtId="190" fontId="8" fillId="10" borderId="0"/>
    <xf numFmtId="190" fontId="8" fillId="10" borderId="0"/>
    <xf numFmtId="0" fontId="0" fillId="0" borderId="0" applyFont="0" applyFill="0">
      <alignment horizontal="fill"/>
    </xf>
    <xf numFmtId="190" fontId="8" fillId="10" borderId="0"/>
    <xf numFmtId="187" fontId="8" fillId="10" borderId="0"/>
    <xf numFmtId="0" fontId="0" fillId="0" borderId="0" applyFont="0" applyFill="0">
      <alignment horizontal="fill"/>
    </xf>
    <xf numFmtId="187" fontId="8" fillId="10" borderId="0"/>
    <xf numFmtId="182" fontId="8" fillId="0" borderId="0" applyNumberFormat="0" applyFill="0" applyBorder="0" applyAlignment="0" applyProtection="0">
      <alignment horizontal="left"/>
    </xf>
    <xf numFmtId="190" fontId="8" fillId="10" borderId="0"/>
    <xf numFmtId="190" fontId="8" fillId="1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190" fontId="8" fillId="10" borderId="0"/>
    <xf numFmtId="190" fontId="8" fillId="1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187" fontId="8" fillId="10" borderId="0"/>
    <xf numFmtId="187" fontId="8" fillId="10" borderId="0"/>
    <xf numFmtId="226" fontId="59" fillId="0" borderId="1" applyNumberFormat="0"/>
    <xf numFmtId="0" fontId="0" fillId="0" borderId="0" applyNumberFormat="0" applyFont="0" applyFill="0" applyBorder="0" applyAlignment="0" applyProtection="0"/>
    <xf numFmtId="190" fontId="8" fillId="10" borderId="0"/>
    <xf numFmtId="190" fontId="8" fillId="10" borderId="0"/>
    <xf numFmtId="187" fontId="8" fillId="10" borderId="0"/>
    <xf numFmtId="187" fontId="8" fillId="10" borderId="0"/>
    <xf numFmtId="190" fontId="8" fillId="10" borderId="0"/>
    <xf numFmtId="187" fontId="8" fillId="10" borderId="0"/>
    <xf numFmtId="190" fontId="8" fillId="10" borderId="0"/>
    <xf numFmtId="187" fontId="8" fillId="10" borderId="0"/>
    <xf numFmtId="187" fontId="8" fillId="10" borderId="0"/>
    <xf numFmtId="0" fontId="0" fillId="0" borderId="0" applyNumberFormat="0" applyFont="0" applyFill="0" applyBorder="0" applyAlignment="0" applyProtection="0"/>
    <xf numFmtId="187" fontId="8" fillId="10" borderId="0"/>
    <xf numFmtId="0" fontId="116" fillId="0" borderId="0" applyNumberFormat="0" applyFill="0">
      <alignment horizontal="left" vertical="center"/>
    </xf>
    <xf numFmtId="187" fontId="8" fillId="1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190" fontId="8" fillId="10" borderId="0"/>
    <xf numFmtId="187" fontId="8" fillId="10" borderId="0"/>
    <xf numFmtId="0" fontId="0" fillId="0" borderId="0" applyFont="0" applyFill="0">
      <alignment horizontal="fill"/>
    </xf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9" borderId="0"/>
    <xf numFmtId="190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90" fontId="8" fillId="10" borderId="0"/>
    <xf numFmtId="190" fontId="8" fillId="10" borderId="0"/>
    <xf numFmtId="190" fontId="8" fillId="10" borderId="0"/>
    <xf numFmtId="0" fontId="8" fillId="0" borderId="0">
      <alignment vertical="center"/>
    </xf>
    <xf numFmtId="187" fontId="8" fillId="10" borderId="0"/>
    <xf numFmtId="0" fontId="0" fillId="0" borderId="0" applyNumberFormat="0" applyFont="0" applyFill="0" applyBorder="0" applyAlignment="0" applyProtection="0"/>
    <xf numFmtId="187" fontId="8" fillId="10" borderId="0"/>
    <xf numFmtId="190" fontId="8" fillId="10" borderId="0"/>
    <xf numFmtId="0" fontId="1" fillId="0" borderId="0"/>
    <xf numFmtId="190" fontId="8" fillId="10" borderId="0"/>
    <xf numFmtId="190" fontId="8" fillId="10" borderId="0"/>
    <xf numFmtId="190" fontId="8" fillId="10" borderId="0"/>
    <xf numFmtId="187" fontId="8" fillId="10" borderId="0"/>
    <xf numFmtId="187" fontId="8" fillId="10" borderId="0"/>
    <xf numFmtId="190" fontId="8" fillId="10" borderId="0"/>
    <xf numFmtId="190" fontId="8" fillId="10" borderId="0"/>
    <xf numFmtId="190" fontId="8" fillId="10" borderId="0"/>
    <xf numFmtId="190" fontId="8" fillId="10" borderId="0"/>
    <xf numFmtId="187" fontId="8" fillId="10" borderId="0"/>
    <xf numFmtId="0" fontId="0" fillId="0" borderId="0" applyNumberFormat="0" applyFont="0" applyFill="0" applyBorder="0" applyAlignment="0" applyProtection="0"/>
    <xf numFmtId="187" fontId="8" fillId="10" borderId="0"/>
    <xf numFmtId="0" fontId="166" fillId="0" borderId="0" applyNumberFormat="0" applyFill="0" applyBorder="0" applyAlignment="0">
      <protection locked="0"/>
    </xf>
    <xf numFmtId="190" fontId="8" fillId="10" borderId="0"/>
    <xf numFmtId="190" fontId="8" fillId="10" borderId="0"/>
    <xf numFmtId="10" fontId="0" fillId="0" borderId="0" applyFont="0" applyFill="0" applyBorder="0" applyAlignment="0" applyProtection="0"/>
    <xf numFmtId="187" fontId="8" fillId="10" borderId="0"/>
    <xf numFmtId="10" fontId="59" fillId="0" borderId="0" applyFont="0" applyFill="0" applyBorder="0" applyAlignment="0" applyProtection="0"/>
    <xf numFmtId="10" fontId="0" fillId="0" borderId="0" applyFont="0" applyFill="0" applyBorder="0" applyAlignment="0" applyProtection="0"/>
    <xf numFmtId="187" fontId="8" fillId="10" borderId="0"/>
    <xf numFmtId="10" fontId="59" fillId="0" borderId="0" applyFont="0" applyFill="0" applyBorder="0" applyAlignment="0" applyProtection="0"/>
    <xf numFmtId="190" fontId="8" fillId="10" borderId="0"/>
    <xf numFmtId="190" fontId="8" fillId="10" borderId="0"/>
    <xf numFmtId="0" fontId="0" fillId="0" borderId="0" applyNumberFormat="0" applyFont="0" applyFill="0" applyBorder="0" applyAlignment="0" applyProtection="0"/>
    <xf numFmtId="190" fontId="8" fillId="10" borderId="0"/>
    <xf numFmtId="10" fontId="0" fillId="0" borderId="0" applyFont="0" applyFill="0" applyBorder="0" applyAlignment="0" applyProtection="0"/>
    <xf numFmtId="187" fontId="8" fillId="10" borderId="0"/>
    <xf numFmtId="0" fontId="1" fillId="0" borderId="0"/>
    <xf numFmtId="10" fontId="0" fillId="0" borderId="0" applyFont="0" applyFill="0" applyBorder="0" applyAlignment="0" applyProtection="0"/>
    <xf numFmtId="187" fontId="8" fillId="10" borderId="0"/>
    <xf numFmtId="10" fontId="0" fillId="0" borderId="0" applyFont="0" applyFill="0" applyBorder="0" applyAlignment="0" applyProtection="0"/>
    <xf numFmtId="190" fontId="8" fillId="10" borderId="0"/>
    <xf numFmtId="190" fontId="8" fillId="10" borderId="0"/>
    <xf numFmtId="187" fontId="8" fillId="10" borderId="0"/>
    <xf numFmtId="187" fontId="8" fillId="10" borderId="0"/>
    <xf numFmtId="10" fontId="0" fillId="0" borderId="0" applyFont="0" applyFill="0" applyBorder="0" applyAlignment="0" applyProtection="0"/>
    <xf numFmtId="190" fontId="8" fillId="10" borderId="0"/>
    <xf numFmtId="0" fontId="105" fillId="53" borderId="0" applyNumberFormat="0" applyBorder="0" applyAlignment="0" applyProtection="0">
      <alignment vertical="center"/>
    </xf>
    <xf numFmtId="187" fontId="8" fillId="10" borderId="0"/>
    <xf numFmtId="187" fontId="8" fillId="10" borderId="0"/>
    <xf numFmtId="187" fontId="8" fillId="10" borderId="0"/>
    <xf numFmtId="187" fontId="8" fillId="10" borderId="0"/>
    <xf numFmtId="0" fontId="108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190" fontId="8" fillId="10" borderId="0"/>
    <xf numFmtId="187" fontId="8" fillId="10" borderId="0"/>
    <xf numFmtId="187" fontId="8" fillId="10" borderId="0"/>
    <xf numFmtId="187" fontId="8" fillId="10" borderId="0"/>
    <xf numFmtId="0" fontId="76" fillId="28" borderId="0" applyNumberFormat="0" applyBorder="0" applyAlignment="0" applyProtection="0">
      <alignment vertical="center"/>
    </xf>
    <xf numFmtId="187" fontId="8" fillId="10" borderId="0"/>
    <xf numFmtId="0" fontId="76" fillId="28" borderId="0" applyNumberFormat="0" applyBorder="0" applyAlignment="0" applyProtection="0">
      <alignment vertical="center"/>
    </xf>
    <xf numFmtId="187" fontId="8" fillId="10" borderId="0"/>
    <xf numFmtId="0" fontId="76" fillId="28" borderId="0" applyNumberFormat="0" applyBorder="0" applyAlignment="0" applyProtection="0">
      <alignment vertical="center"/>
    </xf>
    <xf numFmtId="187" fontId="8" fillId="10" borderId="0"/>
    <xf numFmtId="187" fontId="8" fillId="10" borderId="0"/>
    <xf numFmtId="187" fontId="8" fillId="10" borderId="0"/>
    <xf numFmtId="187" fontId="8" fillId="10" borderId="0"/>
    <xf numFmtId="0" fontId="0" fillId="0" borderId="0" applyNumberFormat="0" applyFont="0" applyFill="0" applyBorder="0" applyAlignment="0" applyProtection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9" borderId="0"/>
    <xf numFmtId="190" fontId="8" fillId="10" borderId="0"/>
    <xf numFmtId="187" fontId="8" fillId="10" borderId="0"/>
    <xf numFmtId="187" fontId="8" fillId="10" borderId="0"/>
    <xf numFmtId="190" fontId="8" fillId="10" borderId="0"/>
    <xf numFmtId="187" fontId="8" fillId="10" borderId="0"/>
    <xf numFmtId="187" fontId="8" fillId="10" borderId="0"/>
    <xf numFmtId="190" fontId="8" fillId="1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190" fontId="8" fillId="10" borderId="0"/>
    <xf numFmtId="0" fontId="58" fillId="52" borderId="0" applyNumberFormat="0" applyBorder="0" applyAlignment="0" applyProtection="0">
      <alignment vertical="center"/>
    </xf>
    <xf numFmtId="190" fontId="8" fillId="10" borderId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187" fontId="8" fillId="10" borderId="0"/>
    <xf numFmtId="187" fontId="8" fillId="10" borderId="0"/>
    <xf numFmtId="0" fontId="0" fillId="0" borderId="0" applyNumberFormat="0" applyFont="0" applyFill="0" applyBorder="0" applyAlignment="0" applyProtection="0"/>
    <xf numFmtId="190" fontId="8" fillId="10" borderId="0"/>
    <xf numFmtId="190" fontId="8" fillId="10" borderId="0"/>
    <xf numFmtId="190" fontId="8" fillId="10" borderId="0"/>
    <xf numFmtId="187" fontId="8" fillId="10" borderId="0"/>
    <xf numFmtId="187" fontId="8" fillId="10" borderId="0"/>
    <xf numFmtId="190" fontId="8" fillId="10" borderId="0"/>
    <xf numFmtId="190" fontId="8" fillId="10" borderId="0"/>
    <xf numFmtId="190" fontId="8" fillId="10" borderId="0"/>
    <xf numFmtId="190" fontId="8" fillId="10" borderId="0"/>
    <xf numFmtId="187" fontId="8" fillId="10" borderId="0"/>
    <xf numFmtId="187" fontId="8" fillId="10" borderId="0"/>
    <xf numFmtId="190" fontId="8" fillId="10" borderId="0"/>
    <xf numFmtId="187" fontId="8" fillId="10" borderId="0"/>
    <xf numFmtId="187" fontId="8" fillId="10" borderId="0"/>
    <xf numFmtId="190" fontId="8" fillId="10" borderId="0"/>
    <xf numFmtId="190" fontId="8" fillId="10" borderId="0"/>
    <xf numFmtId="190" fontId="8" fillId="10" borderId="0"/>
    <xf numFmtId="187" fontId="8" fillId="10" borderId="0"/>
    <xf numFmtId="187" fontId="8" fillId="10" borderId="0"/>
    <xf numFmtId="190" fontId="8" fillId="10" borderId="0"/>
    <xf numFmtId="190" fontId="8" fillId="10" borderId="0"/>
    <xf numFmtId="0" fontId="0" fillId="0" borderId="0" applyNumberFormat="0" applyFont="0" applyFill="0" applyBorder="0" applyAlignment="0" applyProtection="0"/>
    <xf numFmtId="187" fontId="8" fillId="10" borderId="0"/>
    <xf numFmtId="187" fontId="8" fillId="10" borderId="0"/>
    <xf numFmtId="0" fontId="0" fillId="0" borderId="0" applyNumberFormat="0" applyFont="0" applyFill="0" applyBorder="0" applyAlignment="0" applyProtection="0"/>
    <xf numFmtId="190" fontId="8" fillId="10" borderId="0"/>
    <xf numFmtId="0" fontId="61" fillId="0" borderId="0" applyNumberFormat="0" applyFill="0" applyBorder="0" applyAlignment="0" applyProtection="0">
      <alignment vertical="center"/>
    </xf>
    <xf numFmtId="187" fontId="8" fillId="10" borderId="0"/>
    <xf numFmtId="187" fontId="8" fillId="10" borderId="0"/>
    <xf numFmtId="187" fontId="8" fillId="10" borderId="0"/>
    <xf numFmtId="0" fontId="0" fillId="0" borderId="0" applyNumberFormat="0" applyFont="0" applyFill="0" applyBorder="0" applyAlignment="0" applyProtection="0"/>
    <xf numFmtId="190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0" fontId="0" fillId="0" borderId="0">
      <alignment horizontal="centerContinuous"/>
    </xf>
    <xf numFmtId="187" fontId="8" fillId="10" borderId="0"/>
    <xf numFmtId="187" fontId="8" fillId="10" borderId="0"/>
    <xf numFmtId="187" fontId="8" fillId="10" borderId="0"/>
    <xf numFmtId="0" fontId="0" fillId="0" borderId="0" applyNumberFormat="0" applyFont="0" applyFill="0" applyBorder="0" applyAlignment="0" applyProtection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87" fontId="8" fillId="10" borderId="0"/>
    <xf numFmtId="190" fontId="8" fillId="10" borderId="0"/>
    <xf numFmtId="187" fontId="8" fillId="10" borderId="0"/>
    <xf numFmtId="0" fontId="0" fillId="0" borderId="0" applyNumberFormat="0" applyFont="0" applyFill="0" applyBorder="0" applyAlignment="0" applyProtection="0"/>
    <xf numFmtId="187" fontId="8" fillId="10" borderId="0"/>
    <xf numFmtId="187" fontId="8" fillId="10" borderId="0"/>
    <xf numFmtId="0" fontId="8" fillId="0" borderId="0">
      <alignment vertical="center"/>
    </xf>
    <xf numFmtId="187" fontId="8" fillId="10" borderId="0"/>
    <xf numFmtId="190" fontId="8" fillId="10" borderId="0"/>
    <xf numFmtId="190" fontId="8" fillId="10" borderId="0"/>
    <xf numFmtId="190" fontId="8" fillId="10" borderId="0"/>
    <xf numFmtId="187" fontId="8" fillId="10" borderId="0"/>
    <xf numFmtId="187" fontId="8" fillId="10" borderId="0"/>
    <xf numFmtId="190" fontId="8" fillId="10" borderId="0"/>
    <xf numFmtId="190" fontId="8" fillId="10" borderId="0"/>
    <xf numFmtId="190" fontId="8" fillId="10" borderId="0"/>
    <xf numFmtId="187" fontId="8" fillId="10" borderId="0"/>
    <xf numFmtId="187" fontId="8" fillId="10" borderId="0"/>
    <xf numFmtId="190" fontId="8" fillId="10" borderId="0"/>
    <xf numFmtId="0" fontId="8" fillId="0" borderId="0"/>
    <xf numFmtId="190" fontId="8" fillId="10" borderId="0"/>
    <xf numFmtId="190" fontId="8" fillId="10" borderId="0"/>
    <xf numFmtId="190" fontId="8" fillId="10" borderId="0"/>
    <xf numFmtId="187" fontId="8" fillId="10" borderId="0"/>
    <xf numFmtId="187" fontId="8" fillId="10" borderId="0"/>
    <xf numFmtId="190" fontId="8" fillId="10" borderId="0"/>
    <xf numFmtId="190" fontId="8" fillId="10" borderId="0"/>
    <xf numFmtId="187" fontId="8" fillId="10" borderId="0"/>
    <xf numFmtId="187" fontId="8" fillId="10" borderId="0"/>
    <xf numFmtId="190" fontId="8" fillId="10" borderId="0"/>
    <xf numFmtId="190" fontId="8" fillId="10" borderId="0"/>
    <xf numFmtId="190" fontId="8" fillId="10" borderId="0"/>
    <xf numFmtId="187" fontId="8" fillId="10" borderId="0"/>
    <xf numFmtId="190" fontId="8" fillId="10" borderId="0"/>
    <xf numFmtId="190" fontId="8" fillId="10" borderId="0"/>
    <xf numFmtId="190" fontId="8" fillId="10" borderId="0"/>
    <xf numFmtId="190" fontId="8" fillId="10" borderId="0"/>
    <xf numFmtId="187" fontId="8" fillId="10" borderId="0"/>
    <xf numFmtId="187" fontId="8" fillId="10" borderId="0"/>
    <xf numFmtId="190" fontId="8" fillId="10" borderId="0"/>
    <xf numFmtId="190" fontId="8" fillId="10" borderId="0"/>
    <xf numFmtId="190" fontId="8" fillId="10" borderId="0"/>
    <xf numFmtId="190" fontId="8" fillId="10" borderId="0"/>
    <xf numFmtId="187" fontId="8" fillId="10" borderId="0"/>
    <xf numFmtId="187" fontId="8" fillId="10" borderId="0"/>
    <xf numFmtId="190" fontId="8" fillId="10" borderId="0"/>
    <xf numFmtId="190" fontId="8" fillId="10" borderId="0"/>
    <xf numFmtId="187" fontId="8" fillId="10" borderId="0"/>
    <xf numFmtId="190" fontId="8" fillId="10" borderId="0"/>
    <xf numFmtId="190" fontId="8" fillId="10" borderId="0"/>
    <xf numFmtId="187" fontId="8" fillId="10" borderId="0"/>
    <xf numFmtId="187" fontId="8" fillId="10" borderId="0"/>
    <xf numFmtId="190" fontId="8" fillId="10" borderId="0"/>
    <xf numFmtId="190" fontId="8" fillId="10" borderId="0"/>
    <xf numFmtId="190" fontId="8" fillId="10" borderId="0"/>
    <xf numFmtId="190" fontId="8" fillId="10" borderId="0"/>
    <xf numFmtId="190" fontId="8" fillId="10" borderId="0"/>
    <xf numFmtId="0" fontId="99" fillId="28" borderId="0" applyNumberFormat="0" applyBorder="0" applyAlignment="0" applyProtection="0">
      <alignment vertical="center"/>
    </xf>
    <xf numFmtId="190" fontId="8" fillId="10" borderId="0"/>
    <xf numFmtId="190" fontId="8" fillId="10" borderId="0"/>
    <xf numFmtId="190" fontId="8" fillId="10" borderId="0"/>
    <xf numFmtId="0" fontId="99" fillId="28" borderId="0" applyNumberFormat="0" applyBorder="0" applyAlignment="0" applyProtection="0">
      <alignment vertical="center"/>
    </xf>
    <xf numFmtId="190" fontId="8" fillId="10" borderId="0"/>
    <xf numFmtId="190" fontId="8" fillId="10" borderId="0"/>
    <xf numFmtId="190" fontId="8" fillId="10" borderId="0"/>
    <xf numFmtId="190" fontId="8" fillId="10" borderId="0"/>
    <xf numFmtId="190" fontId="8" fillId="10" borderId="0"/>
    <xf numFmtId="190" fontId="8" fillId="10" borderId="0"/>
    <xf numFmtId="190" fontId="8" fillId="10" borderId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190" fontId="8" fillId="10" borderId="0"/>
    <xf numFmtId="190" fontId="8" fillId="10" borderId="0"/>
    <xf numFmtId="190" fontId="8" fillId="10" borderId="0"/>
    <xf numFmtId="190" fontId="8" fillId="10" borderId="0"/>
    <xf numFmtId="190" fontId="8" fillId="10" borderId="0"/>
    <xf numFmtId="190" fontId="8" fillId="10" borderId="0"/>
    <xf numFmtId="190" fontId="8" fillId="10" borderId="0"/>
    <xf numFmtId="190" fontId="8" fillId="10" borderId="0"/>
    <xf numFmtId="190" fontId="8" fillId="10" borderId="0"/>
    <xf numFmtId="190" fontId="8" fillId="10" borderId="0"/>
    <xf numFmtId="0" fontId="99" fillId="28" borderId="0" applyNumberFormat="0" applyBorder="0" applyAlignment="0" applyProtection="0">
      <alignment vertical="center"/>
    </xf>
    <xf numFmtId="190" fontId="8" fillId="10" borderId="0"/>
    <xf numFmtId="190" fontId="8" fillId="10" borderId="0"/>
    <xf numFmtId="190" fontId="8" fillId="10" borderId="0"/>
    <xf numFmtId="10" fontId="0" fillId="0" borderId="0" applyFont="0" applyFill="0" applyBorder="0" applyAlignment="0" applyProtection="0"/>
    <xf numFmtId="190" fontId="8" fillId="10" borderId="0"/>
    <xf numFmtId="190" fontId="8" fillId="10" borderId="0"/>
    <xf numFmtId="190" fontId="8" fillId="10" borderId="0"/>
    <xf numFmtId="41" fontId="8" fillId="0" borderId="0" applyFont="0" applyFill="0" applyBorder="0" applyAlignment="0" applyProtection="0">
      <alignment vertical="center"/>
    </xf>
    <xf numFmtId="190" fontId="8" fillId="10" borderId="0"/>
    <xf numFmtId="41" fontId="8" fillId="0" borderId="0" applyFont="0" applyFill="0" applyBorder="0" applyAlignment="0" applyProtection="0">
      <alignment vertical="center"/>
    </xf>
    <xf numFmtId="190" fontId="8" fillId="10" borderId="0"/>
    <xf numFmtId="0" fontId="0" fillId="0" borderId="0" applyNumberFormat="0" applyFont="0" applyFill="0" applyBorder="0" applyAlignment="0" applyProtection="0"/>
    <xf numFmtId="190" fontId="8" fillId="10" borderId="0"/>
    <xf numFmtId="190" fontId="8" fillId="10" borderId="0"/>
    <xf numFmtId="190" fontId="8" fillId="10" borderId="0"/>
    <xf numFmtId="190" fontId="8" fillId="10" borderId="0"/>
    <xf numFmtId="190" fontId="8" fillId="10" borderId="0"/>
    <xf numFmtId="190" fontId="8" fillId="10" borderId="0"/>
    <xf numFmtId="190" fontId="8" fillId="1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190" fontId="8" fillId="10" borderId="0"/>
    <xf numFmtId="190" fontId="8" fillId="10" borderId="0"/>
    <xf numFmtId="190" fontId="8" fillId="10" borderId="0"/>
    <xf numFmtId="190" fontId="8" fillId="10" borderId="0"/>
    <xf numFmtId="190" fontId="8" fillId="10" borderId="0"/>
    <xf numFmtId="190" fontId="8" fillId="10" borderId="0"/>
    <xf numFmtId="190" fontId="8" fillId="10" borderId="0"/>
    <xf numFmtId="190" fontId="8" fillId="10" borderId="0"/>
    <xf numFmtId="190" fontId="8" fillId="10" borderId="0"/>
    <xf numFmtId="0" fontId="99" fillId="28" borderId="0" applyNumberFormat="0" applyBorder="0" applyAlignment="0" applyProtection="0">
      <alignment vertical="center"/>
    </xf>
    <xf numFmtId="0" fontId="0" fillId="57" borderId="0" applyNumberFormat="0" applyFont="0" applyBorder="0" applyAlignment="0" applyProtection="0">
      <alignment horizontal="right"/>
    </xf>
    <xf numFmtId="0" fontId="99" fillId="28" borderId="0" applyNumberFormat="0" applyBorder="0" applyAlignment="0" applyProtection="0">
      <alignment vertical="center"/>
    </xf>
    <xf numFmtId="0" fontId="0" fillId="57" borderId="0" applyNumberFormat="0" applyFont="0" applyBorder="0" applyAlignment="0" applyProtection="0">
      <alignment horizontal="right"/>
    </xf>
    <xf numFmtId="0" fontId="0" fillId="57" borderId="0" applyNumberFormat="0" applyFont="0" applyBorder="0" applyAlignment="0" applyProtection="0">
      <alignment horizontal="right"/>
    </xf>
    <xf numFmtId="0" fontId="0" fillId="57" borderId="0" applyNumberFormat="0" applyFont="0" applyBorder="0" applyAlignment="0" applyProtection="0">
      <alignment horizontal="right"/>
    </xf>
    <xf numFmtId="0" fontId="0" fillId="57" borderId="0" applyNumberFormat="0" applyFont="0" applyBorder="0" applyAlignment="0" applyProtection="0">
      <alignment horizontal="right"/>
    </xf>
    <xf numFmtId="0" fontId="0" fillId="57" borderId="0" applyNumberFormat="0" applyFont="0" applyBorder="0" applyAlignment="0" applyProtection="0">
      <alignment horizontal="right"/>
    </xf>
    <xf numFmtId="0" fontId="0" fillId="57" borderId="0" applyNumberFormat="0" applyFont="0" applyBorder="0" applyAlignment="0" applyProtection="0">
      <alignment horizontal="right"/>
    </xf>
    <xf numFmtId="0" fontId="0" fillId="57" borderId="0" applyNumberFormat="0" applyFont="0" applyBorder="0" applyAlignment="0" applyProtection="0">
      <alignment horizontal="right"/>
    </xf>
    <xf numFmtId="0" fontId="0" fillId="57" borderId="0" applyNumberFormat="0" applyFont="0" applyBorder="0" applyAlignment="0" applyProtection="0">
      <alignment horizontal="right"/>
    </xf>
    <xf numFmtId="0" fontId="0" fillId="57" borderId="0" applyNumberFormat="0" applyFont="0" applyBorder="0" applyAlignment="0" applyProtection="0">
      <alignment horizontal="right"/>
    </xf>
    <xf numFmtId="0" fontId="0" fillId="57" borderId="0" applyNumberFormat="0" applyFont="0" applyBorder="0" applyAlignment="0" applyProtection="0">
      <alignment horizontal="right"/>
    </xf>
    <xf numFmtId="0" fontId="0" fillId="57" borderId="0" applyNumberFormat="0" applyFont="0" applyBorder="0" applyAlignment="0" applyProtection="0">
      <alignment horizontal="right"/>
    </xf>
    <xf numFmtId="0" fontId="0" fillId="57" borderId="0" applyNumberFormat="0" applyFont="0" applyBorder="0" applyAlignment="0" applyProtection="0">
      <alignment horizontal="right"/>
    </xf>
    <xf numFmtId="0" fontId="0" fillId="57" borderId="0" applyNumberFormat="0" applyFont="0" applyBorder="0" applyAlignment="0" applyProtection="0">
      <alignment horizontal="right"/>
    </xf>
    <xf numFmtId="0" fontId="0" fillId="57" borderId="0" applyNumberFormat="0" applyFont="0" applyBorder="0" applyAlignment="0" applyProtection="0">
      <alignment horizontal="right"/>
    </xf>
    <xf numFmtId="0" fontId="165" fillId="57" borderId="0" applyNumberFormat="0" applyFont="0" applyBorder="0" applyAlignment="0" applyProtection="0">
      <alignment horizontal="right"/>
    </xf>
    <xf numFmtId="0" fontId="165" fillId="57" borderId="0" applyNumberFormat="0" applyFont="0" applyBorder="0" applyAlignment="0" applyProtection="0">
      <alignment horizontal="right"/>
    </xf>
    <xf numFmtId="0" fontId="165" fillId="57" borderId="0" applyNumberFormat="0" applyFont="0" applyBorder="0" applyAlignment="0" applyProtection="0">
      <alignment horizontal="right"/>
    </xf>
    <xf numFmtId="0" fontId="165" fillId="57" borderId="0" applyNumberFormat="0" applyFont="0" applyBorder="0" applyAlignment="0" applyProtection="0">
      <alignment horizontal="right"/>
    </xf>
    <xf numFmtId="0" fontId="165" fillId="57" borderId="0" applyNumberFormat="0" applyFont="0" applyBorder="0" applyAlignment="0" applyProtection="0">
      <alignment horizontal="right"/>
    </xf>
    <xf numFmtId="0" fontId="165" fillId="57" borderId="0" applyNumberFormat="0" applyFont="0" applyBorder="0" applyAlignment="0" applyProtection="0">
      <alignment horizontal="right"/>
    </xf>
    <xf numFmtId="0" fontId="165" fillId="57" borderId="0" applyNumberFormat="0" applyFont="0" applyBorder="0" applyAlignment="0" applyProtection="0">
      <alignment horizontal="right"/>
    </xf>
    <xf numFmtId="0" fontId="165" fillId="57" borderId="0" applyNumberFormat="0" applyFont="0" applyBorder="0" applyAlignment="0" applyProtection="0">
      <alignment horizontal="right"/>
    </xf>
    <xf numFmtId="0" fontId="165" fillId="57" borderId="0" applyNumberFormat="0" applyFont="0" applyBorder="0" applyAlignment="0" applyProtection="0">
      <alignment horizontal="right"/>
    </xf>
    <xf numFmtId="0" fontId="165" fillId="57" borderId="0" applyNumberFormat="0" applyFont="0" applyBorder="0" applyAlignment="0" applyProtection="0">
      <alignment horizontal="right"/>
    </xf>
    <xf numFmtId="0" fontId="117" fillId="11" borderId="54" applyNumberFormat="0" applyAlignment="0" applyProtection="0">
      <alignment vertical="center"/>
    </xf>
    <xf numFmtId="0" fontId="117" fillId="11" borderId="54" applyNumberFormat="0" applyAlignment="0" applyProtection="0">
      <alignment vertical="center"/>
    </xf>
    <xf numFmtId="0" fontId="0" fillId="57" borderId="0" applyNumberFormat="0" applyFont="0" applyBorder="0" applyAlignment="0" applyProtection="0">
      <alignment horizontal="right"/>
    </xf>
    <xf numFmtId="0" fontId="0" fillId="0" borderId="0" applyNumberFormat="0" applyFont="0" applyFill="0" applyBorder="0" applyAlignment="0" applyProtection="0"/>
    <xf numFmtId="0" fontId="117" fillId="11" borderId="54" applyNumberFormat="0" applyAlignment="0" applyProtection="0">
      <alignment vertical="center"/>
    </xf>
    <xf numFmtId="0" fontId="165" fillId="57" borderId="0" applyNumberFormat="0" applyFont="0" applyBorder="0" applyAlignment="0" applyProtection="0">
      <alignment horizontal="right"/>
    </xf>
    <xf numFmtId="0" fontId="165" fillId="57" borderId="0" applyNumberFormat="0" applyFont="0" applyBorder="0" applyAlignment="0" applyProtection="0">
      <alignment horizontal="right"/>
    </xf>
    <xf numFmtId="0" fontId="165" fillId="57" borderId="0" applyNumberFormat="0" applyFont="0" applyBorder="0" applyAlignment="0" applyProtection="0">
      <alignment horizontal="right"/>
    </xf>
    <xf numFmtId="0" fontId="165" fillId="57" borderId="0" applyNumberFormat="0" applyFont="0" applyBorder="0" applyAlignment="0" applyProtection="0">
      <alignment horizontal="right"/>
    </xf>
    <xf numFmtId="0" fontId="0" fillId="57" borderId="0" applyNumberFormat="0" applyFont="0" applyBorder="0" applyAlignment="0" applyProtection="0">
      <alignment horizontal="right"/>
    </xf>
    <xf numFmtId="0" fontId="0" fillId="57" borderId="0" applyNumberFormat="0" applyFont="0" applyBorder="0" applyAlignment="0" applyProtection="0">
      <alignment horizontal="right"/>
    </xf>
    <xf numFmtId="0" fontId="0" fillId="57" borderId="0" applyNumberFormat="0" applyFont="0" applyBorder="0" applyAlignment="0" applyProtection="0">
      <alignment horizontal="right"/>
    </xf>
    <xf numFmtId="0" fontId="0" fillId="57" borderId="0" applyNumberFormat="0" applyFont="0" applyBorder="0" applyAlignment="0" applyProtection="0">
      <alignment horizontal="right"/>
    </xf>
    <xf numFmtId="197" fontId="171" fillId="0" borderId="0"/>
    <xf numFmtId="38" fontId="23" fillId="0" borderId="0"/>
    <xf numFmtId="38" fontId="23" fillId="0" borderId="0"/>
    <xf numFmtId="38" fontId="23" fillId="0" borderId="0"/>
    <xf numFmtId="38" fontId="145" fillId="0" borderId="0"/>
    <xf numFmtId="38" fontId="145" fillId="0" borderId="0"/>
    <xf numFmtId="38" fontId="193" fillId="0" borderId="0"/>
    <xf numFmtId="38" fontId="193" fillId="0" borderId="0"/>
    <xf numFmtId="38" fontId="193" fillId="0" borderId="0"/>
    <xf numFmtId="38" fontId="165" fillId="0" borderId="0"/>
    <xf numFmtId="190" fontId="8" fillId="19" borderId="0"/>
    <xf numFmtId="38" fontId="165" fillId="0" borderId="0"/>
    <xf numFmtId="190" fontId="8" fillId="19" borderId="0"/>
    <xf numFmtId="38" fontId="165" fillId="0" borderId="0"/>
    <xf numFmtId="0" fontId="85" fillId="0" borderId="0" applyNumberFormat="0" applyFill="0" applyBorder="0" applyAlignment="0">
      <protection locked="0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94" fillId="17" borderId="0"/>
    <xf numFmtId="0" fontId="108" fillId="53" borderId="0" applyNumberFormat="0" applyBorder="0" applyAlignment="0" applyProtection="0">
      <alignment vertical="center"/>
    </xf>
    <xf numFmtId="0" fontId="0" fillId="0" borderId="0" applyNumberFormat="0" applyFont="0" applyFill="0" applyBorder="0" applyProtection="0">
      <alignment horizontal="left" vertical="center"/>
    </xf>
    <xf numFmtId="0" fontId="116" fillId="0" borderId="0" applyNumberFormat="0" applyFill="0">
      <alignment horizontal="left" vertical="center"/>
    </xf>
    <xf numFmtId="0" fontId="0" fillId="0" borderId="0" applyFont="0" applyFill="0">
      <alignment horizontal="fill"/>
    </xf>
    <xf numFmtId="0" fontId="0" fillId="0" borderId="0" applyFont="0" applyFill="0">
      <alignment horizontal="fill"/>
    </xf>
    <xf numFmtId="0" fontId="0" fillId="0" borderId="0" applyFont="0" applyFill="0">
      <alignment horizontal="fill"/>
    </xf>
    <xf numFmtId="0" fontId="0" fillId="0" borderId="0" applyFont="0" applyFill="0">
      <alignment horizontal="fill"/>
    </xf>
    <xf numFmtId="0" fontId="0" fillId="0" borderId="0" applyFont="0" applyFill="0">
      <alignment horizontal="fill"/>
    </xf>
    <xf numFmtId="0" fontId="0" fillId="0" borderId="0" applyFont="0" applyFill="0">
      <alignment horizontal="fill"/>
    </xf>
    <xf numFmtId="0" fontId="0" fillId="0" borderId="0" applyFont="0" applyFill="0">
      <alignment horizontal="fill"/>
    </xf>
    <xf numFmtId="0" fontId="0" fillId="0" borderId="0" applyFont="0" applyFill="0">
      <alignment horizontal="fill"/>
    </xf>
    <xf numFmtId="0" fontId="0" fillId="0" borderId="0" applyFont="0" applyFill="0">
      <alignment horizontal="fill"/>
    </xf>
    <xf numFmtId="0" fontId="0" fillId="0" borderId="0" applyFont="0" applyFill="0">
      <alignment horizontal="fill"/>
    </xf>
    <xf numFmtId="0" fontId="0" fillId="0" borderId="0" applyFont="0" applyFill="0">
      <alignment horizontal="fill"/>
    </xf>
    <xf numFmtId="0" fontId="0" fillId="0" borderId="0" applyFont="0" applyFill="0">
      <alignment horizontal="fill"/>
    </xf>
    <xf numFmtId="0" fontId="0" fillId="0" borderId="0" applyFont="0" applyFill="0">
      <alignment horizontal="fill"/>
    </xf>
    <xf numFmtId="0" fontId="0" fillId="0" borderId="0" applyFont="0" applyFill="0">
      <alignment horizontal="fill"/>
    </xf>
    <xf numFmtId="0" fontId="0" fillId="0" borderId="0" applyFont="0" applyFill="0">
      <alignment horizontal="fill"/>
    </xf>
    <xf numFmtId="0" fontId="0" fillId="0" borderId="0" applyFont="0" applyFill="0">
      <alignment horizontal="fill"/>
    </xf>
    <xf numFmtId="0" fontId="0" fillId="0" borderId="0" applyFont="0" applyFill="0">
      <alignment horizontal="fill"/>
    </xf>
    <xf numFmtId="0" fontId="0" fillId="0" borderId="0" applyFont="0" applyFill="0">
      <alignment horizontal="fill"/>
    </xf>
    <xf numFmtId="0" fontId="0" fillId="0" borderId="0" applyFont="0" applyFill="0">
      <alignment horizontal="fill"/>
    </xf>
    <xf numFmtId="0" fontId="0" fillId="0" borderId="0" applyFont="0" applyFill="0">
      <alignment horizontal="fill"/>
    </xf>
    <xf numFmtId="0" fontId="0" fillId="0" borderId="0" applyFont="0" applyFill="0">
      <alignment horizontal="fill"/>
    </xf>
    <xf numFmtId="0" fontId="0" fillId="0" borderId="0" applyFont="0" applyFill="0">
      <alignment horizontal="fill"/>
    </xf>
    <xf numFmtId="0" fontId="0" fillId="0" borderId="0" applyFont="0" applyFill="0">
      <alignment horizontal="fill"/>
    </xf>
    <xf numFmtId="0" fontId="0" fillId="0" borderId="0" applyFont="0" applyFill="0">
      <alignment horizontal="fill"/>
    </xf>
    <xf numFmtId="0" fontId="0" fillId="0" borderId="0" applyFont="0" applyFill="0">
      <alignment horizontal="fill"/>
    </xf>
    <xf numFmtId="0" fontId="0" fillId="0" borderId="0" applyFont="0" applyFill="0">
      <alignment horizontal="fill"/>
    </xf>
    <xf numFmtId="0" fontId="0" fillId="0" borderId="0" applyFont="0" applyFill="0">
      <alignment horizontal="fill"/>
    </xf>
    <xf numFmtId="0" fontId="0" fillId="0" borderId="0" applyFont="0" applyFill="0">
      <alignment horizontal="fill"/>
    </xf>
    <xf numFmtId="0" fontId="0" fillId="0" borderId="0" applyFont="0" applyFill="0">
      <alignment horizontal="fill"/>
    </xf>
    <xf numFmtId="0" fontId="0" fillId="0" borderId="0" applyFont="0" applyFill="0">
      <alignment horizontal="fill"/>
    </xf>
    <xf numFmtId="0" fontId="0" fillId="0" borderId="0" applyFont="0" applyFill="0">
      <alignment horizontal="fill"/>
    </xf>
    <xf numFmtId="0" fontId="0" fillId="0" borderId="0" applyFont="0" applyFill="0">
      <alignment horizontal="fill"/>
    </xf>
    <xf numFmtId="0" fontId="0" fillId="0" borderId="0" applyFont="0" applyFill="0">
      <alignment horizontal="fill"/>
    </xf>
    <xf numFmtId="0" fontId="0" fillId="0" borderId="0"/>
    <xf numFmtId="0" fontId="0" fillId="0" borderId="0" applyNumberFormat="0" applyFont="0" applyFill="0" applyBorder="0" applyAlignment="0" applyProtection="0"/>
    <xf numFmtId="0" fontId="0" fillId="0" borderId="0" applyFont="0" applyFill="0">
      <alignment horizontal="fill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Font="0" applyFill="0">
      <alignment horizontal="fill"/>
    </xf>
    <xf numFmtId="0" fontId="0" fillId="0" borderId="0" applyNumberFormat="0" applyFont="0" applyFill="0" applyBorder="0" applyAlignment="0" applyProtection="0"/>
    <xf numFmtId="0" fontId="0" fillId="0" borderId="0" applyFont="0" applyFill="0">
      <alignment horizontal="fill"/>
    </xf>
    <xf numFmtId="0" fontId="0" fillId="0" borderId="0" applyFont="0" applyFill="0">
      <alignment horizontal="fill"/>
    </xf>
    <xf numFmtId="0" fontId="0" fillId="0" borderId="0" applyFont="0" applyFill="0">
      <alignment horizontal="fill"/>
    </xf>
    <xf numFmtId="0" fontId="0" fillId="0" borderId="0" applyFont="0" applyFill="0">
      <alignment horizontal="fill"/>
    </xf>
    <xf numFmtId="0" fontId="0" fillId="0" borderId="0" applyFont="0" applyFill="0">
      <alignment horizontal="fill"/>
    </xf>
    <xf numFmtId="0" fontId="0" fillId="0" borderId="0" applyFont="0" applyFill="0">
      <alignment horizontal="fill"/>
    </xf>
    <xf numFmtId="0" fontId="0" fillId="0" borderId="0" applyFont="0" applyFill="0">
      <alignment horizontal="fill"/>
    </xf>
    <xf numFmtId="0" fontId="0" fillId="0" borderId="0" applyFont="0" applyFill="0">
      <alignment horizontal="fill"/>
    </xf>
    <xf numFmtId="0" fontId="0" fillId="0" borderId="0" applyFont="0" applyFill="0">
      <alignment horizontal="fill"/>
    </xf>
    <xf numFmtId="0" fontId="0" fillId="0" borderId="0" applyFont="0" applyFill="0">
      <alignment horizontal="fill"/>
    </xf>
    <xf numFmtId="0" fontId="0" fillId="0" borderId="0" applyFont="0" applyFill="0">
      <alignment horizontal="fill"/>
    </xf>
    <xf numFmtId="0" fontId="0" fillId="0" borderId="0" applyFont="0" applyFill="0">
      <alignment horizontal="fill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0" fillId="0" borderId="0" applyFont="0" applyFill="0">
      <alignment horizontal="fill"/>
    </xf>
    <xf numFmtId="0" fontId="0" fillId="0" borderId="0" applyFont="0" applyFill="0">
      <alignment horizontal="fill"/>
    </xf>
    <xf numFmtId="0" fontId="0" fillId="0" borderId="0" applyFont="0" applyFill="0">
      <alignment horizontal="fill"/>
    </xf>
    <xf numFmtId="0" fontId="0" fillId="0" borderId="0" applyFont="0" applyFill="0">
      <alignment horizontal="fill"/>
    </xf>
    <xf numFmtId="0" fontId="0" fillId="0" borderId="0" applyFont="0" applyFill="0">
      <alignment horizontal="fill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0" fillId="0" borderId="0" applyFont="0" applyFill="0">
      <alignment horizontal="fill"/>
    </xf>
    <xf numFmtId="0" fontId="0" fillId="0" borderId="0" applyFont="0" applyFill="0">
      <alignment horizontal="fill"/>
    </xf>
    <xf numFmtId="0" fontId="156" fillId="0" borderId="0" applyNumberFormat="0" applyFill="0" applyBorder="0" applyAlignment="0" applyProtection="0">
      <alignment vertical="top"/>
      <protection locked="0"/>
    </xf>
    <xf numFmtId="211" fontId="59" fillId="0" borderId="0" applyFill="0" applyBorder="0" applyAlignment="0"/>
    <xf numFmtId="0" fontId="156" fillId="0" borderId="0" applyNumberFormat="0" applyFill="0" applyBorder="0" applyAlignment="0" applyProtection="0">
      <alignment vertical="top"/>
      <protection locked="0"/>
    </xf>
    <xf numFmtId="211" fontId="59" fillId="0" borderId="0" applyFill="0" applyBorder="0" applyAlignment="0"/>
    <xf numFmtId="210" fontId="59" fillId="0" borderId="0" applyFill="0" applyBorder="0" applyAlignment="0"/>
    <xf numFmtId="210" fontId="59" fillId="0" borderId="0" applyFill="0" applyBorder="0" applyAlignment="0"/>
    <xf numFmtId="210" fontId="59" fillId="0" borderId="0" applyFill="0" applyBorder="0" applyAlignment="0"/>
    <xf numFmtId="0" fontId="1" fillId="0" borderId="0" applyFill="0" applyBorder="0" applyAlignment="0"/>
    <xf numFmtId="211" fontId="59" fillId="0" borderId="0" applyFill="0" applyBorder="0" applyAlignment="0"/>
    <xf numFmtId="0" fontId="0" fillId="0" borderId="0" applyNumberFormat="0" applyFont="0" applyFill="0" applyBorder="0" applyAlignment="0" applyProtection="0"/>
    <xf numFmtId="211" fontId="59" fillId="0" borderId="0" applyFill="0" applyBorder="0" applyAlignment="0"/>
    <xf numFmtId="211" fontId="59" fillId="0" borderId="0" applyFill="0" applyBorder="0" applyAlignment="0"/>
    <xf numFmtId="228" fontId="59" fillId="0" borderId="0" applyFill="0" applyBorder="0" applyAlignment="0"/>
    <xf numFmtId="228" fontId="59" fillId="0" borderId="0" applyFill="0" applyBorder="0" applyAlignment="0"/>
    <xf numFmtId="228" fontId="59" fillId="0" borderId="0" applyFill="0" applyBorder="0" applyAlignment="0"/>
    <xf numFmtId="210" fontId="59" fillId="0" borderId="0" applyFill="0" applyBorder="0" applyAlignment="0"/>
    <xf numFmtId="210" fontId="59" fillId="0" borderId="0" applyFill="0" applyBorder="0" applyAlignment="0"/>
    <xf numFmtId="210" fontId="59" fillId="0" borderId="0" applyFill="0" applyBorder="0" applyAlignment="0"/>
    <xf numFmtId="0" fontId="195" fillId="0" borderId="44" applyNumberFormat="0" applyFill="0" applyAlignment="0" applyProtection="0"/>
    <xf numFmtId="190" fontId="8" fillId="19" borderId="0"/>
    <xf numFmtId="190" fontId="8" fillId="19" borderId="0"/>
    <xf numFmtId="190" fontId="8" fillId="19" borderId="0"/>
    <xf numFmtId="187" fontId="8" fillId="19" borderId="0"/>
    <xf numFmtId="187" fontId="8" fillId="19" borderId="0"/>
    <xf numFmtId="190" fontId="8" fillId="19" borderId="0"/>
    <xf numFmtId="190" fontId="8" fillId="19" borderId="0"/>
    <xf numFmtId="190" fontId="8" fillId="19" borderId="0"/>
    <xf numFmtId="190" fontId="8" fillId="19" borderId="0"/>
    <xf numFmtId="187" fontId="8" fillId="19" borderId="0"/>
    <xf numFmtId="0" fontId="0" fillId="0" borderId="0" applyNumberFormat="0" applyFont="0" applyFill="0" applyBorder="0" applyAlignment="0" applyProtection="0"/>
    <xf numFmtId="187" fontId="8" fillId="19" borderId="0"/>
    <xf numFmtId="190" fontId="8" fillId="19" borderId="0"/>
    <xf numFmtId="190" fontId="8" fillId="19" borderId="0"/>
    <xf numFmtId="187" fontId="8" fillId="19" borderId="0"/>
    <xf numFmtId="190" fontId="8" fillId="19" borderId="0"/>
    <xf numFmtId="0" fontId="58" fillId="51" borderId="0" applyNumberFormat="0" applyBorder="0" applyAlignment="0" applyProtection="0">
      <alignment vertical="center"/>
    </xf>
    <xf numFmtId="190" fontId="8" fillId="19" borderId="0"/>
    <xf numFmtId="190" fontId="8" fillId="19" borderId="0"/>
    <xf numFmtId="190" fontId="8" fillId="19" borderId="0"/>
    <xf numFmtId="187" fontId="8" fillId="19" borderId="0"/>
    <xf numFmtId="187" fontId="8" fillId="19" borderId="0"/>
    <xf numFmtId="190" fontId="8" fillId="19" borderId="0"/>
    <xf numFmtId="190" fontId="8" fillId="19" borderId="0"/>
    <xf numFmtId="190" fontId="8" fillId="19" borderId="0"/>
    <xf numFmtId="187" fontId="8" fillId="19" borderId="0"/>
    <xf numFmtId="187" fontId="8" fillId="19" borderId="0"/>
    <xf numFmtId="0" fontId="8" fillId="0" borderId="0">
      <alignment vertical="center"/>
    </xf>
    <xf numFmtId="0" fontId="1" fillId="0" borderId="0"/>
    <xf numFmtId="0" fontId="0" fillId="0" borderId="0" applyNumberFormat="0" applyFont="0" applyFill="0" applyBorder="0" applyAlignment="0" applyProtection="0"/>
    <xf numFmtId="190" fontId="8" fillId="19" borderId="0"/>
    <xf numFmtId="190" fontId="8" fillId="19" borderId="0"/>
    <xf numFmtId="187" fontId="8" fillId="19" borderId="0"/>
    <xf numFmtId="190" fontId="8" fillId="19" borderId="0"/>
    <xf numFmtId="187" fontId="8" fillId="19" borderId="0"/>
    <xf numFmtId="190" fontId="8" fillId="19" borderId="0"/>
    <xf numFmtId="190" fontId="8" fillId="19" borderId="0"/>
    <xf numFmtId="187" fontId="8" fillId="19" borderId="0"/>
    <xf numFmtId="187" fontId="8" fillId="19" borderId="0"/>
    <xf numFmtId="190" fontId="8" fillId="19" borderId="0"/>
    <xf numFmtId="187" fontId="8" fillId="19" borderId="0"/>
    <xf numFmtId="190" fontId="8" fillId="19" borderId="0"/>
    <xf numFmtId="187" fontId="8" fillId="19" borderId="0"/>
    <xf numFmtId="187" fontId="8" fillId="19" borderId="0"/>
    <xf numFmtId="187" fontId="8" fillId="19" borderId="0"/>
    <xf numFmtId="190" fontId="8" fillId="19" borderId="0"/>
    <xf numFmtId="187" fontId="8" fillId="19" borderId="0"/>
    <xf numFmtId="190" fontId="8" fillId="19" borderId="0"/>
    <xf numFmtId="187" fontId="8" fillId="19" borderId="0"/>
    <xf numFmtId="187" fontId="8" fillId="19" borderId="0"/>
    <xf numFmtId="187" fontId="8" fillId="19" borderId="0"/>
    <xf numFmtId="190" fontId="8" fillId="19" borderId="0"/>
    <xf numFmtId="187" fontId="8" fillId="19" borderId="0"/>
    <xf numFmtId="190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0" fontId="59" fillId="0" borderId="0"/>
    <xf numFmtId="190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0" fontId="59" fillId="0" borderId="0"/>
    <xf numFmtId="9" fontId="0" fillId="0" borderId="0" applyFont="0" applyFill="0" applyBorder="0" applyAlignment="0" applyProtection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90" fontId="8" fillId="19" borderId="0"/>
    <xf numFmtId="190" fontId="8" fillId="19" borderId="0"/>
    <xf numFmtId="187" fontId="8" fillId="19" borderId="0"/>
    <xf numFmtId="187" fontId="8" fillId="19" borderId="0"/>
    <xf numFmtId="190" fontId="8" fillId="19" borderId="0"/>
    <xf numFmtId="190" fontId="8" fillId="19" borderId="0"/>
    <xf numFmtId="0" fontId="8" fillId="0" borderId="0">
      <alignment vertical="center"/>
    </xf>
    <xf numFmtId="187" fontId="8" fillId="19" borderId="0"/>
    <xf numFmtId="187" fontId="8" fillId="19" borderId="0"/>
    <xf numFmtId="0" fontId="1" fillId="0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90" fontId="8" fillId="19" borderId="0"/>
    <xf numFmtId="190" fontId="8" fillId="19" borderId="0"/>
    <xf numFmtId="187" fontId="8" fillId="19" borderId="0"/>
    <xf numFmtId="187" fontId="8" fillId="19" borderId="0"/>
    <xf numFmtId="187" fontId="8" fillId="19" borderId="0"/>
    <xf numFmtId="0" fontId="8" fillId="0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0" fontId="58" fillId="52" borderId="0" applyNumberFormat="0" applyBorder="0" applyAlignment="0" applyProtection="0">
      <alignment vertical="center"/>
    </xf>
    <xf numFmtId="190" fontId="8" fillId="19" borderId="0"/>
    <xf numFmtId="190" fontId="8" fillId="19" borderId="0"/>
    <xf numFmtId="190" fontId="8" fillId="19" borderId="0"/>
    <xf numFmtId="187" fontId="8" fillId="19" borderId="0"/>
    <xf numFmtId="187" fontId="8" fillId="19" borderId="0"/>
    <xf numFmtId="190" fontId="8" fillId="19" borderId="0"/>
    <xf numFmtId="190" fontId="8" fillId="19" borderId="0"/>
    <xf numFmtId="190" fontId="8" fillId="19" borderId="0"/>
    <xf numFmtId="187" fontId="8" fillId="19" borderId="0"/>
    <xf numFmtId="187" fontId="8" fillId="19" borderId="0"/>
    <xf numFmtId="190" fontId="8" fillId="19" borderId="0"/>
    <xf numFmtId="190" fontId="8" fillId="19" borderId="0"/>
    <xf numFmtId="10" fontId="77" fillId="0" borderId="0" applyFont="0" applyFill="0" applyBorder="0" applyAlignment="0" applyProtection="0"/>
    <xf numFmtId="190" fontId="8" fillId="19" borderId="0"/>
    <xf numFmtId="190" fontId="8" fillId="19" borderId="0"/>
    <xf numFmtId="187" fontId="8" fillId="19" borderId="0"/>
    <xf numFmtId="0" fontId="0" fillId="0" borderId="0" applyNumberFormat="0" applyFont="0" applyFill="0" applyBorder="0" applyAlignment="0" applyProtection="0"/>
    <xf numFmtId="187" fontId="8" fillId="19" borderId="0"/>
    <xf numFmtId="190" fontId="8" fillId="19" borderId="0"/>
    <xf numFmtId="190" fontId="8" fillId="19" borderId="0"/>
    <xf numFmtId="190" fontId="8" fillId="19" borderId="0"/>
    <xf numFmtId="187" fontId="8" fillId="19" borderId="0"/>
    <xf numFmtId="190" fontId="8" fillId="19" borderId="0"/>
    <xf numFmtId="190" fontId="8" fillId="19" borderId="0"/>
    <xf numFmtId="190" fontId="8" fillId="19" borderId="0"/>
    <xf numFmtId="187" fontId="8" fillId="19" borderId="0"/>
    <xf numFmtId="187" fontId="8" fillId="19" borderId="0"/>
    <xf numFmtId="187" fontId="8" fillId="19" borderId="0"/>
    <xf numFmtId="201" fontId="59" fillId="0" borderId="0" applyFont="0" applyFill="0" applyBorder="0" applyAlignment="0" applyProtection="0"/>
    <xf numFmtId="187" fontId="8" fillId="19" borderId="0"/>
    <xf numFmtId="190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187" fontId="8" fillId="19" borderId="0"/>
    <xf numFmtId="187" fontId="8" fillId="19" borderId="0"/>
    <xf numFmtId="190" fontId="8" fillId="19" borderId="0"/>
    <xf numFmtId="187" fontId="8" fillId="19" borderId="0"/>
    <xf numFmtId="0" fontId="8" fillId="0" borderId="0"/>
    <xf numFmtId="187" fontId="8" fillId="19" borderId="0"/>
    <xf numFmtId="187" fontId="8" fillId="19" borderId="0"/>
    <xf numFmtId="0" fontId="0" fillId="0" borderId="0" applyNumberFormat="0" applyFont="0" applyFill="0" applyBorder="0" applyAlignment="0" applyProtection="0"/>
    <xf numFmtId="187" fontId="8" fillId="19" borderId="0"/>
    <xf numFmtId="187" fontId="8" fillId="19" borderId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187" fontId="8" fillId="19" borderId="0"/>
    <xf numFmtId="187" fontId="8" fillId="19" borderId="0"/>
    <xf numFmtId="0" fontId="8" fillId="0" borderId="0">
      <alignment vertical="center"/>
    </xf>
    <xf numFmtId="187" fontId="8" fillId="19" borderId="0"/>
    <xf numFmtId="187" fontId="8" fillId="19" borderId="0"/>
    <xf numFmtId="0" fontId="117" fillId="11" borderId="54" applyNumberFormat="0" applyAlignment="0" applyProtection="0">
      <alignment vertical="center"/>
    </xf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0" fontId="1" fillId="38" borderId="56" applyNumberFormat="0" applyFont="0" applyAlignment="0" applyProtection="0">
      <alignment vertical="center"/>
    </xf>
    <xf numFmtId="0" fontId="8" fillId="0" borderId="0">
      <alignment vertical="center"/>
    </xf>
    <xf numFmtId="187" fontId="8" fillId="19" borderId="0"/>
    <xf numFmtId="187" fontId="8" fillId="19" borderId="0"/>
    <xf numFmtId="190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90" fontId="8" fillId="19" borderId="0"/>
    <xf numFmtId="190" fontId="8" fillId="19" borderId="0"/>
    <xf numFmtId="190" fontId="8" fillId="19" borderId="0"/>
    <xf numFmtId="190" fontId="8" fillId="19" borderId="0"/>
    <xf numFmtId="187" fontId="8" fillId="19" borderId="0"/>
    <xf numFmtId="187" fontId="8" fillId="19" borderId="0"/>
    <xf numFmtId="0" fontId="0" fillId="0" borderId="0" applyNumberFormat="0" applyFont="0" applyFill="0" applyBorder="0" applyAlignment="0" applyProtection="0"/>
    <xf numFmtId="190" fontId="8" fillId="19" borderId="0"/>
    <xf numFmtId="0" fontId="58" fillId="52" borderId="0" applyNumberFormat="0" applyBorder="0" applyAlignment="0" applyProtection="0">
      <alignment vertical="center"/>
    </xf>
    <xf numFmtId="190" fontId="8" fillId="19" borderId="0"/>
    <xf numFmtId="190" fontId="8" fillId="19" borderId="0"/>
    <xf numFmtId="0" fontId="0" fillId="0" borderId="0" applyNumberFormat="0" applyFont="0" applyFill="0" applyBorder="0" applyAlignment="0" applyProtection="0"/>
    <xf numFmtId="190" fontId="8" fillId="19" borderId="0"/>
    <xf numFmtId="187" fontId="8" fillId="19" borderId="0"/>
    <xf numFmtId="187" fontId="8" fillId="19" borderId="0"/>
    <xf numFmtId="190" fontId="8" fillId="19" borderId="0"/>
    <xf numFmtId="190" fontId="8" fillId="19" borderId="0"/>
    <xf numFmtId="190" fontId="8" fillId="19" borderId="0"/>
    <xf numFmtId="190" fontId="8" fillId="19" borderId="0"/>
    <xf numFmtId="0" fontId="0" fillId="0" borderId="0" applyNumberFormat="0" applyFont="0" applyFill="0" applyBorder="0" applyAlignment="0" applyProtection="0"/>
    <xf numFmtId="190" fontId="8" fillId="19" borderId="0"/>
    <xf numFmtId="187" fontId="8" fillId="19" borderId="0"/>
    <xf numFmtId="187" fontId="8" fillId="19" borderId="0"/>
    <xf numFmtId="190" fontId="8" fillId="19" borderId="0"/>
    <xf numFmtId="0" fontId="74" fillId="0" borderId="0" applyNumberFormat="0" applyFill="0" applyBorder="0" applyAlignment="0" applyProtection="0">
      <alignment vertical="center"/>
    </xf>
    <xf numFmtId="190" fontId="8" fillId="19" borderId="0"/>
    <xf numFmtId="190" fontId="8" fillId="19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190" fontId="8" fillId="19" borderId="0"/>
    <xf numFmtId="187" fontId="8" fillId="19" borderId="0"/>
    <xf numFmtId="187" fontId="8" fillId="19" borderId="0"/>
    <xf numFmtId="190" fontId="8" fillId="19" borderId="0"/>
    <xf numFmtId="190" fontId="8" fillId="19" borderId="0"/>
    <xf numFmtId="0" fontId="8" fillId="0" borderId="0">
      <alignment vertical="center"/>
    </xf>
    <xf numFmtId="187" fontId="8" fillId="19" borderId="0"/>
    <xf numFmtId="187" fontId="8" fillId="19" borderId="0"/>
    <xf numFmtId="190" fontId="8" fillId="19" borderId="0"/>
    <xf numFmtId="190" fontId="8" fillId="19" borderId="0"/>
    <xf numFmtId="190" fontId="8" fillId="19" borderId="0"/>
    <xf numFmtId="0" fontId="1" fillId="0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278" fontId="0" fillId="0" borderId="0" applyFont="0" applyFill="0" applyBorder="0" applyAlignment="0" applyProtection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90" fontId="8" fillId="19" borderId="0"/>
    <xf numFmtId="187" fontId="8" fillId="19" borderId="0"/>
    <xf numFmtId="187" fontId="8" fillId="19" borderId="0"/>
    <xf numFmtId="187" fontId="8" fillId="19" borderId="0"/>
    <xf numFmtId="190" fontId="8" fillId="19" borderId="0"/>
    <xf numFmtId="187" fontId="8" fillId="19" borderId="0"/>
    <xf numFmtId="187" fontId="8" fillId="19" borderId="0"/>
    <xf numFmtId="190" fontId="8" fillId="19" borderId="0"/>
    <xf numFmtId="190" fontId="8" fillId="19" borderId="0"/>
    <xf numFmtId="190" fontId="8" fillId="19" borderId="0"/>
    <xf numFmtId="187" fontId="8" fillId="19" borderId="0"/>
    <xf numFmtId="187" fontId="8" fillId="19" borderId="0"/>
    <xf numFmtId="190" fontId="8" fillId="19" borderId="0"/>
    <xf numFmtId="190" fontId="8" fillId="19" borderId="0"/>
    <xf numFmtId="187" fontId="8" fillId="19" borderId="0"/>
    <xf numFmtId="187" fontId="8" fillId="19" borderId="0"/>
    <xf numFmtId="190" fontId="8" fillId="19" borderId="0"/>
    <xf numFmtId="190" fontId="8" fillId="19" borderId="0"/>
    <xf numFmtId="187" fontId="8" fillId="19" borderId="0"/>
    <xf numFmtId="187" fontId="8" fillId="19" borderId="0"/>
    <xf numFmtId="190" fontId="8" fillId="19" borderId="0"/>
    <xf numFmtId="190" fontId="8" fillId="19" borderId="0"/>
    <xf numFmtId="190" fontId="8" fillId="19" borderId="0"/>
    <xf numFmtId="190" fontId="8" fillId="19" borderId="0"/>
    <xf numFmtId="190" fontId="8" fillId="19" borderId="0"/>
    <xf numFmtId="187" fontId="8" fillId="19" borderId="0"/>
    <xf numFmtId="187" fontId="8" fillId="19" borderId="0"/>
    <xf numFmtId="190" fontId="8" fillId="19" borderId="0"/>
    <xf numFmtId="187" fontId="8" fillId="19" borderId="0"/>
    <xf numFmtId="187" fontId="8" fillId="19" borderId="0"/>
    <xf numFmtId="187" fontId="8" fillId="19" borderId="0"/>
    <xf numFmtId="190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90" fontId="8" fillId="19" borderId="0"/>
    <xf numFmtId="187" fontId="8" fillId="19" borderId="0"/>
    <xf numFmtId="187" fontId="8" fillId="19" borderId="0"/>
    <xf numFmtId="190" fontId="8" fillId="19" borderId="0"/>
    <xf numFmtId="187" fontId="8" fillId="19" borderId="0"/>
    <xf numFmtId="187" fontId="8" fillId="19" borderId="0"/>
    <xf numFmtId="190" fontId="8" fillId="19" borderId="0"/>
    <xf numFmtId="190" fontId="8" fillId="19" borderId="0"/>
    <xf numFmtId="190" fontId="8" fillId="19" borderId="0"/>
    <xf numFmtId="187" fontId="8" fillId="19" borderId="0"/>
    <xf numFmtId="187" fontId="8" fillId="19" borderId="0"/>
    <xf numFmtId="0" fontId="1" fillId="0" borderId="0"/>
    <xf numFmtId="0" fontId="8" fillId="0" borderId="0">
      <alignment vertical="center"/>
    </xf>
    <xf numFmtId="190" fontId="8" fillId="19" borderId="0"/>
    <xf numFmtId="190" fontId="8" fillId="19" borderId="0"/>
    <xf numFmtId="190" fontId="8" fillId="19" borderId="0"/>
    <xf numFmtId="190" fontId="8" fillId="19" borderId="0"/>
    <xf numFmtId="187" fontId="8" fillId="19" borderId="0"/>
    <xf numFmtId="187" fontId="8" fillId="19" borderId="0"/>
    <xf numFmtId="190" fontId="8" fillId="19" borderId="0"/>
    <xf numFmtId="190" fontId="8" fillId="19" borderId="0"/>
    <xf numFmtId="190" fontId="8" fillId="19" borderId="0"/>
    <xf numFmtId="190" fontId="8" fillId="19" borderId="0"/>
    <xf numFmtId="187" fontId="8" fillId="19" borderId="0"/>
    <xf numFmtId="187" fontId="8" fillId="19" borderId="0"/>
    <xf numFmtId="190" fontId="8" fillId="19" borderId="0"/>
    <xf numFmtId="190" fontId="8" fillId="19" borderId="0"/>
    <xf numFmtId="190" fontId="8" fillId="19" borderId="0"/>
    <xf numFmtId="43" fontId="59" fillId="0" borderId="0" applyFont="0" applyFill="0" applyBorder="0" applyAlignment="0" applyProtection="0"/>
    <xf numFmtId="190" fontId="8" fillId="19" borderId="0"/>
    <xf numFmtId="187" fontId="8" fillId="19" borderId="0"/>
    <xf numFmtId="0" fontId="0" fillId="0" borderId="0" applyNumberFormat="0" applyFont="0" applyFill="0" applyBorder="0" applyAlignment="0" applyProtection="0"/>
    <xf numFmtId="187" fontId="8" fillId="19" borderId="0"/>
    <xf numFmtId="190" fontId="8" fillId="19" borderId="0"/>
    <xf numFmtId="190" fontId="8" fillId="19" borderId="0"/>
    <xf numFmtId="190" fontId="8" fillId="19" borderId="0"/>
    <xf numFmtId="187" fontId="8" fillId="19" borderId="0"/>
    <xf numFmtId="187" fontId="8" fillId="19" borderId="0"/>
    <xf numFmtId="190" fontId="8" fillId="19" borderId="0"/>
    <xf numFmtId="190" fontId="8" fillId="19" borderId="0"/>
    <xf numFmtId="187" fontId="8" fillId="19" borderId="0"/>
    <xf numFmtId="187" fontId="8" fillId="19" borderId="0"/>
    <xf numFmtId="190" fontId="8" fillId="19" borderId="0"/>
    <xf numFmtId="187" fontId="8" fillId="19" borderId="0"/>
    <xf numFmtId="187" fontId="8" fillId="19" borderId="0"/>
    <xf numFmtId="187" fontId="8" fillId="19" borderId="0"/>
    <xf numFmtId="190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187" fontId="8" fillId="19" borderId="0"/>
    <xf numFmtId="0" fontId="109" fillId="3" borderId="54" applyNumberFormat="0" applyAlignment="0" applyProtection="0">
      <alignment vertical="center"/>
    </xf>
    <xf numFmtId="187" fontId="8" fillId="19" borderId="0"/>
    <xf numFmtId="187" fontId="8" fillId="19" borderId="0"/>
    <xf numFmtId="190" fontId="8" fillId="19" borderId="0"/>
    <xf numFmtId="190" fontId="8" fillId="19" borderId="0"/>
    <xf numFmtId="187" fontId="8" fillId="19" borderId="0"/>
    <xf numFmtId="187" fontId="8" fillId="19" borderId="0"/>
    <xf numFmtId="0" fontId="1" fillId="0" borderId="0"/>
    <xf numFmtId="0" fontId="8" fillId="0" borderId="0">
      <alignment vertical="center"/>
    </xf>
    <xf numFmtId="190" fontId="8" fillId="19" borderId="0"/>
    <xf numFmtId="190" fontId="8" fillId="19" borderId="0"/>
    <xf numFmtId="187" fontId="8" fillId="19" borderId="0"/>
    <xf numFmtId="190" fontId="8" fillId="19" borderId="0"/>
    <xf numFmtId="0" fontId="1" fillId="0" borderId="0" applyFill="0" applyBorder="0" applyAlignment="0"/>
    <xf numFmtId="190" fontId="8" fillId="19" borderId="0"/>
    <xf numFmtId="187" fontId="8" fillId="19" borderId="0"/>
    <xf numFmtId="0" fontId="1" fillId="0" borderId="0" applyFill="0" applyBorder="0" applyAlignment="0"/>
    <xf numFmtId="187" fontId="8" fillId="19" borderId="0"/>
    <xf numFmtId="190" fontId="8" fillId="19" borderId="0"/>
    <xf numFmtId="190" fontId="8" fillId="19" borderId="0"/>
    <xf numFmtId="190" fontId="8" fillId="19" borderId="0"/>
    <xf numFmtId="190" fontId="8" fillId="19" borderId="0"/>
    <xf numFmtId="187" fontId="8" fillId="19" borderId="0"/>
    <xf numFmtId="187" fontId="8" fillId="19" borderId="0"/>
    <xf numFmtId="190" fontId="8" fillId="19" borderId="0"/>
    <xf numFmtId="190" fontId="8" fillId="19" borderId="0"/>
    <xf numFmtId="190" fontId="8" fillId="19" borderId="0"/>
    <xf numFmtId="190" fontId="8" fillId="19" borderId="0"/>
    <xf numFmtId="187" fontId="8" fillId="19" borderId="0"/>
    <xf numFmtId="190" fontId="8" fillId="19" borderId="0"/>
    <xf numFmtId="0" fontId="8" fillId="0" borderId="0">
      <alignment vertical="center"/>
    </xf>
    <xf numFmtId="190" fontId="8" fillId="19" borderId="0"/>
    <xf numFmtId="0" fontId="8" fillId="0" borderId="0">
      <alignment vertical="center"/>
    </xf>
    <xf numFmtId="190" fontId="8" fillId="19" borderId="0"/>
    <xf numFmtId="0" fontId="8" fillId="0" borderId="0">
      <alignment vertical="center"/>
    </xf>
    <xf numFmtId="187" fontId="8" fillId="19" borderId="0"/>
    <xf numFmtId="0" fontId="8" fillId="0" borderId="0">
      <alignment vertical="center"/>
    </xf>
    <xf numFmtId="187" fontId="8" fillId="19" borderId="0"/>
    <xf numFmtId="0" fontId="118" fillId="3" borderId="57" applyNumberFormat="0" applyAlignment="0" applyProtection="0">
      <alignment vertical="center"/>
    </xf>
    <xf numFmtId="190" fontId="8" fillId="19" borderId="0"/>
    <xf numFmtId="0" fontId="8" fillId="0" borderId="0"/>
    <xf numFmtId="39" fontId="8" fillId="0" borderId="0"/>
    <xf numFmtId="190" fontId="8" fillId="19" borderId="0"/>
    <xf numFmtId="0" fontId="118" fillId="3" borderId="57" applyNumberFormat="0" applyAlignment="0" applyProtection="0">
      <alignment vertical="center"/>
    </xf>
    <xf numFmtId="0" fontId="8" fillId="0" borderId="0"/>
    <xf numFmtId="190" fontId="8" fillId="19" borderId="0"/>
    <xf numFmtId="0" fontId="118" fillId="3" borderId="57" applyNumberFormat="0" applyAlignment="0" applyProtection="0">
      <alignment vertical="center"/>
    </xf>
    <xf numFmtId="0" fontId="8" fillId="0" borderId="0"/>
    <xf numFmtId="190" fontId="8" fillId="19" borderId="0"/>
    <xf numFmtId="0" fontId="0" fillId="0" borderId="0" applyNumberFormat="0" applyFont="0" applyFill="0" applyBorder="0" applyAlignment="0" applyProtection="0"/>
    <xf numFmtId="0" fontId="8" fillId="0" borderId="0"/>
    <xf numFmtId="187" fontId="8" fillId="19" borderId="0"/>
    <xf numFmtId="0" fontId="8" fillId="0" borderId="0"/>
    <xf numFmtId="187" fontId="8" fillId="19" borderId="0"/>
    <xf numFmtId="0" fontId="8" fillId="0" borderId="0">
      <alignment vertical="center"/>
    </xf>
    <xf numFmtId="0" fontId="8" fillId="0" borderId="0"/>
    <xf numFmtId="190" fontId="8" fillId="19" borderId="0"/>
    <xf numFmtId="0" fontId="8" fillId="0" borderId="0"/>
    <xf numFmtId="190" fontId="8" fillId="19" borderId="0"/>
    <xf numFmtId="0" fontId="8" fillId="0" borderId="0"/>
    <xf numFmtId="187" fontId="8" fillId="19" borderId="0"/>
    <xf numFmtId="0" fontId="8" fillId="0" borderId="0"/>
    <xf numFmtId="187" fontId="8" fillId="19" borderId="0"/>
    <xf numFmtId="0" fontId="8" fillId="0" borderId="0"/>
    <xf numFmtId="190" fontId="8" fillId="19" borderId="0"/>
    <xf numFmtId="190" fontId="8" fillId="19" borderId="0"/>
    <xf numFmtId="39" fontId="8" fillId="0" borderId="0"/>
    <xf numFmtId="187" fontId="8" fillId="19" borderId="0"/>
    <xf numFmtId="39" fontId="8" fillId="0" borderId="0"/>
    <xf numFmtId="187" fontId="8" fillId="19" borderId="0"/>
    <xf numFmtId="228" fontId="59" fillId="0" borderId="0" applyFill="0" applyBorder="0" applyAlignment="0"/>
    <xf numFmtId="39" fontId="8" fillId="0" borderId="0"/>
    <xf numFmtId="190" fontId="8" fillId="19" borderId="0"/>
    <xf numFmtId="190" fontId="8" fillId="19" borderId="0"/>
    <xf numFmtId="0" fontId="108" fillId="53" borderId="0" applyNumberFormat="0" applyBorder="0" applyAlignment="0" applyProtection="0">
      <alignment vertical="center"/>
    </xf>
    <xf numFmtId="190" fontId="8" fillId="19" borderId="0"/>
    <xf numFmtId="0" fontId="108" fillId="53" borderId="0" applyNumberFormat="0" applyBorder="0" applyAlignment="0" applyProtection="0">
      <alignment vertical="center"/>
    </xf>
    <xf numFmtId="190" fontId="8" fillId="19" borderId="0"/>
    <xf numFmtId="0" fontId="108" fillId="53" borderId="0" applyNumberFormat="0" applyBorder="0" applyAlignment="0" applyProtection="0">
      <alignment vertical="center"/>
    </xf>
    <xf numFmtId="190" fontId="8" fillId="19" borderId="0"/>
    <xf numFmtId="190" fontId="8" fillId="19" borderId="0"/>
    <xf numFmtId="0" fontId="108" fillId="53" borderId="0" applyNumberFormat="0" applyBorder="0" applyAlignment="0" applyProtection="0">
      <alignment vertical="center"/>
    </xf>
    <xf numFmtId="190" fontId="8" fillId="19" borderId="0"/>
    <xf numFmtId="0" fontId="108" fillId="53" borderId="0" applyNumberFormat="0" applyBorder="0" applyAlignment="0" applyProtection="0">
      <alignment vertical="center"/>
    </xf>
    <xf numFmtId="190" fontId="8" fillId="19" borderId="0"/>
    <xf numFmtId="0" fontId="0" fillId="0" borderId="0" applyNumberFormat="0" applyFont="0" applyFill="0" applyBorder="0" applyAlignment="0" applyProtection="0"/>
    <xf numFmtId="190" fontId="8" fillId="19" borderId="0"/>
    <xf numFmtId="190" fontId="8" fillId="19" borderId="0"/>
    <xf numFmtId="0" fontId="108" fillId="53" borderId="0" applyNumberFormat="0" applyBorder="0" applyAlignment="0" applyProtection="0">
      <alignment vertical="center"/>
    </xf>
    <xf numFmtId="190" fontId="8" fillId="19" borderId="0"/>
    <xf numFmtId="190" fontId="8" fillId="19" borderId="0"/>
    <xf numFmtId="190" fontId="8" fillId="19" borderId="0"/>
    <xf numFmtId="190" fontId="8" fillId="19" borderId="0"/>
    <xf numFmtId="190" fontId="8" fillId="19" borderId="0"/>
    <xf numFmtId="0" fontId="8" fillId="0" borderId="0">
      <alignment vertical="center"/>
    </xf>
    <xf numFmtId="190" fontId="8" fillId="19" borderId="0"/>
    <xf numFmtId="190" fontId="8" fillId="19" borderId="0"/>
    <xf numFmtId="190" fontId="8" fillId="19" borderId="0"/>
    <xf numFmtId="0" fontId="8" fillId="0" borderId="0"/>
    <xf numFmtId="190" fontId="8" fillId="19" borderId="0"/>
    <xf numFmtId="0" fontId="8" fillId="0" borderId="0"/>
    <xf numFmtId="190" fontId="8" fillId="19" borderId="0"/>
    <xf numFmtId="0" fontId="8" fillId="0" borderId="0"/>
    <xf numFmtId="190" fontId="8" fillId="19" borderId="0"/>
    <xf numFmtId="0" fontId="8" fillId="0" borderId="0"/>
    <xf numFmtId="190" fontId="8" fillId="19" borderId="0"/>
    <xf numFmtId="0" fontId="8" fillId="0" borderId="0"/>
    <xf numFmtId="190" fontId="8" fillId="19" borderId="0"/>
    <xf numFmtId="0" fontId="8" fillId="0" borderId="0"/>
    <xf numFmtId="190" fontId="8" fillId="19" borderId="0"/>
    <xf numFmtId="190" fontId="8" fillId="19" borderId="0"/>
    <xf numFmtId="190" fontId="8" fillId="19" borderId="0"/>
    <xf numFmtId="190" fontId="8" fillId="19" borderId="0"/>
    <xf numFmtId="0" fontId="196" fillId="17" borderId="54" applyNumberFormat="0" applyAlignment="0" applyProtection="0">
      <alignment vertical="center"/>
    </xf>
    <xf numFmtId="190" fontId="8" fillId="19" borderId="0"/>
    <xf numFmtId="190" fontId="8" fillId="19" borderId="0"/>
    <xf numFmtId="190" fontId="8" fillId="19" borderId="0"/>
    <xf numFmtId="190" fontId="8" fillId="19" borderId="0"/>
    <xf numFmtId="190" fontId="8" fillId="19" borderId="0"/>
    <xf numFmtId="190" fontId="8" fillId="19" borderId="0"/>
    <xf numFmtId="0" fontId="108" fillId="53" borderId="0" applyNumberFormat="0" applyBorder="0" applyAlignment="0" applyProtection="0">
      <alignment vertical="center"/>
    </xf>
    <xf numFmtId="190" fontId="8" fillId="19" borderId="0"/>
    <xf numFmtId="0" fontId="108" fillId="53" borderId="0" applyNumberFormat="0" applyBorder="0" applyAlignment="0" applyProtection="0">
      <alignment vertical="center"/>
    </xf>
    <xf numFmtId="190" fontId="8" fillId="19" borderId="0"/>
    <xf numFmtId="0" fontId="108" fillId="53" borderId="0" applyNumberFormat="0" applyBorder="0" applyAlignment="0" applyProtection="0">
      <alignment vertical="center"/>
    </xf>
    <xf numFmtId="190" fontId="8" fillId="19" borderId="0"/>
    <xf numFmtId="190" fontId="8" fillId="19" borderId="0"/>
    <xf numFmtId="0" fontId="108" fillId="53" borderId="0" applyNumberFormat="0" applyBorder="0" applyAlignment="0" applyProtection="0">
      <alignment vertical="center"/>
    </xf>
    <xf numFmtId="190" fontId="8" fillId="19" borderId="0"/>
    <xf numFmtId="0" fontId="108" fillId="53" borderId="0" applyNumberFormat="0" applyBorder="0" applyAlignment="0" applyProtection="0">
      <alignment vertical="center"/>
    </xf>
    <xf numFmtId="190" fontId="8" fillId="19" borderId="0"/>
    <xf numFmtId="190" fontId="8" fillId="19" borderId="0"/>
    <xf numFmtId="190" fontId="8" fillId="19" borderId="0"/>
    <xf numFmtId="0" fontId="108" fillId="53" borderId="0" applyNumberFormat="0" applyBorder="0" applyAlignment="0" applyProtection="0">
      <alignment vertical="center"/>
    </xf>
    <xf numFmtId="190" fontId="8" fillId="19" borderId="0"/>
    <xf numFmtId="190" fontId="8" fillId="19" borderId="0"/>
    <xf numFmtId="190" fontId="8" fillId="19" borderId="0"/>
    <xf numFmtId="190" fontId="8" fillId="19" borderId="0"/>
    <xf numFmtId="190" fontId="8" fillId="19" borderId="0"/>
    <xf numFmtId="190" fontId="8" fillId="19" borderId="0"/>
    <xf numFmtId="0" fontId="8" fillId="0" borderId="0">
      <alignment vertical="center"/>
    </xf>
    <xf numFmtId="190" fontId="8" fillId="19" borderId="0"/>
    <xf numFmtId="190" fontId="8" fillId="19" borderId="0"/>
    <xf numFmtId="190" fontId="8" fillId="19" borderId="0"/>
    <xf numFmtId="190" fontId="8" fillId="19" borderId="0"/>
    <xf numFmtId="190" fontId="8" fillId="19" borderId="0"/>
    <xf numFmtId="190" fontId="8" fillId="19" borderId="0"/>
    <xf numFmtId="190" fontId="8" fillId="19" borderId="0"/>
    <xf numFmtId="190" fontId="8" fillId="19" borderId="0"/>
    <xf numFmtId="190" fontId="8" fillId="19" borderId="0"/>
    <xf numFmtId="0" fontId="108" fillId="53" borderId="0" applyNumberFormat="0" applyBorder="0" applyAlignment="0" applyProtection="0">
      <alignment vertical="center"/>
    </xf>
    <xf numFmtId="190" fontId="8" fillId="19" borderId="0"/>
    <xf numFmtId="0" fontId="108" fillId="53" borderId="0" applyNumberFormat="0" applyBorder="0" applyAlignment="0" applyProtection="0">
      <alignment vertical="center"/>
    </xf>
    <xf numFmtId="190" fontId="8" fillId="19" borderId="0"/>
    <xf numFmtId="0" fontId="108" fillId="53" borderId="0" applyNumberFormat="0" applyBorder="0" applyAlignment="0" applyProtection="0">
      <alignment vertical="center"/>
    </xf>
    <xf numFmtId="190" fontId="8" fillId="19" borderId="0"/>
    <xf numFmtId="190" fontId="8" fillId="19" borderId="0"/>
    <xf numFmtId="0" fontId="108" fillId="53" borderId="0" applyNumberFormat="0" applyBorder="0" applyAlignment="0" applyProtection="0">
      <alignment vertical="center"/>
    </xf>
    <xf numFmtId="190" fontId="8" fillId="19" borderId="0"/>
    <xf numFmtId="0" fontId="108" fillId="53" borderId="0" applyNumberFormat="0" applyBorder="0" applyAlignment="0" applyProtection="0">
      <alignment vertical="center"/>
    </xf>
    <xf numFmtId="190" fontId="8" fillId="19" borderId="0"/>
    <xf numFmtId="190" fontId="8" fillId="19" borderId="0"/>
    <xf numFmtId="190" fontId="8" fillId="19" borderId="0"/>
    <xf numFmtId="0" fontId="108" fillId="53" borderId="0" applyNumberFormat="0" applyBorder="0" applyAlignment="0" applyProtection="0">
      <alignment vertical="center"/>
    </xf>
    <xf numFmtId="190" fontId="8" fillId="19" borderId="0"/>
    <xf numFmtId="190" fontId="8" fillId="19" borderId="0"/>
    <xf numFmtId="190" fontId="8" fillId="19" borderId="0"/>
    <xf numFmtId="190" fontId="8" fillId="19" borderId="0"/>
    <xf numFmtId="190" fontId="8" fillId="19" borderId="0"/>
    <xf numFmtId="0" fontId="8" fillId="0" borderId="0">
      <alignment vertical="center"/>
    </xf>
    <xf numFmtId="187" fontId="8" fillId="19" borderId="0"/>
    <xf numFmtId="0" fontId="8" fillId="0" borderId="0">
      <alignment vertical="center"/>
    </xf>
    <xf numFmtId="187" fontId="8" fillId="19" borderId="0"/>
    <xf numFmtId="0" fontId="8" fillId="0" borderId="0">
      <alignment vertical="center"/>
    </xf>
    <xf numFmtId="190" fontId="8" fillId="19" borderId="0"/>
    <xf numFmtId="0" fontId="197" fillId="3" borderId="57">
      <alignment vertical="center"/>
    </xf>
    <xf numFmtId="261" fontId="0" fillId="0" borderId="0" applyFont="0" applyFill="0" applyBorder="0" applyAlignment="0" applyProtection="0"/>
    <xf numFmtId="0" fontId="8" fillId="0" borderId="0" applyNumberFormat="0" applyFill="0" applyBorder="0" applyAlignment="0" applyProtection="0"/>
    <xf numFmtId="275" fontId="0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222" fontId="0" fillId="0" borderId="0" applyFont="0" applyFill="0" applyBorder="0" applyAlignment="0" applyProtection="0"/>
    <xf numFmtId="0" fontId="128" fillId="0" borderId="67"/>
    <xf numFmtId="282" fontId="0" fillId="0" borderId="0" applyFont="0" applyFill="0" applyBorder="0" applyAlignment="0" applyProtection="0"/>
    <xf numFmtId="0" fontId="58" fillId="32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259" fontId="59" fillId="0" borderId="0" applyFont="0" applyFill="0" applyBorder="0" applyAlignment="0" applyProtection="0"/>
    <xf numFmtId="209" fontId="59" fillId="0" borderId="0" applyFont="0" applyFill="0" applyBorder="0" applyAlignment="0" applyProtection="0"/>
    <xf numFmtId="281" fontId="0" fillId="0" borderId="0" applyFont="0" applyFill="0" applyBorder="0" applyAlignment="0" applyProtection="0"/>
    <xf numFmtId="204" fontId="0" fillId="0" borderId="0" applyFont="0" applyFill="0" applyBorder="0" applyAlignment="0" applyProtection="0"/>
    <xf numFmtId="234" fontId="59" fillId="0" borderId="0" applyFont="0" applyFill="0" applyBorder="0" applyAlignment="0" applyProtection="0"/>
    <xf numFmtId="283" fontId="59" fillId="0" borderId="0" applyFont="0" applyFill="0" applyBorder="0" applyAlignment="0" applyProtection="0"/>
    <xf numFmtId="244" fontId="0" fillId="0" borderId="0" applyFont="0" applyFill="0" applyBorder="0" applyAlignment="0" applyProtection="0"/>
    <xf numFmtId="9" fontId="85" fillId="0" borderId="0" applyNumberFormat="0" applyFill="0" applyBorder="0" applyAlignment="0">
      <protection locked="0"/>
    </xf>
    <xf numFmtId="0" fontId="0" fillId="0" borderId="0">
      <alignment horizontal="centerContinuous"/>
    </xf>
    <xf numFmtId="0" fontId="0" fillId="0" borderId="0">
      <alignment horizontal="centerContinuous"/>
    </xf>
    <xf numFmtId="0" fontId="1" fillId="0" borderId="0"/>
    <xf numFmtId="0" fontId="0" fillId="0" borderId="0" applyNumberFormat="0" applyFont="0" applyFill="0" applyBorder="0" applyAlignment="0" applyProtection="0"/>
    <xf numFmtId="0" fontId="0" fillId="0" borderId="0">
      <alignment horizontal="centerContinuous"/>
    </xf>
    <xf numFmtId="0" fontId="0" fillId="0" borderId="0">
      <alignment horizontal="centerContinuous"/>
    </xf>
    <xf numFmtId="0" fontId="0" fillId="0" borderId="0">
      <alignment horizontal="centerContinuous"/>
    </xf>
    <xf numFmtId="0" fontId="58" fillId="14" borderId="0" applyNumberFormat="0" applyBorder="0" applyAlignment="0" applyProtection="0">
      <alignment vertical="center"/>
    </xf>
    <xf numFmtId="0" fontId="0" fillId="0" borderId="0">
      <alignment horizontal="centerContinuous"/>
    </xf>
    <xf numFmtId="0" fontId="0" fillId="0" borderId="0">
      <alignment horizontal="centerContinuous"/>
    </xf>
    <xf numFmtId="43" fontId="59" fillId="0" borderId="0" applyFont="0" applyFill="0" applyBorder="0" applyAlignment="0" applyProtection="0"/>
    <xf numFmtId="0" fontId="0" fillId="0" borderId="0">
      <alignment horizontal="centerContinuous"/>
    </xf>
    <xf numFmtId="0" fontId="0" fillId="0" borderId="0">
      <alignment horizontal="centerContinuous"/>
    </xf>
    <xf numFmtId="0" fontId="0" fillId="0" borderId="0" applyNumberFormat="0" applyFont="0" applyFill="0" applyBorder="0" applyAlignment="0" applyProtection="0"/>
    <xf numFmtId="0" fontId="0" fillId="0" borderId="0">
      <alignment horizontal="centerContinuous"/>
    </xf>
    <xf numFmtId="0" fontId="0" fillId="0" borderId="0">
      <alignment horizontal="centerContinuous"/>
    </xf>
    <xf numFmtId="0" fontId="0" fillId="0" borderId="0" applyNumberFormat="0" applyFont="0" applyFill="0" applyBorder="0" applyAlignment="0" applyProtection="0"/>
    <xf numFmtId="0" fontId="0" fillId="0" borderId="0">
      <alignment horizontal="centerContinuous"/>
    </xf>
    <xf numFmtId="0" fontId="0" fillId="0" borderId="0">
      <alignment horizontal="centerContinuous"/>
    </xf>
    <xf numFmtId="0" fontId="8" fillId="0" borderId="0"/>
    <xf numFmtId="0" fontId="0" fillId="0" borderId="0">
      <alignment horizontal="centerContinuous"/>
    </xf>
    <xf numFmtId="0" fontId="0" fillId="0" borderId="0">
      <alignment horizontal="centerContinuous"/>
    </xf>
    <xf numFmtId="0" fontId="0" fillId="0" borderId="0">
      <alignment horizontal="centerContinuous"/>
    </xf>
    <xf numFmtId="0" fontId="1" fillId="0" borderId="0"/>
    <xf numFmtId="0" fontId="0" fillId="0" borderId="0">
      <alignment horizontal="centerContinuous"/>
    </xf>
    <xf numFmtId="0" fontId="0" fillId="0" borderId="0">
      <alignment horizontal="centerContinuous"/>
    </xf>
    <xf numFmtId="0" fontId="0" fillId="0" borderId="0">
      <alignment horizontal="centerContinuous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>
      <alignment horizontal="centerContinuous"/>
    </xf>
    <xf numFmtId="0" fontId="0" fillId="0" borderId="0">
      <alignment horizontal="centerContinuous"/>
    </xf>
    <xf numFmtId="0" fontId="0" fillId="0" borderId="0">
      <alignment horizontal="centerContinuous"/>
    </xf>
    <xf numFmtId="0" fontId="0" fillId="0" borderId="0">
      <alignment horizontal="centerContinuous"/>
    </xf>
    <xf numFmtId="0" fontId="124" fillId="0" borderId="59" applyNumberFormat="0" applyFill="0" applyAlignment="0" applyProtection="0">
      <alignment vertical="center"/>
    </xf>
    <xf numFmtId="0" fontId="0" fillId="0" borderId="0">
      <alignment horizontal="centerContinuous"/>
    </xf>
    <xf numFmtId="0" fontId="0" fillId="0" borderId="0">
      <alignment horizontal="centerContinuous"/>
    </xf>
    <xf numFmtId="0" fontId="0" fillId="0" borderId="0">
      <alignment horizontal="centerContinuous"/>
    </xf>
    <xf numFmtId="0" fontId="0" fillId="0" borderId="0">
      <alignment horizontal="centerContinuous"/>
    </xf>
    <xf numFmtId="0" fontId="0" fillId="0" borderId="0">
      <alignment horizontal="centerContinuous"/>
    </xf>
    <xf numFmtId="0" fontId="0" fillId="0" borderId="0">
      <alignment horizontal="centerContinuous"/>
    </xf>
    <xf numFmtId="0" fontId="0" fillId="0" borderId="0">
      <alignment horizontal="centerContinuous"/>
    </xf>
    <xf numFmtId="264" fontId="59" fillId="0" borderId="0"/>
    <xf numFmtId="0" fontId="198" fillId="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94" fillId="17" borderId="0"/>
    <xf numFmtId="0" fontId="184" fillId="0" borderId="0"/>
    <xf numFmtId="0" fontId="184" fillId="0" borderId="0"/>
    <xf numFmtId="0" fontId="199" fillId="0" borderId="0">
      <alignment horizontal="center" vertical="center"/>
    </xf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235" fontId="73" fillId="0" borderId="4">
      <alignment horizontal="justify" vertical="top" wrapText="1"/>
    </xf>
    <xf numFmtId="39" fontId="8" fillId="0" borderId="0"/>
    <xf numFmtId="235" fontId="73" fillId="0" borderId="4">
      <alignment horizontal="justify" vertical="top" wrapText="1"/>
    </xf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0" fontId="0" fillId="0" borderId="0" applyNumberFormat="0" applyFont="0" applyFill="0" applyBorder="0" applyAlignment="0" applyProtection="0"/>
    <xf numFmtId="39" fontId="8" fillId="0" borderId="0"/>
    <xf numFmtId="39" fontId="8" fillId="0" borderId="0"/>
    <xf numFmtId="39" fontId="8" fillId="0" borderId="0"/>
    <xf numFmtId="0" fontId="0" fillId="0" borderId="0" applyNumberFormat="0" applyFont="0" applyFill="0" applyBorder="0" applyAlignment="0" applyProtection="0"/>
    <xf numFmtId="39" fontId="8" fillId="0" borderId="0"/>
    <xf numFmtId="0" fontId="0" fillId="0" borderId="0" applyNumberFormat="0" applyFont="0" applyFill="0" applyBorder="0" applyAlignment="0" applyProtection="0"/>
    <xf numFmtId="0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0" fontId="74" fillId="0" borderId="0" applyNumberFormat="0" applyFill="0" applyBorder="0" applyAlignment="0" applyProtection="0">
      <alignment vertical="center"/>
    </xf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0" fontId="67" fillId="0" borderId="0"/>
    <xf numFmtId="39" fontId="8" fillId="0" borderId="0"/>
    <xf numFmtId="39" fontId="8" fillId="0" borderId="0"/>
    <xf numFmtId="39" fontId="8" fillId="0" borderId="0"/>
    <xf numFmtId="0" fontId="1" fillId="0" borderId="0"/>
    <xf numFmtId="0" fontId="76" fillId="28" borderId="0" applyNumberFormat="0" applyBorder="0" applyAlignment="0" applyProtection="0">
      <alignment vertical="center"/>
    </xf>
    <xf numFmtId="39" fontId="8" fillId="0" borderId="0"/>
    <xf numFmtId="0" fontId="1" fillId="0" borderId="0"/>
    <xf numFmtId="0" fontId="76" fillId="28" borderId="0" applyNumberFormat="0" applyBorder="0" applyAlignment="0" applyProtection="0">
      <alignment vertical="center"/>
    </xf>
    <xf numFmtId="39" fontId="8" fillId="0" borderId="0"/>
    <xf numFmtId="0" fontId="76" fillId="28" borderId="0" applyNumberFormat="0" applyBorder="0" applyAlignment="0" applyProtection="0">
      <alignment vertical="center"/>
    </xf>
    <xf numFmtId="39" fontId="8" fillId="0" borderId="0"/>
    <xf numFmtId="0" fontId="76" fillId="28" borderId="0" applyNumberFormat="0" applyBorder="0" applyAlignment="0" applyProtection="0">
      <alignment vertical="center"/>
    </xf>
    <xf numFmtId="39" fontId="8" fillId="0" borderId="0"/>
    <xf numFmtId="39" fontId="8" fillId="0" borderId="0"/>
    <xf numFmtId="39" fontId="8" fillId="0" borderId="0"/>
    <xf numFmtId="0" fontId="76" fillId="28" borderId="0" applyNumberFormat="0" applyBorder="0" applyAlignment="0" applyProtection="0">
      <alignment vertical="center"/>
    </xf>
    <xf numFmtId="39" fontId="8" fillId="0" borderId="0"/>
    <xf numFmtId="0" fontId="76" fillId="28" borderId="0" applyNumberFormat="0" applyBorder="0" applyAlignment="0" applyProtection="0">
      <alignment vertical="center"/>
    </xf>
    <xf numFmtId="39" fontId="8" fillId="0" borderId="0"/>
    <xf numFmtId="39" fontId="8" fillId="0" borderId="0"/>
    <xf numFmtId="0" fontId="76" fillId="28" borderId="0" applyNumberFormat="0" applyBorder="0" applyAlignment="0" applyProtection="0">
      <alignment vertical="center"/>
    </xf>
    <xf numFmtId="39" fontId="8" fillId="0" borderId="0"/>
    <xf numFmtId="0" fontId="76" fillId="28" borderId="0" applyNumberFormat="0" applyBorder="0" applyAlignment="0" applyProtection="0">
      <alignment vertical="center"/>
    </xf>
    <xf numFmtId="39" fontId="8" fillId="0" borderId="0"/>
    <xf numFmtId="0" fontId="76" fillId="28" borderId="0" applyNumberFormat="0" applyBorder="0" applyAlignment="0" applyProtection="0">
      <alignment vertical="center"/>
    </xf>
    <xf numFmtId="39" fontId="8" fillId="0" borderId="0"/>
    <xf numFmtId="39" fontId="8" fillId="0" borderId="0"/>
    <xf numFmtId="0" fontId="76" fillId="28" borderId="0" applyNumberFormat="0" applyBorder="0" applyAlignment="0" applyProtection="0">
      <alignment vertical="center"/>
    </xf>
    <xf numFmtId="39" fontId="8" fillId="0" borderId="0"/>
    <xf numFmtId="0" fontId="76" fillId="2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39" fontId="8" fillId="0" borderId="0"/>
    <xf numFmtId="0" fontId="76" fillId="28" borderId="0" applyNumberFormat="0" applyBorder="0" applyAlignment="0" applyProtection="0">
      <alignment vertical="center"/>
    </xf>
    <xf numFmtId="39" fontId="8" fillId="0" borderId="0"/>
    <xf numFmtId="0" fontId="81" fillId="0" borderId="44" applyNumberFormat="0" applyFill="0" applyAlignment="0" applyProtection="0">
      <alignment vertical="center"/>
    </xf>
    <xf numFmtId="39" fontId="8" fillId="0" borderId="0"/>
    <xf numFmtId="39" fontId="8" fillId="0" borderId="0"/>
    <xf numFmtId="0" fontId="76" fillId="28" borderId="0" applyNumberFormat="0" applyBorder="0" applyAlignment="0" applyProtection="0">
      <alignment vertical="center"/>
    </xf>
    <xf numFmtId="39" fontId="8" fillId="0" borderId="0"/>
    <xf numFmtId="0" fontId="76" fillId="28" borderId="0" applyNumberFormat="0" applyBorder="0" applyAlignment="0" applyProtection="0">
      <alignment vertical="center"/>
    </xf>
    <xf numFmtId="39" fontId="8" fillId="0" borderId="0"/>
    <xf numFmtId="39" fontId="8" fillId="0" borderId="0"/>
    <xf numFmtId="0" fontId="76" fillId="28" borderId="0" applyNumberFormat="0" applyBorder="0" applyAlignment="0" applyProtection="0">
      <alignment vertical="center"/>
    </xf>
    <xf numFmtId="39" fontId="8" fillId="0" borderId="0"/>
    <xf numFmtId="0" fontId="58" fillId="14" borderId="0" applyNumberFormat="0" applyBorder="0" applyAlignment="0" applyProtection="0">
      <alignment vertical="center"/>
    </xf>
    <xf numFmtId="39" fontId="8" fillId="0" borderId="0"/>
    <xf numFmtId="39" fontId="8" fillId="0" borderId="0"/>
    <xf numFmtId="39" fontId="8" fillId="0" borderId="0"/>
    <xf numFmtId="0" fontId="8" fillId="0" borderId="0" applyNumberFormat="0" applyFill="0" applyBorder="0" applyAlignment="0" applyProtection="0">
      <alignment horizontal="left"/>
    </xf>
    <xf numFmtId="39" fontId="8" fillId="0" borderId="0"/>
    <xf numFmtId="0" fontId="58" fillId="14" borderId="0" applyNumberFormat="0" applyBorder="0" applyAlignment="0" applyProtection="0">
      <alignment vertical="center"/>
    </xf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0" fontId="58" fillId="52" borderId="0" applyNumberFormat="0" applyBorder="0" applyAlignment="0" applyProtection="0">
      <alignment vertical="center"/>
    </xf>
    <xf numFmtId="39" fontId="8" fillId="0" borderId="0"/>
    <xf numFmtId="39" fontId="8" fillId="0" borderId="0"/>
    <xf numFmtId="39" fontId="8" fillId="0" borderId="0"/>
    <xf numFmtId="0" fontId="58" fillId="52" borderId="0" applyNumberFormat="0" applyBorder="0" applyAlignment="0" applyProtection="0">
      <alignment vertical="center"/>
    </xf>
    <xf numFmtId="0" fontId="1" fillId="0" borderId="0"/>
    <xf numFmtId="0" fontId="66" fillId="0" borderId="0"/>
    <xf numFmtId="39" fontId="8" fillId="0" borderId="0"/>
    <xf numFmtId="0" fontId="1" fillId="0" borderId="0"/>
    <xf numFmtId="0" fontId="1" fillId="0" borderId="0"/>
    <xf numFmtId="39" fontId="8" fillId="0" borderId="0"/>
    <xf numFmtId="0" fontId="1" fillId="0" borderId="0"/>
    <xf numFmtId="0" fontId="66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43" fontId="59" fillId="0" borderId="0" applyFont="0" applyFill="0" applyBorder="0" applyAlignment="0" applyProtection="0"/>
    <xf numFmtId="39" fontId="8" fillId="0" borderId="0"/>
    <xf numFmtId="39" fontId="8" fillId="0" borderId="0"/>
    <xf numFmtId="39" fontId="8" fillId="0" borderId="0"/>
    <xf numFmtId="0" fontId="136" fillId="0" borderId="0" applyFill="0" applyBorder="0" applyProtection="0">
      <alignment horizontal="left" vertical="top"/>
    </xf>
    <xf numFmtId="39" fontId="8" fillId="0" borderId="0"/>
    <xf numFmtId="39" fontId="8" fillId="0" borderId="0"/>
    <xf numFmtId="0" fontId="110" fillId="0" borderId="0"/>
    <xf numFmtId="39" fontId="8" fillId="0" borderId="0"/>
    <xf numFmtId="39" fontId="8" fillId="0" borderId="0"/>
    <xf numFmtId="0" fontId="58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43" fontId="0" fillId="0" borderId="0" applyFont="0" applyFill="0" applyBorder="0" applyAlignment="0" applyProtection="0"/>
    <xf numFmtId="39" fontId="8" fillId="0" borderId="0"/>
    <xf numFmtId="0" fontId="0" fillId="0" borderId="0" applyNumberFormat="0" applyFont="0" applyFill="0" applyBorder="0" applyAlignment="0" applyProtection="0"/>
    <xf numFmtId="39" fontId="8" fillId="0" borderId="0"/>
    <xf numFmtId="0" fontId="0" fillId="0" borderId="0" applyNumberFormat="0" applyFont="0" applyFill="0" applyBorder="0" applyAlignment="0" applyProtection="0"/>
    <xf numFmtId="43" fontId="0" fillId="0" borderId="0" applyFont="0" applyFill="0" applyBorder="0" applyAlignment="0" applyProtection="0"/>
    <xf numFmtId="39" fontId="8" fillId="0" borderId="0"/>
    <xf numFmtId="39" fontId="8" fillId="0" borderId="0"/>
    <xf numFmtId="0" fontId="58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39" fontId="8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0" fontId="8" fillId="0" borderId="0">
      <alignment vertical="center"/>
    </xf>
    <xf numFmtId="0" fontId="8" fillId="0" borderId="0">
      <alignment vertical="center"/>
    </xf>
    <xf numFmtId="39" fontId="8" fillId="0" borderId="0"/>
    <xf numFmtId="39" fontId="8" fillId="0" borderId="0"/>
    <xf numFmtId="39" fontId="8" fillId="0" borderId="0"/>
    <xf numFmtId="39" fontId="8" fillId="0" borderId="0"/>
    <xf numFmtId="0" fontId="58" fillId="52" borderId="0" applyNumberFormat="0" applyBorder="0" applyAlignment="0" applyProtection="0">
      <alignment vertical="center"/>
    </xf>
    <xf numFmtId="39" fontId="8" fillId="0" borderId="0"/>
    <xf numFmtId="39" fontId="8" fillId="0" borderId="0"/>
    <xf numFmtId="39" fontId="8" fillId="0" borderId="0"/>
    <xf numFmtId="39" fontId="8" fillId="0" borderId="0"/>
    <xf numFmtId="39" fontId="8" fillId="0" borderId="0"/>
    <xf numFmtId="0" fontId="8" fillId="0" borderId="0">
      <alignment vertical="center"/>
    </xf>
    <xf numFmtId="39" fontId="8" fillId="0" borderId="0"/>
    <xf numFmtId="0" fontId="8" fillId="0" borderId="0" applyNumberFormat="0" applyFill="0" applyBorder="0" applyAlignment="0" applyProtection="0">
      <alignment horizontal="left"/>
    </xf>
    <xf numFmtId="39" fontId="8" fillId="0" borderId="0"/>
    <xf numFmtId="39" fontId="8" fillId="0" borderId="0"/>
    <xf numFmtId="39" fontId="8" fillId="0" borderId="0"/>
    <xf numFmtId="0" fontId="0" fillId="0" borderId="0" applyNumberFormat="0" applyFont="0" applyFill="0" applyBorder="0" applyAlignment="0" applyProtection="0"/>
    <xf numFmtId="39" fontId="8" fillId="0" borderId="0"/>
    <xf numFmtId="39" fontId="8" fillId="0" borderId="0"/>
    <xf numFmtId="0" fontId="8" fillId="0" borderId="0">
      <alignment vertical="center"/>
    </xf>
    <xf numFmtId="39" fontId="8" fillId="0" borderId="0"/>
    <xf numFmtId="0" fontId="8" fillId="0" borderId="0">
      <alignment vertical="center"/>
    </xf>
    <xf numFmtId="39" fontId="8" fillId="0" borderId="0"/>
    <xf numFmtId="39" fontId="8" fillId="0" borderId="0"/>
    <xf numFmtId="0" fontId="58" fillId="52" borderId="0" applyNumberFormat="0" applyBorder="0" applyAlignment="0" applyProtection="0">
      <alignment vertical="center"/>
    </xf>
    <xf numFmtId="39" fontId="8" fillId="0" borderId="0"/>
    <xf numFmtId="39" fontId="8" fillId="0" borderId="0"/>
    <xf numFmtId="0" fontId="8" fillId="0" borderId="0">
      <alignment vertical="center"/>
    </xf>
    <xf numFmtId="39" fontId="8" fillId="0" borderId="0"/>
    <xf numFmtId="39" fontId="8" fillId="0" borderId="0"/>
    <xf numFmtId="0" fontId="8" fillId="0" borderId="0">
      <alignment vertical="center"/>
    </xf>
    <xf numFmtId="39" fontId="8" fillId="0" borderId="0"/>
    <xf numFmtId="39" fontId="8" fillId="0" borderId="0"/>
    <xf numFmtId="204" fontId="120" fillId="0" borderId="0"/>
    <xf numFmtId="221" fontId="0" fillId="0" borderId="12" applyFont="0" applyFill="0" applyBorder="0" applyAlignment="0" applyProtection="0">
      <protection locked="0"/>
    </xf>
    <xf numFmtId="0" fontId="66" fillId="0" borderId="0"/>
    <xf numFmtId="206" fontId="0" fillId="0" borderId="0" applyFont="0" applyFill="0" applyBorder="0" applyAlignment="0" applyProtection="0"/>
    <xf numFmtId="206" fontId="59" fillId="0" borderId="0"/>
    <xf numFmtId="221" fontId="121" fillId="71" borderId="71" applyProtection="0">
      <alignment horizontal="right" vertical="center"/>
      <protection locked="0"/>
    </xf>
    <xf numFmtId="206" fontId="59" fillId="0" borderId="0"/>
    <xf numFmtId="39" fontId="0" fillId="0" borderId="0" applyFont="0" applyFill="0" applyBorder="0" applyAlignment="0" applyProtection="0"/>
    <xf numFmtId="0" fontId="199" fillId="0" borderId="0"/>
    <xf numFmtId="176" fontId="0" fillId="0" borderId="12" applyFont="0" applyFill="0" applyBorder="0" applyAlignment="0" applyProtection="0">
      <protection locked="0"/>
    </xf>
    <xf numFmtId="0" fontId="59" fillId="38" borderId="56" applyNumberFormat="0" applyFont="0" applyAlignment="0" applyProtection="0"/>
    <xf numFmtId="282" fontId="0" fillId="0" borderId="0" applyFont="0" applyFill="0" applyBorder="0" applyAlignment="0" applyProtection="0"/>
    <xf numFmtId="226" fontId="0" fillId="0" borderId="0" applyFont="0" applyFill="0" applyBorder="0" applyAlignment="0" applyProtection="0"/>
    <xf numFmtId="224" fontId="0" fillId="0" borderId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1" fontId="59" fillId="0" borderId="0" applyFont="0" applyFill="0" applyBorder="0" applyAlignment="0" applyProtection="0"/>
    <xf numFmtId="0" fontId="202" fillId="0" borderId="0" applyNumberFormat="0" applyFill="0" applyBorder="0" applyAlignment="0" applyProtection="0">
      <alignment vertical="top"/>
      <protection locked="0"/>
    </xf>
    <xf numFmtId="0" fontId="203" fillId="17" borderId="57" applyNumberFormat="0" applyAlignment="0" applyProtection="0"/>
    <xf numFmtId="40" fontId="204" fillId="3" borderId="0">
      <alignment horizontal="right"/>
    </xf>
    <xf numFmtId="0" fontId="0" fillId="72" borderId="0" applyNumberFormat="0" applyFont="0" applyBorder="0" applyAlignment="0" applyProtection="0"/>
    <xf numFmtId="14" fontId="100" fillId="0" borderId="0">
      <alignment horizontal="center" wrapText="1"/>
      <protection locked="0"/>
    </xf>
    <xf numFmtId="14" fontId="100" fillId="0" borderId="0">
      <alignment horizontal="center" wrapText="1"/>
      <protection locked="0"/>
    </xf>
    <xf numFmtId="14" fontId="100" fillId="0" borderId="0">
      <alignment horizontal="center" wrapText="1"/>
      <protection locked="0"/>
    </xf>
    <xf numFmtId="273" fontId="59" fillId="0" borderId="0" applyFont="0" applyFill="0" applyBorder="0" applyAlignment="0" applyProtection="0"/>
    <xf numFmtId="0" fontId="1" fillId="0" borderId="0"/>
    <xf numFmtId="273" fontId="0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66" fillId="0" borderId="0"/>
    <xf numFmtId="273" fontId="0" fillId="0" borderId="0" applyFont="0" applyFill="0" applyBorder="0" applyAlignment="0" applyProtection="0"/>
    <xf numFmtId="273" fontId="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58" fillId="51" borderId="0" applyNumberFormat="0" applyBorder="0" applyAlignment="0" applyProtection="0">
      <alignment vertical="center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58" fillId="14" borderId="0" applyNumberFormat="0" applyBorder="0" applyAlignment="0" applyProtection="0">
      <alignment vertical="center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71" fillId="0" borderId="13" applyNumberFormat="0" applyFill="0" applyProtection="0">
      <alignment horizontal="left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/>
    <xf numFmtId="10" fontId="0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207" fontId="8" fillId="0" borderId="0" applyNumberFormat="0" applyFill="0" applyBorder="0" applyAlignment="0" applyProtection="0">
      <alignment horizontal="left"/>
    </xf>
    <xf numFmtId="10" fontId="0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1" fillId="0" borderId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41" fontId="8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201" fontId="0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201" fontId="0" fillId="0" borderId="0" applyFont="0" applyFill="0" applyBorder="0" applyAlignment="0" applyProtection="0"/>
    <xf numFmtId="225" fontId="59" fillId="0" borderId="0" applyFont="0" applyFill="0" applyBorder="0" applyAlignment="0" applyProtection="0"/>
    <xf numFmtId="225" fontId="0" fillId="0" borderId="0" applyFont="0" applyFill="0" applyBorder="0" applyAlignment="0" applyProtection="0"/>
    <xf numFmtId="225" fontId="0" fillId="0" borderId="0" applyFont="0" applyFill="0" applyBorder="0" applyAlignment="0" applyProtection="0"/>
    <xf numFmtId="225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0" fontId="8" fillId="0" borderId="0">
      <alignment vertical="center"/>
    </xf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59" fillId="0" borderId="0" applyFont="0" applyFill="0" applyBorder="0" applyAlignment="0" applyProtection="0"/>
    <xf numFmtId="10" fontId="59" fillId="0" borderId="0" applyFont="0" applyFill="0" applyBorder="0" applyAlignment="0" applyProtection="0"/>
    <xf numFmtId="10" fontId="59" fillId="0" borderId="0" applyFont="0" applyFill="0" applyBorder="0" applyAlignment="0" applyProtection="0"/>
    <xf numFmtId="10" fontId="59" fillId="0" borderId="0" applyFont="0" applyFill="0" applyBorder="0" applyAlignment="0" applyProtection="0"/>
    <xf numFmtId="10" fontId="59" fillId="0" borderId="0" applyFont="0" applyFill="0" applyBorder="0" applyAlignment="0" applyProtection="0"/>
    <xf numFmtId="10" fontId="59" fillId="0" borderId="0" applyFont="0" applyFill="0" applyBorder="0" applyAlignment="0" applyProtection="0"/>
    <xf numFmtId="0" fontId="1" fillId="0" borderId="0" applyFill="0" applyBorder="0" applyAlignment="0"/>
    <xf numFmtId="10" fontId="59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59" fillId="0" borderId="0" applyFont="0" applyFill="0" applyBorder="0" applyAlignment="0" applyProtection="0"/>
    <xf numFmtId="10" fontId="59" fillId="0" borderId="0" applyFont="0" applyFill="0" applyBorder="0" applyAlignment="0" applyProtection="0"/>
    <xf numFmtId="10" fontId="59" fillId="0" borderId="0" applyFont="0" applyFill="0" applyBorder="0" applyAlignment="0" applyProtection="0"/>
    <xf numFmtId="10" fontId="59" fillId="0" borderId="0" applyFont="0" applyFill="0" applyBorder="0" applyAlignment="0" applyProtection="0"/>
    <xf numFmtId="10" fontId="59" fillId="0" borderId="0" applyFont="0" applyFill="0" applyBorder="0" applyAlignment="0" applyProtection="0"/>
    <xf numFmtId="10" fontId="59" fillId="0" borderId="0" applyFont="0" applyFill="0" applyBorder="0" applyAlignment="0" applyProtection="0"/>
    <xf numFmtId="10" fontId="59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0" fontId="8" fillId="0" borderId="0" applyNumberFormat="0" applyFill="0" applyBorder="0" applyAlignment="0" applyProtection="0">
      <alignment horizontal="left"/>
    </xf>
    <xf numFmtId="10" fontId="59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59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0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8" fillId="0" borderId="0">
      <alignment vertical="center"/>
    </xf>
    <xf numFmtId="9" fontId="0" fillId="0" borderId="0" applyFont="0" applyFill="0" applyBorder="0" applyAlignment="0" applyProtection="0"/>
    <xf numFmtId="0" fontId="0" fillId="66" borderId="0" applyNumberFormat="0" applyFont="0" applyBorder="0" applyAlignment="0" applyProtection="0"/>
    <xf numFmtId="9" fontId="0" fillId="0" borderId="0" applyFont="0" applyFill="0" applyBorder="0" applyAlignment="0" applyProtection="0"/>
    <xf numFmtId="0" fontId="0" fillId="66" borderId="0" applyNumberFormat="0" applyFont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8" fillId="0" borderId="0">
      <alignment vertical="center"/>
    </xf>
    <xf numFmtId="9" fontId="77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9" fontId="77" fillId="0" borderId="0" applyFont="0" applyFill="0" applyBorder="0" applyAlignment="0" applyProtection="0"/>
    <xf numFmtId="0" fontId="8" fillId="0" borderId="0">
      <alignment vertical="center"/>
    </xf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0" fontId="77" fillId="0" borderId="0" applyFont="0" applyFill="0" applyBorder="0" applyAlignment="0" applyProtection="0"/>
    <xf numFmtId="10" fontId="0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10" fontId="0" fillId="0" borderId="0" applyFont="0" applyFill="0" applyBorder="0" applyAlignment="0" applyProtection="0"/>
    <xf numFmtId="0" fontId="99" fillId="28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77" fillId="0" borderId="0" applyFont="0" applyFill="0" applyBorder="0" applyAlignment="0" applyProtection="0"/>
    <xf numFmtId="10" fontId="77" fillId="0" borderId="0" applyFont="0" applyFill="0" applyBorder="0" applyAlignment="0" applyProtection="0"/>
    <xf numFmtId="10" fontId="77" fillId="0" borderId="0" applyFont="0" applyFill="0" applyBorder="0" applyAlignment="0" applyProtection="0"/>
    <xf numFmtId="10" fontId="77" fillId="0" borderId="0" applyFont="0" applyFill="0" applyBorder="0" applyAlignment="0" applyProtection="0"/>
    <xf numFmtId="4" fontId="0" fillId="0" borderId="0" applyFont="0" applyFill="0" applyBorder="0" applyAlignment="0" applyProtection="0"/>
    <xf numFmtId="10" fontId="77" fillId="0" borderId="0" applyFont="0" applyFill="0" applyBorder="0" applyAlignment="0" applyProtection="0"/>
    <xf numFmtId="4" fontId="0" fillId="0" borderId="0" applyFont="0" applyFill="0" applyBorder="0" applyAlignment="0" applyProtection="0"/>
    <xf numFmtId="10" fontId="77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77" fillId="0" borderId="0" applyFont="0" applyFill="0" applyBorder="0" applyAlignment="0" applyProtection="0"/>
    <xf numFmtId="10" fontId="77" fillId="0" borderId="0" applyFont="0" applyFill="0" applyBorder="0" applyAlignment="0" applyProtection="0"/>
    <xf numFmtId="10" fontId="77" fillId="0" borderId="0" applyFont="0" applyFill="0" applyBorder="0" applyAlignment="0" applyProtection="0"/>
    <xf numFmtId="10" fontId="77" fillId="0" borderId="0" applyFont="0" applyFill="0" applyBorder="0" applyAlignment="0" applyProtection="0"/>
    <xf numFmtId="10" fontId="77" fillId="0" borderId="0" applyFont="0" applyFill="0" applyBorder="0" applyAlignment="0" applyProtection="0"/>
    <xf numFmtId="10" fontId="77" fillId="0" borderId="0" applyFont="0" applyFill="0" applyBorder="0" applyAlignment="0" applyProtection="0"/>
    <xf numFmtId="10" fontId="77" fillId="0" borderId="0" applyFont="0" applyFill="0" applyBorder="0" applyAlignment="0" applyProtection="0"/>
    <xf numFmtId="10" fontId="77" fillId="0" borderId="0" applyFont="0" applyFill="0" applyBorder="0" applyAlignment="0" applyProtection="0"/>
    <xf numFmtId="10" fontId="77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0" fontId="124" fillId="0" borderId="59" applyNumberFormat="0" applyFill="0" applyAlignment="0" applyProtection="0">
      <alignment vertical="center"/>
    </xf>
    <xf numFmtId="10" fontId="0" fillId="0" borderId="0" applyFont="0" applyFill="0" applyBorder="0" applyAlignment="0" applyProtection="0"/>
    <xf numFmtId="0" fontId="124" fillId="0" borderId="59" applyNumberFormat="0" applyFill="0" applyAlignment="0" applyProtection="0">
      <alignment vertical="center"/>
    </xf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249" fontId="0" fillId="0" borderId="0" applyFont="0" applyFill="0" applyBorder="0" applyAlignment="0" applyProtection="0"/>
    <xf numFmtId="0" fontId="59" fillId="0" borderId="0"/>
    <xf numFmtId="0" fontId="66" fillId="0" borderId="0"/>
    <xf numFmtId="284" fontId="59" fillId="0" borderId="0" applyFont="0" applyFill="0" applyProtection="0"/>
    <xf numFmtId="0" fontId="0" fillId="0" borderId="0"/>
    <xf numFmtId="0" fontId="80" fillId="17" borderId="1"/>
    <xf numFmtId="0" fontId="0" fillId="0" borderId="0"/>
    <xf numFmtId="0" fontId="76" fillId="28" borderId="0" applyNumberFormat="0" applyBorder="0" applyAlignment="0" applyProtection="0">
      <alignment vertical="center"/>
    </xf>
    <xf numFmtId="0" fontId="80" fillId="17" borderId="1"/>
    <xf numFmtId="211" fontId="59" fillId="0" borderId="0" applyFill="0" applyBorder="0" applyAlignment="0"/>
    <xf numFmtId="211" fontId="59" fillId="0" borderId="0" applyFill="0" applyBorder="0" applyAlignment="0"/>
    <xf numFmtId="211" fontId="59" fillId="0" borderId="0" applyFill="0" applyBorder="0" applyAlignment="0"/>
    <xf numFmtId="210" fontId="59" fillId="0" borderId="0" applyFill="0" applyBorder="0" applyAlignment="0"/>
    <xf numFmtId="210" fontId="59" fillId="0" borderId="0" applyFill="0" applyBorder="0" applyAlignment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210" fontId="59" fillId="0" borderId="0" applyFill="0" applyBorder="0" applyAlignment="0"/>
    <xf numFmtId="0" fontId="116" fillId="0" borderId="0" applyNumberFormat="0" applyFill="0">
      <alignment horizontal="left" vertical="center"/>
    </xf>
    <xf numFmtId="210" fontId="59" fillId="0" borderId="0" applyFill="0" applyBorder="0" applyAlignment="0"/>
    <xf numFmtId="210" fontId="59" fillId="0" borderId="0" applyFill="0" applyBorder="0" applyAlignment="0"/>
    <xf numFmtId="179" fontId="192" fillId="0" borderId="0"/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66" fillId="0" borderId="0" applyNumberFormat="0" applyFont="0" applyFill="0" applyBorder="0" applyAlignment="0" applyProtection="0">
      <alignment horizontal="left"/>
    </xf>
    <xf numFmtId="0" fontId="66" fillId="0" borderId="0" applyNumberFormat="0" applyFont="0" applyFill="0" applyBorder="0" applyAlignment="0" applyProtection="0">
      <alignment horizontal="left"/>
    </xf>
    <xf numFmtId="0" fontId="58" fillId="14" borderId="0" applyNumberFormat="0" applyBorder="0" applyAlignment="0" applyProtection="0">
      <alignment vertical="center"/>
    </xf>
    <xf numFmtId="0" fontId="66" fillId="0" borderId="0" applyNumberFormat="0" applyFont="0" applyFill="0" applyBorder="0" applyAlignment="0" applyProtection="0">
      <alignment horizontal="left"/>
    </xf>
    <xf numFmtId="0" fontId="66" fillId="0" borderId="0" applyNumberFormat="0" applyFont="0" applyFill="0" applyBorder="0" applyAlignment="0" applyProtection="0">
      <alignment horizontal="left"/>
    </xf>
    <xf numFmtId="0" fontId="66" fillId="0" borderId="0" applyNumberFormat="0" applyFont="0" applyFill="0" applyBorder="0" applyAlignment="0" applyProtection="0">
      <alignment horizontal="left"/>
    </xf>
    <xf numFmtId="0" fontId="66" fillId="0" borderId="0" applyNumberFormat="0" applyFont="0" applyFill="0" applyBorder="0" applyAlignment="0" applyProtection="0">
      <alignment horizontal="left"/>
    </xf>
    <xf numFmtId="0" fontId="66" fillId="0" borderId="0" applyNumberFormat="0" applyFont="0" applyFill="0" applyBorder="0" applyAlignment="0" applyProtection="0">
      <alignment horizontal="left"/>
    </xf>
    <xf numFmtId="0" fontId="8" fillId="0" borderId="0">
      <alignment vertical="center"/>
    </xf>
    <xf numFmtId="0" fontId="66" fillId="0" borderId="0" applyNumberFormat="0" applyFont="0" applyFill="0" applyBorder="0" applyAlignment="0" applyProtection="0">
      <alignment horizontal="left"/>
    </xf>
    <xf numFmtId="0" fontId="66" fillId="0" borderId="0" applyNumberFormat="0" applyFont="0" applyFill="0" applyBorder="0" applyAlignment="0" applyProtection="0">
      <alignment horizontal="left"/>
    </xf>
    <xf numFmtId="0" fontId="66" fillId="0" borderId="0" applyNumberFormat="0" applyFont="0" applyFill="0" applyBorder="0" applyAlignment="0" applyProtection="0">
      <alignment horizontal="left"/>
    </xf>
    <xf numFmtId="0" fontId="66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66" fillId="0" borderId="0" applyNumberFormat="0" applyFont="0" applyFill="0" applyBorder="0" applyAlignment="0" applyProtection="0">
      <alignment horizontal="left"/>
    </xf>
    <xf numFmtId="0" fontId="66" fillId="0" borderId="0" applyNumberFormat="0" applyFont="0" applyFill="0" applyBorder="0" applyAlignment="0" applyProtection="0">
      <alignment horizontal="left"/>
    </xf>
    <xf numFmtId="0" fontId="66" fillId="0" borderId="0" applyNumberFormat="0" applyFont="0" applyFill="0" applyBorder="0" applyAlignment="0" applyProtection="0">
      <alignment horizontal="left"/>
    </xf>
    <xf numFmtId="0" fontId="66" fillId="0" borderId="0" applyNumberFormat="0" applyFont="0" applyFill="0" applyBorder="0" applyAlignment="0" applyProtection="0">
      <alignment horizontal="left"/>
    </xf>
    <xf numFmtId="0" fontId="66" fillId="0" borderId="0" applyNumberFormat="0" applyFont="0" applyFill="0" applyBorder="0" applyAlignment="0" applyProtection="0">
      <alignment horizontal="left"/>
    </xf>
    <xf numFmtId="0" fontId="66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1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66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8" fillId="0" borderId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66" fillId="0" borderId="0" applyNumberFormat="0" applyFont="0" applyFill="0" applyBorder="0" applyAlignment="0" applyProtection="0">
      <alignment horizontal="left"/>
    </xf>
    <xf numFmtId="15" fontId="66" fillId="0" borderId="0" applyFont="0" applyFill="0" applyBorder="0" applyAlignment="0" applyProtection="0"/>
    <xf numFmtId="15" fontId="0" fillId="0" borderId="0" applyFont="0" applyFill="0" applyBorder="0" applyAlignment="0" applyProtection="0"/>
    <xf numFmtId="15" fontId="0" fillId="0" borderId="0" applyFont="0" applyFill="0" applyBorder="0" applyAlignment="0" applyProtection="0"/>
    <xf numFmtId="15" fontId="0" fillId="0" borderId="0" applyFont="0" applyFill="0" applyBorder="0" applyAlignment="0" applyProtection="0"/>
    <xf numFmtId="4" fontId="66" fillId="0" borderId="0" applyFont="0" applyFill="0" applyBorder="0" applyAlignment="0" applyProtection="0"/>
    <xf numFmtId="4" fontId="0" fillId="0" borderId="0" applyFont="0" applyFill="0" applyBorder="0" applyAlignment="0" applyProtection="0"/>
    <xf numFmtId="0" fontId="177" fillId="0" borderId="67">
      <alignment horizontal="center"/>
    </xf>
    <xf numFmtId="0" fontId="177" fillId="0" borderId="67">
      <alignment horizontal="center"/>
    </xf>
    <xf numFmtId="3" fontId="66" fillId="0" borderId="0" applyFont="0" applyFill="0" applyBorder="0" applyAlignment="0" applyProtection="0"/>
    <xf numFmtId="3" fontId="0" fillId="0" borderId="0" applyFont="0" applyFill="0" applyBorder="0" applyAlignment="0" applyProtection="0"/>
    <xf numFmtId="3" fontId="0" fillId="0" borderId="0" applyFont="0" applyFill="0" applyBorder="0" applyAlignment="0" applyProtection="0"/>
    <xf numFmtId="0" fontId="8" fillId="0" borderId="0">
      <alignment vertical="center"/>
    </xf>
    <xf numFmtId="3" fontId="0" fillId="0" borderId="0" applyFont="0" applyFill="0" applyBorder="0" applyAlignment="0" applyProtection="0"/>
    <xf numFmtId="0" fontId="66" fillId="66" borderId="0" applyNumberFormat="0" applyFont="0" applyBorder="0" applyAlignment="0" applyProtection="0"/>
    <xf numFmtId="0" fontId="0" fillId="66" borderId="0" applyNumberFormat="0" applyFont="0" applyBorder="0" applyAlignment="0" applyProtection="0"/>
    <xf numFmtId="0" fontId="111" fillId="17" borderId="0"/>
    <xf numFmtId="0" fontId="111" fillId="54" borderId="0"/>
    <xf numFmtId="3" fontId="147" fillId="0" borderId="0"/>
    <xf numFmtId="0" fontId="122" fillId="53" borderId="0"/>
    <xf numFmtId="4" fontId="205" fillId="0" borderId="0">
      <alignment horizontal="righ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207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41" fontId="8" fillId="0" borderId="0" applyFont="0" applyFill="0" applyBorder="0" applyAlignment="0" applyProtection="0"/>
    <xf numFmtId="182" fontId="8" fillId="0" borderId="0" applyNumberFormat="0" applyFill="0" applyBorder="0" applyAlignment="0" applyProtection="0">
      <alignment horizontal="left"/>
    </xf>
    <xf numFmtId="207" fontId="8" fillId="0" borderId="0" applyNumberFormat="0" applyFill="0" applyBorder="0" applyAlignment="0" applyProtection="0">
      <alignment horizontal="left"/>
    </xf>
    <xf numFmtId="207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1" fillId="0" borderId="44" applyNumberFormat="0" applyFill="0" applyAlignment="0" applyProtection="0">
      <alignment vertical="center"/>
    </xf>
    <xf numFmtId="207" fontId="8" fillId="0" borderId="0" applyNumberFormat="0" applyFill="0" applyBorder="0" applyAlignment="0" applyProtection="0">
      <alignment horizontal="left"/>
    </xf>
    <xf numFmtId="207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207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horizontal="left"/>
    </xf>
    <xf numFmtId="0" fontId="8" fillId="0" borderId="0">
      <alignment vertical="center"/>
    </xf>
    <xf numFmtId="182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207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207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58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116" fillId="0" borderId="0" applyNumberFormat="0" applyFill="0">
      <alignment horizontal="left" vertical="center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204" fontId="120" fillId="0" borderId="0"/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/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66" fillId="0" borderId="0"/>
    <xf numFmtId="0" fontId="8" fillId="0" borderId="0">
      <alignment vertical="center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63" fillId="0" borderId="0">
      <alignment vertical="center"/>
    </xf>
    <xf numFmtId="0" fontId="63" fillId="0" borderId="0">
      <alignment vertical="center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105" fillId="5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207" fontId="8" fillId="0" borderId="0" applyNumberFormat="0" applyFill="0" applyBorder="0" applyAlignment="0" applyProtection="0">
      <alignment horizontal="left"/>
    </xf>
    <xf numFmtId="207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207" fontId="8" fillId="0" borderId="0" applyNumberFormat="0" applyFill="0" applyBorder="0" applyAlignment="0" applyProtection="0">
      <alignment horizontal="left"/>
    </xf>
    <xf numFmtId="0" fontId="58" fillId="14" borderId="0" applyNumberFormat="0" applyBorder="0" applyAlignment="0" applyProtection="0">
      <alignment vertical="center"/>
    </xf>
    <xf numFmtId="207" fontId="8" fillId="0" borderId="0" applyNumberFormat="0" applyFill="0" applyBorder="0" applyAlignment="0" applyProtection="0">
      <alignment horizontal="left"/>
    </xf>
    <xf numFmtId="207" fontId="8" fillId="0" borderId="0" applyNumberFormat="0" applyFill="0" applyBorder="0" applyAlignment="0" applyProtection="0">
      <alignment horizontal="left"/>
    </xf>
    <xf numFmtId="0" fontId="58" fillId="52" borderId="0" applyNumberFormat="0" applyBorder="0" applyAlignment="0" applyProtection="0">
      <alignment vertical="center"/>
    </xf>
    <xf numFmtId="207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58" fillId="5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/>
    <xf numFmtId="0" fontId="66" fillId="0" borderId="0"/>
    <xf numFmtId="0" fontId="59" fillId="0" borderId="0"/>
    <xf numFmtId="182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>
      <alignment vertical="center"/>
    </xf>
    <xf numFmtId="0" fontId="1" fillId="0" borderId="0"/>
    <xf numFmtId="0" fontId="8" fillId="0" borderId="0" applyNumberFormat="0" applyFill="0" applyBorder="0" applyAlignment="0" applyProtection="0">
      <alignment horizontal="left"/>
    </xf>
    <xf numFmtId="0" fontId="8" fillId="0" borderId="0">
      <alignment vertical="center"/>
    </xf>
    <xf numFmtId="0" fontId="1" fillId="0" borderId="0"/>
    <xf numFmtId="0" fontId="8" fillId="0" borderId="0" applyNumberFormat="0" applyFill="0" applyBorder="0" applyAlignment="0" applyProtection="0">
      <alignment horizontal="left"/>
    </xf>
    <xf numFmtId="0" fontId="8" fillId="0" borderId="0">
      <alignment vertical="center"/>
    </xf>
    <xf numFmtId="0" fontId="1" fillId="0" borderId="0"/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41" fontId="0" fillId="0" borderId="0" applyFont="0" applyFill="0" applyBorder="0" applyAlignment="0" applyProtection="0"/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207" fontId="8" fillId="0" borderId="0" applyNumberFormat="0" applyFill="0" applyBorder="0" applyAlignment="0" applyProtection="0">
      <alignment horizontal="left"/>
    </xf>
    <xf numFmtId="207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59" fillId="0" borderId="1" applyNumberFormat="0"/>
    <xf numFmtId="0" fontId="206" fillId="0" borderId="0" applyNumberFormat="0" applyFill="0" applyBorder="0" applyAlignment="0" applyProtection="0"/>
    <xf numFmtId="182" fontId="8" fillId="0" borderId="0" applyNumberFormat="0" applyFill="0" applyBorder="0" applyAlignment="0" applyProtection="0">
      <alignment horizontal="left"/>
    </xf>
    <xf numFmtId="0" fontId="59" fillId="0" borderId="1" applyNumberFormat="0"/>
    <xf numFmtId="182" fontId="8" fillId="0" borderId="0" applyNumberFormat="0" applyFill="0" applyBorder="0" applyAlignment="0" applyProtection="0">
      <alignment horizontal="left"/>
    </xf>
    <xf numFmtId="226" fontId="59" fillId="0" borderId="1" applyNumberFormat="0"/>
    <xf numFmtId="0" fontId="58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/>
    <xf numFmtId="0" fontId="8" fillId="0" borderId="0" applyNumberFormat="0" applyFill="0" applyBorder="0" applyAlignment="0" applyProtection="0">
      <alignment horizontal="left"/>
    </xf>
    <xf numFmtId="0" fontId="8" fillId="0" borderId="0">
      <alignment vertical="center"/>
    </xf>
    <xf numFmtId="182" fontId="8" fillId="0" borderId="0" applyNumberForma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/>
    <xf numFmtId="0" fontId="206" fillId="0" borderId="0" applyNumberFormat="0" applyFill="0" applyBorder="0" applyAlignment="0" applyProtection="0"/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/>
    <xf numFmtId="0" fontId="8" fillId="0" borderId="0"/>
    <xf numFmtId="0" fontId="184" fillId="0" borderId="72">
      <alignment horizontal="centerContinuous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/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206" fillId="0" borderId="0" applyNumberFormat="0" applyFill="0" applyBorder="0" applyAlignment="0" applyProtection="0"/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207" fontId="8" fillId="0" borderId="0" applyNumberFormat="0" applyFill="0" applyBorder="0" applyAlignment="0" applyProtection="0">
      <alignment horizontal="left"/>
    </xf>
    <xf numFmtId="207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207" fontId="8" fillId="0" borderId="0" applyNumberFormat="0" applyFill="0" applyBorder="0" applyAlignment="0" applyProtection="0">
      <alignment horizontal="left"/>
    </xf>
    <xf numFmtId="207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1" fillId="0" borderId="0"/>
    <xf numFmtId="207" fontId="8" fillId="0" borderId="0" applyNumberFormat="0" applyFill="0" applyBorder="0" applyAlignment="0" applyProtection="0">
      <alignment horizontal="left"/>
    </xf>
    <xf numFmtId="207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207" fontId="8" fillId="0" borderId="0" applyNumberFormat="0" applyFill="0" applyBorder="0" applyAlignment="0" applyProtection="0">
      <alignment horizontal="left"/>
    </xf>
    <xf numFmtId="207" fontId="8" fillId="0" borderId="0" applyNumberFormat="0" applyFill="0" applyBorder="0" applyAlignment="0" applyProtection="0">
      <alignment horizontal="left"/>
    </xf>
    <xf numFmtId="207" fontId="8" fillId="0" borderId="0" applyNumberFormat="0" applyFill="0" applyBorder="0" applyAlignment="0" applyProtection="0">
      <alignment horizontal="left"/>
    </xf>
    <xf numFmtId="207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207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/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207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207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1" fillId="0" borderId="0"/>
    <xf numFmtId="182" fontId="8" fillId="0" borderId="0" applyNumberFormat="0" applyFill="0" applyBorder="0" applyAlignment="0" applyProtection="0">
      <alignment horizontal="left"/>
    </xf>
    <xf numFmtId="0" fontId="58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1" fillId="0" borderId="0"/>
    <xf numFmtId="182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>
      <alignment vertical="center"/>
    </xf>
    <xf numFmtId="0" fontId="66" fillId="0" borderId="0"/>
    <xf numFmtId="9" fontId="0" fillId="0" borderId="0" applyFont="0" applyFill="0" applyBorder="0" applyAlignment="0" applyProtection="0"/>
    <xf numFmtId="0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1" fillId="0" borderId="0"/>
    <xf numFmtId="182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1" fillId="0" borderId="0"/>
    <xf numFmtId="182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226" fontId="59" fillId="0" borderId="1" applyNumberFormat="0"/>
    <xf numFmtId="226" fontId="59" fillId="0" borderId="1" applyNumberFormat="0"/>
    <xf numFmtId="0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1" fillId="0" borderId="0"/>
    <xf numFmtId="195" fontId="59" fillId="0" borderId="0" applyFont="0" applyFill="0" applyBorder="0" applyAlignment="0" applyProtection="0"/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207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207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6" fillId="0" borderId="0" applyNumberFormat="0" applyFill="0" applyBorder="0" applyAlignment="0" applyProtection="0"/>
    <xf numFmtId="182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1" fillId="0" borderId="0"/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207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1" fillId="0" borderId="0"/>
    <xf numFmtId="182" fontId="8" fillId="0" borderId="0" applyNumberFormat="0" applyFill="0" applyBorder="0" applyAlignment="0" applyProtection="0">
      <alignment horizontal="left"/>
    </xf>
    <xf numFmtId="0" fontId="1" fillId="0" borderId="0"/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59" fillId="0" borderId="0"/>
    <xf numFmtId="182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>
      <alignment horizontal="left"/>
    </xf>
    <xf numFmtId="0" fontId="1" fillId="0" borderId="0" applyFill="0" applyBorder="0" applyAlignment="0"/>
    <xf numFmtId="0" fontId="0" fillId="0" borderId="0" applyNumberFormat="0" applyFont="0" applyFill="0" applyBorder="0" applyAlignment="0" applyProtection="0"/>
    <xf numFmtId="0" fontId="8" fillId="0" borderId="0" applyNumberForma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182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58" fillId="3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207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207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1" fillId="0" borderId="0"/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1" fillId="0" borderId="0"/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124" fillId="0" borderId="59" applyNumberFormat="0" applyFill="0" applyAlignment="0" applyProtection="0">
      <alignment vertical="center"/>
    </xf>
    <xf numFmtId="182" fontId="8" fillId="0" borderId="0" applyNumberFormat="0" applyFill="0" applyBorder="0" applyAlignment="0" applyProtection="0">
      <alignment horizontal="left"/>
    </xf>
    <xf numFmtId="0" fontId="1" fillId="0" borderId="0"/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/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58" fillId="14" borderId="0" applyNumberFormat="0" applyBorder="0" applyAlignment="0" applyProtection="0">
      <alignment vertical="center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108" fillId="53" borderId="0" applyNumberFormat="0" applyBorder="0" applyAlignment="0" applyProtection="0">
      <alignment vertical="center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>
      <alignment vertical="center"/>
    </xf>
    <xf numFmtId="0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8" fillId="0" borderId="0">
      <alignment vertical="center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59" fillId="0" borderId="4" applyNumberFormat="0" applyFill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8" fillId="0" borderId="0">
      <alignment vertical="center"/>
    </xf>
    <xf numFmtId="0" fontId="1" fillId="0" borderId="0"/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8" fillId="0" borderId="0">
      <alignment vertical="center"/>
    </xf>
    <xf numFmtId="0" fontId="1" fillId="0" borderId="0"/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8" fillId="0" borderId="0">
      <alignment vertical="center"/>
    </xf>
    <xf numFmtId="0" fontId="1" fillId="0" borderId="0"/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8" fillId="0" borderId="0">
      <alignment vertical="center"/>
    </xf>
    <xf numFmtId="0" fontId="1" fillId="0" borderId="0"/>
    <xf numFmtId="182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8" fillId="0" borderId="0">
      <alignment vertical="center"/>
    </xf>
    <xf numFmtId="182" fontId="8" fillId="0" borderId="0" applyNumberFormat="0" applyFill="0" applyBorder="0" applyAlignment="0" applyProtection="0">
      <alignment horizontal="left"/>
    </xf>
    <xf numFmtId="0" fontId="8" fillId="0" borderId="0">
      <alignment vertical="center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8" fillId="0" borderId="0">
      <alignment vertical="center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8" fillId="0" borderId="0">
      <alignment vertical="center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182" fontId="8" fillId="0" borderId="0" applyNumberFormat="0" applyFill="0" applyBorder="0" applyAlignment="0" applyProtection="0">
      <alignment horizontal="left"/>
    </xf>
    <xf numFmtId="0" fontId="8" fillId="0" borderId="0">
      <alignment vertical="center"/>
    </xf>
    <xf numFmtId="0" fontId="1" fillId="0" borderId="0"/>
    <xf numFmtId="182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horizontal="left"/>
    </xf>
    <xf numFmtId="41" fontId="24" fillId="0" borderId="0" applyFont="0" applyFill="0" applyBorder="0" applyAlignment="0" applyProtection="0"/>
    <xf numFmtId="0" fontId="177" fillId="0" borderId="0" applyNumberFormat="0" applyFill="0" applyBorder="0" applyAlignment="0" applyProtection="0"/>
    <xf numFmtId="0" fontId="208" fillId="54" borderId="0"/>
    <xf numFmtId="9" fontId="85" fillId="0" borderId="0" applyNumberFormat="0" applyFill="0" applyBorder="0" applyAlignment="0">
      <protection locked="0"/>
    </xf>
    <xf numFmtId="0" fontId="209" fillId="0" borderId="72">
      <alignment horizontal="centerContinuous"/>
    </xf>
    <xf numFmtId="0" fontId="0" fillId="0" borderId="73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 applyNumberFormat="0" applyFont="0" applyFill="0" applyBorder="0" applyAlignment="0" applyProtection="0"/>
    <xf numFmtId="0" fontId="8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09" fillId="0" borderId="72">
      <alignment horizontal="centerContinuous"/>
    </xf>
    <xf numFmtId="0" fontId="1" fillId="0" borderId="0" applyFill="0" applyBorder="0" applyAlignment="0"/>
    <xf numFmtId="0" fontId="184" fillId="0" borderId="72">
      <alignment horizontal="centerContinuous"/>
    </xf>
    <xf numFmtId="0" fontId="210" fillId="0" borderId="0">
      <alignment horizontal="left"/>
    </xf>
    <xf numFmtId="0" fontId="211" fillId="36" borderId="0" applyNumberFormat="0"/>
    <xf numFmtId="0" fontId="211" fillId="36" borderId="0" applyNumberFormat="0"/>
    <xf numFmtId="0" fontId="211" fillId="36" borderId="0" applyNumberFormat="0"/>
    <xf numFmtId="218" fontId="212" fillId="0" borderId="0"/>
    <xf numFmtId="0" fontId="131" fillId="59" borderId="3">
      <protection locked="0"/>
    </xf>
    <xf numFmtId="0" fontId="131" fillId="59" borderId="3">
      <protection locked="0"/>
    </xf>
    <xf numFmtId="241" fontId="66" fillId="0" borderId="0">
      <alignment horizontal="center"/>
    </xf>
    <xf numFmtId="0" fontId="172" fillId="54" borderId="0"/>
    <xf numFmtId="0" fontId="0" fillId="0" borderId="0"/>
    <xf numFmtId="0" fontId="110" fillId="0" borderId="0">
      <protection locked="0"/>
    </xf>
    <xf numFmtId="0" fontId="159" fillId="0" borderId="1">
      <alignment horizontal="center"/>
    </xf>
    <xf numFmtId="0" fontId="159" fillId="0" borderId="1">
      <alignment horizontal="center"/>
    </xf>
    <xf numFmtId="0" fontId="159" fillId="0" borderId="0">
      <alignment horizontal="center" vertical="center"/>
    </xf>
    <xf numFmtId="0" fontId="1" fillId="0" borderId="0"/>
    <xf numFmtId="0" fontId="159" fillId="0" borderId="0">
      <alignment horizontal="center" vertical="center"/>
    </xf>
    <xf numFmtId="0" fontId="116" fillId="0" borderId="0" applyNumberFormat="0" applyFill="0">
      <alignment horizontal="left" vertical="center"/>
    </xf>
    <xf numFmtId="0" fontId="116" fillId="0" borderId="0" applyNumberFormat="0" applyFill="0">
      <alignment horizontal="left" vertical="center"/>
    </xf>
    <xf numFmtId="0" fontId="116" fillId="0" borderId="0" applyNumberFormat="0" applyFill="0">
      <alignment horizontal="left" vertical="center"/>
    </xf>
    <xf numFmtId="0" fontId="58" fillId="52" borderId="0" applyNumberFormat="0" applyBorder="0" applyAlignment="0" applyProtection="0">
      <alignment vertical="center"/>
    </xf>
    <xf numFmtId="0" fontId="116" fillId="0" borderId="0" applyNumberFormat="0" applyFill="0">
      <alignment horizontal="left" vertical="center"/>
    </xf>
    <xf numFmtId="0" fontId="116" fillId="0" borderId="0" applyNumberFormat="0" applyFill="0">
      <alignment horizontal="left" vertical="center"/>
    </xf>
    <xf numFmtId="0" fontId="58" fillId="52" borderId="0" applyNumberFormat="0" applyBorder="0" applyAlignment="0" applyProtection="0">
      <alignment vertical="center"/>
    </xf>
    <xf numFmtId="0" fontId="116" fillId="0" borderId="0" applyNumberFormat="0" applyFill="0">
      <alignment horizontal="left" vertical="center"/>
    </xf>
    <xf numFmtId="0" fontId="116" fillId="0" borderId="0" applyNumberFormat="0" applyFill="0">
      <alignment horizontal="left" vertical="center"/>
    </xf>
    <xf numFmtId="0" fontId="58" fillId="52" borderId="0" applyNumberFormat="0" applyBorder="0" applyAlignment="0" applyProtection="0">
      <alignment vertical="center"/>
    </xf>
    <xf numFmtId="0" fontId="116" fillId="0" borderId="0" applyNumberFormat="0" applyFill="0">
      <alignment horizontal="left" vertical="center"/>
    </xf>
    <xf numFmtId="0" fontId="116" fillId="0" borderId="0" applyNumberFormat="0" applyFill="0">
      <alignment horizontal="left" vertical="center"/>
    </xf>
    <xf numFmtId="0" fontId="58" fillId="52" borderId="0" applyNumberFormat="0" applyBorder="0" applyAlignment="0" applyProtection="0">
      <alignment vertical="center"/>
    </xf>
    <xf numFmtId="0" fontId="116" fillId="0" borderId="0" applyNumberFormat="0" applyFill="0">
      <alignment horizontal="left" vertical="center"/>
    </xf>
    <xf numFmtId="0" fontId="116" fillId="0" borderId="0" applyNumberFormat="0" applyFill="0">
      <alignment horizontal="left" vertical="center"/>
    </xf>
    <xf numFmtId="0" fontId="0" fillId="0" borderId="0" applyNumberFormat="0" applyFont="0" applyFill="0" applyBorder="0" applyAlignment="0" applyProtection="0"/>
    <xf numFmtId="0" fontId="116" fillId="0" borderId="0" applyNumberFormat="0" applyFill="0">
      <alignment horizontal="left" vertical="center"/>
    </xf>
    <xf numFmtId="0" fontId="116" fillId="0" borderId="0" applyNumberFormat="0" applyFill="0">
      <alignment horizontal="left" vertical="center"/>
    </xf>
    <xf numFmtId="0" fontId="116" fillId="0" borderId="0" applyNumberFormat="0" applyFill="0">
      <alignment horizontal="left" vertical="center"/>
    </xf>
    <xf numFmtId="0" fontId="116" fillId="0" borderId="0" applyNumberFormat="0" applyFill="0">
      <alignment horizontal="left" vertical="center"/>
    </xf>
    <xf numFmtId="0" fontId="116" fillId="0" borderId="0" applyNumberFormat="0" applyFill="0">
      <alignment horizontal="left" vertical="center"/>
    </xf>
    <xf numFmtId="0" fontId="116" fillId="0" borderId="0" applyNumberFormat="0" applyFill="0">
      <alignment horizontal="left" vertical="center"/>
    </xf>
    <xf numFmtId="0" fontId="116" fillId="0" borderId="0" applyNumberFormat="0" applyFill="0">
      <alignment horizontal="left" vertical="center"/>
    </xf>
    <xf numFmtId="0" fontId="116" fillId="0" borderId="0" applyNumberFormat="0" applyFill="0">
      <alignment horizontal="left" vertical="center"/>
    </xf>
    <xf numFmtId="0" fontId="116" fillId="0" borderId="0" applyNumberFormat="0" applyFill="0">
      <alignment horizontal="left" vertical="center"/>
    </xf>
    <xf numFmtId="0" fontId="116" fillId="0" borderId="0" applyNumberFormat="0" applyFill="0">
      <alignment horizontal="left" vertical="center"/>
    </xf>
    <xf numFmtId="0" fontId="116" fillId="0" borderId="0" applyNumberFormat="0" applyFill="0">
      <alignment horizontal="left" vertical="center"/>
    </xf>
    <xf numFmtId="0" fontId="116" fillId="0" borderId="0" applyNumberFormat="0" applyFill="0">
      <alignment horizontal="left" vertical="center"/>
    </xf>
    <xf numFmtId="0" fontId="116" fillId="0" borderId="0" applyNumberFormat="0" applyFill="0">
      <alignment horizontal="left" vertical="center"/>
    </xf>
    <xf numFmtId="0" fontId="116" fillId="0" borderId="0" applyNumberFormat="0" applyFill="0">
      <alignment horizontal="left" vertical="center"/>
    </xf>
    <xf numFmtId="0" fontId="116" fillId="0" borderId="0" applyNumberFormat="0" applyFill="0">
      <alignment horizontal="left" vertical="center"/>
    </xf>
    <xf numFmtId="0" fontId="116" fillId="0" borderId="0" applyNumberFormat="0" applyFill="0">
      <alignment horizontal="left" vertical="center"/>
    </xf>
    <xf numFmtId="0" fontId="116" fillId="0" borderId="0" applyNumberFormat="0" applyFill="0">
      <alignment horizontal="left" vertical="center"/>
    </xf>
    <xf numFmtId="0" fontId="116" fillId="0" borderId="0" applyNumberFormat="0" applyFill="0">
      <alignment horizontal="left" vertical="center"/>
    </xf>
    <xf numFmtId="0" fontId="116" fillId="0" borderId="0" applyNumberFormat="0" applyFill="0">
      <alignment horizontal="left" vertical="center"/>
    </xf>
    <xf numFmtId="0" fontId="116" fillId="0" borderId="0" applyNumberFormat="0" applyFill="0">
      <alignment horizontal="left" vertical="center"/>
    </xf>
    <xf numFmtId="0" fontId="8" fillId="0" borderId="0"/>
    <xf numFmtId="0" fontId="116" fillId="0" borderId="0" applyNumberFormat="0" applyFill="0">
      <alignment horizontal="left" vertical="center"/>
    </xf>
    <xf numFmtId="0" fontId="58" fillId="52" borderId="0" applyNumberFormat="0" applyBorder="0" applyAlignment="0" applyProtection="0">
      <alignment vertical="center"/>
    </xf>
    <xf numFmtId="0" fontId="8" fillId="0" borderId="0"/>
    <xf numFmtId="0" fontId="116" fillId="0" borderId="0" applyNumberFormat="0" applyFill="0">
      <alignment horizontal="left" vertical="center"/>
    </xf>
    <xf numFmtId="0" fontId="116" fillId="0" borderId="0" applyNumberFormat="0" applyFill="0">
      <alignment horizontal="left" vertical="center"/>
    </xf>
    <xf numFmtId="0" fontId="116" fillId="0" borderId="0" applyNumberFormat="0" applyFill="0">
      <alignment horizontal="left" vertical="center"/>
    </xf>
    <xf numFmtId="0" fontId="116" fillId="0" borderId="0" applyNumberFormat="0" applyFill="0">
      <alignment horizontal="left" vertical="center"/>
    </xf>
    <xf numFmtId="0" fontId="116" fillId="0" borderId="0" applyNumberFormat="0" applyFill="0">
      <alignment horizontal="left" vertical="center"/>
    </xf>
    <xf numFmtId="0" fontId="116" fillId="0" borderId="0" applyNumberFormat="0" applyFill="0">
      <alignment horizontal="left" vertical="center"/>
    </xf>
    <xf numFmtId="0" fontId="116" fillId="0" borderId="0" applyNumberFormat="0" applyFill="0">
      <alignment horizontal="left" vertical="center"/>
    </xf>
    <xf numFmtId="0" fontId="116" fillId="0" borderId="0" applyNumberFormat="0" applyFill="0">
      <alignment horizontal="left" vertical="center"/>
    </xf>
    <xf numFmtId="0" fontId="116" fillId="0" borderId="0" applyNumberFormat="0" applyFill="0">
      <alignment horizontal="left" vertical="center"/>
    </xf>
    <xf numFmtId="0" fontId="116" fillId="0" borderId="0" applyNumberFormat="0" applyFill="0">
      <alignment horizontal="left" vertical="center"/>
    </xf>
    <xf numFmtId="0" fontId="116" fillId="0" borderId="0" applyNumberFormat="0" applyFill="0">
      <alignment horizontal="left" vertical="center"/>
    </xf>
    <xf numFmtId="0" fontId="116" fillId="0" borderId="0" applyNumberFormat="0" applyFill="0">
      <alignment horizontal="left" vertical="center"/>
    </xf>
    <xf numFmtId="0" fontId="116" fillId="0" borderId="0" applyNumberFormat="0" applyFill="0">
      <alignment horizontal="left" vertical="center"/>
    </xf>
    <xf numFmtId="0" fontId="116" fillId="0" borderId="0" applyNumberFormat="0" applyFill="0">
      <alignment horizontal="left" vertical="center"/>
    </xf>
    <xf numFmtId="0" fontId="116" fillId="0" borderId="0" applyNumberFormat="0" applyFill="0">
      <alignment horizontal="left" vertical="center"/>
    </xf>
    <xf numFmtId="0" fontId="128" fillId="0" borderId="0"/>
    <xf numFmtId="0" fontId="128" fillId="0" borderId="0"/>
    <xf numFmtId="0" fontId="0" fillId="0" borderId="0" applyNumberFormat="0" applyFont="0" applyFill="0" applyBorder="0" applyAlignment="0" applyProtection="0"/>
    <xf numFmtId="40" fontId="130" fillId="0" borderId="0" applyBorder="0">
      <alignment horizontal="right"/>
    </xf>
    <xf numFmtId="40" fontId="130" fillId="0" borderId="0" applyBorder="0">
      <alignment horizontal="right"/>
    </xf>
    <xf numFmtId="0" fontId="131" fillId="59" borderId="3">
      <protection locked="0"/>
    </xf>
    <xf numFmtId="0" fontId="131" fillId="59" borderId="3">
      <protection locked="0"/>
    </xf>
    <xf numFmtId="239" fontId="59" fillId="0" borderId="0" applyFont="0" applyFill="0" applyBorder="0" applyAlignment="0" applyProtection="0"/>
    <xf numFmtId="236" fontId="59" fillId="0" borderId="0" applyFont="0" applyFill="0" applyBorder="0" applyAlignment="0" applyProtection="0"/>
    <xf numFmtId="0" fontId="74" fillId="0" borderId="0" applyNumberFormat="0" applyFill="0" applyBorder="0" applyAlignment="0" applyProtection="0">
      <alignment vertical="center"/>
    </xf>
    <xf numFmtId="204" fontId="120" fillId="0" borderId="0"/>
    <xf numFmtId="204" fontId="120" fillId="0" borderId="0"/>
    <xf numFmtId="204" fontId="120" fillId="0" borderId="0"/>
    <xf numFmtId="204" fontId="120" fillId="0" borderId="0"/>
    <xf numFmtId="204" fontId="120" fillId="0" borderId="0"/>
    <xf numFmtId="204" fontId="120" fillId="0" borderId="0"/>
    <xf numFmtId="204" fontId="120" fillId="0" borderId="0"/>
    <xf numFmtId="0" fontId="0" fillId="0" borderId="0" applyNumberFormat="0" applyFill="0" applyBorder="0" applyAlignment="0" applyProtection="0"/>
    <xf numFmtId="0" fontId="131" fillId="59" borderId="3">
      <protection locked="0"/>
    </xf>
    <xf numFmtId="0" fontId="0" fillId="0" borderId="0" applyNumberFormat="0" applyFont="0" applyFill="0" applyBorder="0" applyAlignment="0" applyProtection="0"/>
    <xf numFmtId="0" fontId="131" fillId="59" borderId="3">
      <protection locked="0"/>
    </xf>
    <xf numFmtId="204" fontId="120" fillId="0" borderId="0"/>
    <xf numFmtId="204" fontId="120" fillId="0" borderId="0"/>
    <xf numFmtId="0" fontId="111" fillId="54" borderId="0"/>
    <xf numFmtId="49" fontId="73" fillId="0" borderId="0" applyFill="0" applyBorder="0" applyAlignment="0"/>
    <xf numFmtId="49" fontId="73" fillId="0" borderId="0" applyFill="0" applyBorder="0" applyAlignment="0"/>
    <xf numFmtId="200" fontId="73" fillId="0" borderId="0" applyFill="0" applyBorder="0" applyAlignment="0"/>
    <xf numFmtId="200" fontId="73" fillId="0" borderId="0" applyFill="0" applyBorder="0" applyAlignment="0"/>
    <xf numFmtId="200" fontId="73" fillId="0" borderId="0" applyFill="0" applyBorder="0" applyAlignment="0"/>
    <xf numFmtId="0" fontId="0" fillId="0" borderId="0" applyNumberFormat="0" applyFont="0" applyFill="0" applyBorder="0" applyAlignment="0" applyProtection="0"/>
    <xf numFmtId="185" fontId="59" fillId="0" borderId="0" applyFill="0" applyBorder="0" applyAlignment="0"/>
    <xf numFmtId="185" fontId="59" fillId="0" borderId="0" applyFill="0" applyBorder="0" applyAlignment="0"/>
    <xf numFmtId="185" fontId="59" fillId="0" borderId="0" applyFill="0" applyBorder="0" applyAlignment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195" fontId="0" fillId="0" borderId="0" applyFont="0" applyFill="0" applyBorder="0" applyAlignment="0" applyProtection="0"/>
    <xf numFmtId="195" fontId="0" fillId="0" borderId="0" applyFont="0" applyFill="0" applyBorder="0" applyAlignment="0" applyProtection="0"/>
    <xf numFmtId="195" fontId="0" fillId="0" borderId="0" applyFont="0" applyFill="0" applyBorder="0" applyAlignment="0" applyProtection="0"/>
    <xf numFmtId="195" fontId="0" fillId="0" borderId="0" applyFont="0" applyFill="0" applyBorder="0" applyAlignment="0" applyProtection="0"/>
    <xf numFmtId="195" fontId="0" fillId="0" borderId="0" applyFont="0" applyFill="0" applyBorder="0" applyAlignment="0" applyProtection="0"/>
    <xf numFmtId="195" fontId="0" fillId="0" borderId="0" applyFont="0" applyFill="0" applyBorder="0" applyAlignment="0" applyProtection="0"/>
    <xf numFmtId="195" fontId="0" fillId="0" borderId="0" applyFont="0" applyFill="0" applyBorder="0" applyAlignment="0" applyProtection="0"/>
    <xf numFmtId="195" fontId="0" fillId="0" borderId="0" applyFont="0" applyFill="0" applyBorder="0" applyAlignment="0" applyProtection="0"/>
    <xf numFmtId="195" fontId="5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195" fontId="59" fillId="0" borderId="0" applyFont="0" applyFill="0" applyBorder="0" applyAlignment="0" applyProtection="0"/>
    <xf numFmtId="0" fontId="1" fillId="0" borderId="0"/>
    <xf numFmtId="195" fontId="59" fillId="0" borderId="0" applyFont="0" applyFill="0" applyBorder="0" applyAlignment="0" applyProtection="0"/>
    <xf numFmtId="195" fontId="59" fillId="0" borderId="0" applyFont="0" applyFill="0" applyBorder="0" applyAlignment="0" applyProtection="0"/>
    <xf numFmtId="195" fontId="59" fillId="0" borderId="0" applyFont="0" applyFill="0" applyBorder="0" applyAlignment="0" applyProtection="0"/>
    <xf numFmtId="195" fontId="59" fillId="0" borderId="0" applyFont="0" applyFill="0" applyBorder="0" applyAlignment="0" applyProtection="0"/>
    <xf numFmtId="195" fontId="59" fillId="0" borderId="0" applyFont="0" applyFill="0" applyBorder="0" applyAlignment="0" applyProtection="0"/>
    <xf numFmtId="195" fontId="59" fillId="0" borderId="0" applyFont="0" applyFill="0" applyBorder="0" applyAlignment="0" applyProtection="0"/>
    <xf numFmtId="0" fontId="1" fillId="0" borderId="0"/>
    <xf numFmtId="195" fontId="59" fillId="0" borderId="0" applyFont="0" applyFill="0" applyBorder="0" applyAlignment="0" applyProtection="0"/>
    <xf numFmtId="195" fontId="0" fillId="0" borderId="0" applyFont="0" applyFill="0" applyBorder="0" applyAlignment="0" applyProtection="0"/>
    <xf numFmtId="195" fontId="0" fillId="0" borderId="0" applyFont="0" applyFill="0" applyBorder="0" applyAlignment="0" applyProtection="0"/>
    <xf numFmtId="195" fontId="59" fillId="0" borderId="0" applyFont="0" applyFill="0" applyBorder="0" applyAlignment="0" applyProtection="0"/>
    <xf numFmtId="195" fontId="59" fillId="0" borderId="0" applyFont="0" applyFill="0" applyBorder="0" applyAlignment="0" applyProtection="0"/>
    <xf numFmtId="195" fontId="59" fillId="0" borderId="0" applyFont="0" applyFill="0" applyBorder="0" applyAlignment="0" applyProtection="0"/>
    <xf numFmtId="195" fontId="59" fillId="0" borderId="0" applyFont="0" applyFill="0" applyBorder="0" applyAlignment="0" applyProtection="0"/>
    <xf numFmtId="195" fontId="0" fillId="0" borderId="0" applyFont="0" applyFill="0" applyBorder="0" applyAlignment="0" applyProtection="0"/>
    <xf numFmtId="195" fontId="0" fillId="0" borderId="0" applyFont="0" applyFill="0" applyBorder="0" applyAlignment="0" applyProtection="0"/>
    <xf numFmtId="195" fontId="0" fillId="0" borderId="0" applyFont="0" applyFill="0" applyBorder="0" applyAlignment="0" applyProtection="0"/>
    <xf numFmtId="195" fontId="0" fillId="0" borderId="0" applyFont="0" applyFill="0" applyBorder="0" applyAlignment="0" applyProtection="0"/>
    <xf numFmtId="195" fontId="0" fillId="0" borderId="0" applyFont="0" applyFill="0" applyBorder="0" applyAlignment="0" applyProtection="0"/>
    <xf numFmtId="195" fontId="0" fillId="0" borderId="0" applyFont="0" applyFill="0" applyBorder="0" applyAlignment="0" applyProtection="0"/>
    <xf numFmtId="195" fontId="0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36" fillId="0" borderId="0" applyFill="0" applyBorder="0" applyProtection="0">
      <alignment horizontal="left" vertical="top"/>
    </xf>
    <xf numFmtId="40" fontId="139" fillId="0" borderId="0"/>
    <xf numFmtId="4" fontId="137" fillId="0" borderId="60"/>
    <xf numFmtId="4" fontId="137" fillId="0" borderId="60"/>
    <xf numFmtId="0" fontId="138" fillId="60" borderId="0" applyBorder="0"/>
    <xf numFmtId="0" fontId="138" fillId="60" borderId="0" applyBorder="0"/>
    <xf numFmtId="0" fontId="133" fillId="0" borderId="61" applyProtection="0"/>
    <xf numFmtId="0" fontId="133" fillId="0" borderId="61" applyProtection="0"/>
    <xf numFmtId="0" fontId="133" fillId="0" borderId="61" applyProtection="0"/>
    <xf numFmtId="4" fontId="110" fillId="0" borderId="0" applyFont="0" applyFill="0" applyBorder="0" applyAlignment="0" applyProtection="0"/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0" fillId="0" borderId="5" applyNumberFormat="0" applyFont="0" applyFill="0" applyAlignment="0" applyProtection="0">
      <alignment horizontal="center"/>
    </xf>
    <xf numFmtId="0" fontId="0" fillId="0" borderId="5" applyNumberFormat="0" applyFont="0" applyFill="0" applyProtection="0">
      <alignment horizontal="centerContinuous"/>
    </xf>
    <xf numFmtId="0" fontId="0" fillId="0" borderId="5" applyNumberFormat="0" applyFont="0" applyFill="0" applyProtection="0">
      <alignment horizontal="centerContinuous"/>
    </xf>
    <xf numFmtId="181" fontId="59" fillId="0" borderId="0" applyFont="0" applyFill="0" applyBorder="0" applyAlignment="0" applyProtection="0"/>
    <xf numFmtId="9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9" fontId="85" fillId="0" borderId="0" applyNumberFormat="0" applyFill="0" applyBorder="0" applyAlignment="0">
      <protection locked="0"/>
    </xf>
    <xf numFmtId="9" fontId="85" fillId="0" borderId="0" applyNumberFormat="0" applyFill="0" applyBorder="0" applyAlignment="0">
      <protection locked="0"/>
    </xf>
    <xf numFmtId="9" fontId="85" fillId="0" borderId="0" applyNumberFormat="0" applyFill="0" applyBorder="0" applyAlignment="0">
      <protection locked="0"/>
    </xf>
    <xf numFmtId="0" fontId="8" fillId="0" borderId="0">
      <alignment vertical="center"/>
    </xf>
    <xf numFmtId="0" fontId="1" fillId="0" borderId="0"/>
    <xf numFmtId="9" fontId="85" fillId="0" borderId="0" applyNumberFormat="0" applyFill="0" applyBorder="0" applyAlignment="0">
      <protection locked="0"/>
    </xf>
    <xf numFmtId="9" fontId="85" fillId="0" borderId="0" applyNumberFormat="0" applyFill="0" applyBorder="0" applyAlignment="0">
      <protection locked="0"/>
    </xf>
    <xf numFmtId="9" fontId="85" fillId="0" borderId="0" applyNumberFormat="0" applyFill="0" applyBorder="0" applyAlignment="0">
      <protection locked="0"/>
    </xf>
    <xf numFmtId="9" fontId="85" fillId="0" borderId="0" applyNumberFormat="0" applyFill="0" applyBorder="0" applyAlignment="0">
      <protection locked="0"/>
    </xf>
    <xf numFmtId="9" fontId="85" fillId="0" borderId="0" applyNumberFormat="0" applyFill="0" applyBorder="0" applyAlignment="0">
      <protection locked="0"/>
    </xf>
    <xf numFmtId="9" fontId="85" fillId="0" borderId="0" applyNumberFormat="0" applyFill="0" applyBorder="0" applyAlignment="0">
      <protection locked="0"/>
    </xf>
    <xf numFmtId="0" fontId="83" fillId="0" borderId="45" applyNumberFormat="0" applyFill="0" applyAlignment="0" applyProtection="0">
      <alignment vertical="center"/>
    </xf>
    <xf numFmtId="9" fontId="85" fillId="0" borderId="0" applyNumberFormat="0" applyFill="0" applyBorder="0" applyAlignment="0">
      <protection locked="0"/>
    </xf>
    <xf numFmtId="9" fontId="85" fillId="0" borderId="0" applyNumberFormat="0" applyFill="0" applyBorder="0" applyAlignment="0">
      <protection locked="0"/>
    </xf>
    <xf numFmtId="0" fontId="162" fillId="28" borderId="0" applyNumberFormat="0" applyBorder="0" applyAlignment="0" applyProtection="0">
      <alignment vertical="center"/>
    </xf>
    <xf numFmtId="0" fontId="85" fillId="0" borderId="0" applyNumberFormat="0" applyFill="0" applyBorder="0" applyAlignment="0">
      <protection locked="0"/>
    </xf>
    <xf numFmtId="9" fontId="85" fillId="0" borderId="0" applyNumberFormat="0" applyFill="0" applyBorder="0" applyAlignment="0">
      <protection locked="0"/>
    </xf>
    <xf numFmtId="9" fontId="85" fillId="0" borderId="0" applyNumberFormat="0" applyFill="0" applyBorder="0" applyAlignment="0">
      <protection locked="0"/>
    </xf>
    <xf numFmtId="9" fontId="85" fillId="0" borderId="0" applyNumberFormat="0" applyFill="0" applyBorder="0" applyAlignment="0">
      <protection locked="0"/>
    </xf>
    <xf numFmtId="0" fontId="61" fillId="0" borderId="0" applyNumberFormat="0" applyFill="0" applyBorder="0" applyAlignment="0" applyProtection="0">
      <alignment vertical="center"/>
    </xf>
    <xf numFmtId="9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66" fillId="0" borderId="0"/>
    <xf numFmtId="49" fontId="166" fillId="0" borderId="69" applyFill="0" applyAlignment="0">
      <alignment horizontal="left"/>
      <protection locked="0"/>
    </xf>
    <xf numFmtId="191" fontId="110" fillId="0" borderId="0" applyFont="0" applyFill="0" applyBorder="0" applyAlignment="0" applyProtection="0"/>
    <xf numFmtId="0" fontId="8" fillId="0" borderId="0">
      <alignment vertical="center"/>
    </xf>
    <xf numFmtId="0" fontId="118" fillId="3" borderId="57" applyNumberFormat="0" applyAlignment="0" applyProtection="0">
      <alignment vertical="center"/>
    </xf>
    <xf numFmtId="247" fontId="66" fillId="0" borderId="0" applyFont="0" applyFill="0" applyBorder="0" applyAlignment="0" applyProtection="0"/>
    <xf numFmtId="0" fontId="167" fillId="0" borderId="0" applyNumberFormat="0" applyFill="0" applyBorder="0" applyAlignment="0" applyProtection="0"/>
    <xf numFmtId="0" fontId="59" fillId="0" borderId="0" applyNumberFormat="0" applyFont="0" applyFill="0" applyAlignment="0" applyProtection="0"/>
    <xf numFmtId="0" fontId="0" fillId="0" borderId="0" applyNumberFormat="0" applyFont="0" applyFill="0" applyBorder="0" applyProtection="0">
      <alignment horizontal="center" vertical="center" wrapText="1"/>
    </xf>
    <xf numFmtId="0" fontId="81" fillId="0" borderId="44" applyNumberFormat="0" applyFill="0" applyAlignment="0" applyProtection="0">
      <alignment vertical="center"/>
    </xf>
    <xf numFmtId="218" fontId="80" fillId="0" borderId="16" applyFill="0" applyBorder="0" applyAlignment="0" applyProtection="0"/>
    <xf numFmtId="0" fontId="168" fillId="0" borderId="0"/>
    <xf numFmtId="9" fontId="0" fillId="0" borderId="0" applyFont="0" applyFill="0" applyBorder="0" applyAlignment="0" applyProtection="0"/>
    <xf numFmtId="0" fontId="106" fillId="0" borderId="5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200" fillId="0" borderId="0"/>
    <xf numFmtId="0" fontId="201" fillId="0" borderId="0"/>
    <xf numFmtId="0" fontId="0" fillId="0" borderId="0" applyNumberFormat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99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" fillId="0" borderId="0"/>
    <xf numFmtId="0" fontId="0" fillId="0" borderId="0" applyNumberFormat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59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38" borderId="56" applyNumberFormat="0" applyFont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" fillId="0" borderId="0"/>
    <xf numFmtId="0" fontId="59" fillId="0" borderId="0"/>
    <xf numFmtId="9" fontId="0" fillId="0" borderId="0" applyFont="0" applyFill="0" applyBorder="0" applyAlignment="0" applyProtection="0"/>
    <xf numFmtId="0" fontId="1" fillId="0" borderId="0"/>
    <xf numFmtId="0" fontId="59" fillId="0" borderId="0"/>
    <xf numFmtId="9" fontId="0" fillId="0" borderId="0" applyFont="0" applyFill="0" applyBorder="0" applyAlignment="0" applyProtection="0"/>
    <xf numFmtId="0" fontId="59" fillId="0" borderId="0"/>
    <xf numFmtId="9" fontId="0" fillId="0" borderId="0" applyFont="0" applyFill="0" applyBorder="0" applyAlignment="0" applyProtection="0"/>
    <xf numFmtId="0" fontId="1" fillId="0" borderId="0"/>
    <xf numFmtId="9" fontId="0" fillId="0" borderId="0" applyFont="0" applyFill="0" applyBorder="0" applyAlignment="0" applyProtection="0"/>
    <xf numFmtId="0" fontId="59" fillId="0" borderId="0"/>
    <xf numFmtId="9" fontId="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213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8" fillId="0" borderId="0">
      <alignment vertical="center"/>
    </xf>
    <xf numFmtId="9" fontId="0" fillId="0" borderId="0" applyFont="0" applyFill="0" applyBorder="0" applyAlignment="0" applyProtection="0"/>
    <xf numFmtId="0" fontId="66" fillId="0" borderId="0"/>
    <xf numFmtId="0" fontId="59" fillId="0" borderId="0"/>
    <xf numFmtId="9" fontId="0" fillId="0" borderId="0" applyFont="0" applyFill="0" applyBorder="0" applyAlignment="0" applyProtection="0"/>
    <xf numFmtId="0" fontId="66" fillId="0" borderId="0"/>
    <xf numFmtId="0" fontId="59" fillId="0" borderId="0"/>
    <xf numFmtId="0" fontId="1" fillId="0" borderId="0"/>
    <xf numFmtId="9" fontId="0" fillId="0" borderId="0" applyFont="0" applyFill="0" applyBorder="0" applyAlignment="0" applyProtection="0"/>
    <xf numFmtId="0" fontId="66" fillId="0" borderId="0"/>
    <xf numFmtId="0" fontId="59" fillId="0" borderId="0"/>
    <xf numFmtId="9" fontId="0" fillId="0" borderId="0" applyFont="0" applyFill="0" applyBorder="0" applyAlignment="0" applyProtection="0"/>
    <xf numFmtId="0" fontId="66" fillId="0" borderId="0"/>
    <xf numFmtId="0" fontId="59" fillId="0" borderId="0"/>
    <xf numFmtId="9" fontId="0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99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8" fillId="0" borderId="0">
      <alignment vertical="center"/>
    </xf>
    <xf numFmtId="0" fontId="66" fillId="0" borderId="0"/>
    <xf numFmtId="0" fontId="1" fillId="0" borderId="0"/>
    <xf numFmtId="9" fontId="0" fillId="0" borderId="0" applyFont="0" applyFill="0" applyBorder="0" applyAlignment="0" applyProtection="0"/>
    <xf numFmtId="0" fontId="8" fillId="0" borderId="0">
      <alignment vertical="center"/>
    </xf>
    <xf numFmtId="0" fontId="66" fillId="0" borderId="0"/>
    <xf numFmtId="9" fontId="0" fillId="0" borderId="0" applyFont="0" applyFill="0" applyBorder="0" applyAlignment="0" applyProtection="0"/>
    <xf numFmtId="0" fontId="8" fillId="0" borderId="0">
      <alignment vertical="center"/>
    </xf>
    <xf numFmtId="0" fontId="66" fillId="0" borderId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214" fillId="0" borderId="0" applyFont="0" applyFill="0" applyBorder="0" applyAlignment="0" applyProtection="0"/>
    <xf numFmtId="0" fontId="214" fillId="0" borderId="0" applyFont="0" applyFill="0" applyBorder="0" applyAlignment="0" applyProtection="0"/>
    <xf numFmtId="0" fontId="109" fillId="3" borderId="54" applyNumberFormat="0" applyAlignment="0" applyProtection="0">
      <alignment vertical="center"/>
    </xf>
    <xf numFmtId="0" fontId="215" fillId="0" borderId="0" applyNumberFormat="0" applyFill="0" applyBorder="0" applyAlignment="0" applyProtection="0">
      <alignment vertical="top"/>
      <protection locked="0"/>
    </xf>
    <xf numFmtId="0" fontId="59" fillId="0" borderId="4" applyNumberFormat="0" applyFill="0" applyProtection="0">
      <alignment horizontal="right"/>
    </xf>
    <xf numFmtId="0" fontId="59" fillId="0" borderId="4" applyNumberFormat="0" applyFill="0" applyProtection="0">
      <alignment horizontal="right"/>
    </xf>
    <xf numFmtId="0" fontId="59" fillId="0" borderId="4" applyNumberFormat="0" applyFill="0" applyProtection="0">
      <alignment horizontal="right"/>
    </xf>
    <xf numFmtId="0" fontId="106" fillId="0" borderId="53" applyNumberFormat="0" applyFill="0" applyAlignment="0" applyProtection="0">
      <alignment vertical="center"/>
    </xf>
    <xf numFmtId="0" fontId="106" fillId="0" borderId="53" applyNumberFormat="0" applyFill="0" applyAlignment="0" applyProtection="0">
      <alignment vertical="center"/>
    </xf>
    <xf numFmtId="0" fontId="106" fillId="0" borderId="53" applyNumberFormat="0" applyFill="0" applyAlignment="0" applyProtection="0">
      <alignment vertical="center"/>
    </xf>
    <xf numFmtId="0" fontId="106" fillId="0" borderId="53" applyNumberFormat="0" applyFill="0" applyAlignment="0" applyProtection="0">
      <alignment vertical="center"/>
    </xf>
    <xf numFmtId="0" fontId="106" fillId="0" borderId="53" applyNumberFormat="0" applyFill="0" applyAlignment="0" applyProtection="0">
      <alignment vertical="center"/>
    </xf>
    <xf numFmtId="0" fontId="106" fillId="0" borderId="53" applyNumberFormat="0" applyFill="0" applyAlignment="0" applyProtection="0">
      <alignment vertical="center"/>
    </xf>
    <xf numFmtId="0" fontId="106" fillId="0" borderId="53" applyNumberFormat="0" applyFill="0" applyAlignment="0" applyProtection="0">
      <alignment vertical="center"/>
    </xf>
    <xf numFmtId="0" fontId="106" fillId="0" borderId="53" applyNumberFormat="0" applyFill="0" applyAlignment="0" applyProtection="0">
      <alignment vertical="center"/>
    </xf>
    <xf numFmtId="0" fontId="106" fillId="0" borderId="53" applyNumberFormat="0" applyFill="0" applyAlignment="0" applyProtection="0">
      <alignment vertical="center"/>
    </xf>
    <xf numFmtId="0" fontId="106" fillId="0" borderId="53" applyNumberFormat="0" applyFill="0" applyAlignment="0" applyProtection="0">
      <alignment vertical="center"/>
    </xf>
    <xf numFmtId="0" fontId="106" fillId="0" borderId="53" applyNumberFormat="0" applyFill="0" applyAlignment="0" applyProtection="0">
      <alignment vertical="center"/>
    </xf>
    <xf numFmtId="0" fontId="106" fillId="0" borderId="53" applyNumberFormat="0" applyFill="0" applyAlignment="0" applyProtection="0">
      <alignment vertical="center"/>
    </xf>
    <xf numFmtId="0" fontId="106" fillId="0" borderId="53" applyNumberFormat="0" applyFill="0" applyAlignment="0" applyProtection="0">
      <alignment vertical="center"/>
    </xf>
    <xf numFmtId="0" fontId="106" fillId="0" borderId="53" applyNumberFormat="0" applyFill="0" applyAlignment="0" applyProtection="0">
      <alignment vertical="center"/>
    </xf>
    <xf numFmtId="0" fontId="106" fillId="0" borderId="53" applyNumberFormat="0" applyFill="0" applyAlignment="0" applyProtection="0">
      <alignment vertical="center"/>
    </xf>
    <xf numFmtId="0" fontId="106" fillId="0" borderId="53" applyNumberFormat="0" applyFill="0" applyAlignment="0" applyProtection="0">
      <alignment vertical="center"/>
    </xf>
    <xf numFmtId="0" fontId="106" fillId="0" borderId="5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06" fillId="0" borderId="53" applyNumberFormat="0" applyFill="0" applyAlignment="0" applyProtection="0">
      <alignment vertical="center"/>
    </xf>
    <xf numFmtId="0" fontId="106" fillId="0" borderId="53" applyNumberFormat="0" applyFill="0" applyAlignment="0" applyProtection="0">
      <alignment vertical="center"/>
    </xf>
    <xf numFmtId="0" fontId="106" fillId="0" borderId="53" applyNumberFormat="0" applyFill="0" applyAlignment="0" applyProtection="0">
      <alignment vertical="center"/>
    </xf>
    <xf numFmtId="0" fontId="106" fillId="0" borderId="53" applyNumberFormat="0" applyFill="0" applyAlignment="0" applyProtection="0">
      <alignment vertical="center"/>
    </xf>
    <xf numFmtId="0" fontId="106" fillId="0" borderId="53" applyNumberFormat="0" applyFill="0" applyAlignment="0" applyProtection="0">
      <alignment vertical="center"/>
    </xf>
    <xf numFmtId="0" fontId="106" fillId="0" borderId="53" applyNumberFormat="0" applyFill="0" applyAlignment="0" applyProtection="0">
      <alignment vertical="center"/>
    </xf>
    <xf numFmtId="0" fontId="106" fillId="0" borderId="53" applyNumberFormat="0" applyFill="0" applyAlignment="0" applyProtection="0">
      <alignment vertical="center"/>
    </xf>
    <xf numFmtId="0" fontId="106" fillId="0" borderId="53" applyNumberFormat="0" applyFill="0" applyAlignment="0" applyProtection="0">
      <alignment vertical="center"/>
    </xf>
    <xf numFmtId="0" fontId="106" fillId="0" borderId="53" applyNumberFormat="0" applyFill="0" applyAlignment="0" applyProtection="0">
      <alignment vertical="center"/>
    </xf>
    <xf numFmtId="0" fontId="106" fillId="0" borderId="53" applyNumberFormat="0" applyFill="0" applyAlignment="0" applyProtection="0">
      <alignment vertical="center"/>
    </xf>
    <xf numFmtId="0" fontId="106" fillId="0" borderId="53" applyNumberFormat="0" applyFill="0" applyAlignment="0" applyProtection="0">
      <alignment vertical="center"/>
    </xf>
    <xf numFmtId="0" fontId="157" fillId="0" borderId="63" applyNumberFormat="0" applyFill="0" applyAlignment="0" applyProtection="0">
      <alignment vertical="center"/>
    </xf>
    <xf numFmtId="0" fontId="8" fillId="0" borderId="0" applyNumberFormat="0" applyFill="0" applyBorder="0" applyAlignment="0" applyProtection="0"/>
    <xf numFmtId="0" fontId="106" fillId="0" borderId="53" applyNumberFormat="0" applyFill="0" applyAlignment="0" applyProtection="0">
      <alignment vertical="center"/>
    </xf>
    <xf numFmtId="0" fontId="8" fillId="0" borderId="0" applyNumberFormat="0" applyFill="0" applyBorder="0" applyAlignment="0" applyProtection="0"/>
    <xf numFmtId="0" fontId="106" fillId="0" borderId="53" applyNumberFormat="0" applyFill="0" applyAlignment="0" applyProtection="0">
      <alignment vertical="center"/>
    </xf>
    <xf numFmtId="0" fontId="8" fillId="0" borderId="0" applyNumberFormat="0" applyFill="0" applyBorder="0" applyAlignment="0" applyProtection="0"/>
    <xf numFmtId="0" fontId="106" fillId="0" borderId="53" applyNumberFormat="0" applyFill="0" applyAlignment="0" applyProtection="0">
      <alignment vertical="center"/>
    </xf>
    <xf numFmtId="0" fontId="8" fillId="0" borderId="0" applyNumberFormat="0" applyFill="0" applyBorder="0" applyAlignment="0" applyProtection="0"/>
    <xf numFmtId="0" fontId="106" fillId="0" borderId="53" applyNumberFormat="0" applyFill="0" applyAlignment="0" applyProtection="0">
      <alignment vertical="center"/>
    </xf>
    <xf numFmtId="0" fontId="8" fillId="0" borderId="0" applyNumberFormat="0" applyFill="0" applyBorder="0" applyAlignment="0" applyProtection="0"/>
    <xf numFmtId="0" fontId="106" fillId="0" borderId="53" applyNumberFormat="0" applyFill="0" applyAlignment="0" applyProtection="0">
      <alignment vertical="center"/>
    </xf>
    <xf numFmtId="0" fontId="8" fillId="0" borderId="0" applyNumberFormat="0" applyFill="0" applyBorder="0" applyAlignment="0" applyProtection="0"/>
    <xf numFmtId="0" fontId="106" fillId="0" borderId="53" applyNumberFormat="0" applyFill="0" applyAlignment="0" applyProtection="0">
      <alignment vertical="center"/>
    </xf>
    <xf numFmtId="0" fontId="8" fillId="0" borderId="0" applyNumberFormat="0" applyFill="0" applyBorder="0" applyAlignment="0" applyProtection="0"/>
    <xf numFmtId="0" fontId="106" fillId="0" borderId="53" applyNumberFormat="0" applyFill="0" applyAlignment="0" applyProtection="0">
      <alignment vertical="center"/>
    </xf>
    <xf numFmtId="0" fontId="8" fillId="0" borderId="0"/>
    <xf numFmtId="0" fontId="106" fillId="0" borderId="53" applyNumberFormat="0" applyFill="0" applyAlignment="0" applyProtection="0">
      <alignment vertical="center"/>
    </xf>
    <xf numFmtId="0" fontId="8" fillId="0" borderId="0" applyNumberFormat="0" applyFill="0" applyBorder="0" applyAlignment="0" applyProtection="0"/>
    <xf numFmtId="0" fontId="106" fillId="0" borderId="53" applyNumberFormat="0" applyFill="0" applyAlignment="0" applyProtection="0">
      <alignment vertical="center"/>
    </xf>
    <xf numFmtId="0" fontId="8" fillId="0" borderId="0" applyNumberFormat="0" applyFill="0" applyBorder="0" applyAlignment="0" applyProtection="0"/>
    <xf numFmtId="0" fontId="106" fillId="0" borderId="53" applyNumberFormat="0" applyFill="0" applyAlignment="0" applyProtection="0">
      <alignment vertical="center"/>
    </xf>
    <xf numFmtId="0" fontId="106" fillId="0" borderId="53" applyNumberFormat="0" applyFill="0" applyAlignment="0" applyProtection="0">
      <alignment vertical="center"/>
    </xf>
    <xf numFmtId="0" fontId="106" fillId="0" borderId="53" applyNumberFormat="0" applyFill="0" applyAlignment="0" applyProtection="0">
      <alignment vertical="center"/>
    </xf>
    <xf numFmtId="0" fontId="106" fillId="0" borderId="53" applyNumberFormat="0" applyFill="0" applyAlignment="0" applyProtection="0">
      <alignment vertical="center"/>
    </xf>
    <xf numFmtId="0" fontId="106" fillId="0" borderId="53" applyNumberFormat="0" applyFill="0" applyAlignment="0" applyProtection="0">
      <alignment vertical="center"/>
    </xf>
    <xf numFmtId="0" fontId="106" fillId="0" borderId="53" applyNumberFormat="0" applyFill="0" applyAlignment="0" applyProtection="0">
      <alignment vertical="center"/>
    </xf>
    <xf numFmtId="0" fontId="106" fillId="0" borderId="53" applyNumberFormat="0" applyFill="0" applyAlignment="0" applyProtection="0">
      <alignment vertical="center"/>
    </xf>
    <xf numFmtId="0" fontId="106" fillId="0" borderId="53" applyNumberFormat="0" applyFill="0" applyAlignment="0" applyProtection="0">
      <alignment vertical="center"/>
    </xf>
    <xf numFmtId="0" fontId="106" fillId="0" borderId="53" applyNumberFormat="0" applyFill="0" applyAlignment="0" applyProtection="0">
      <alignment vertical="center"/>
    </xf>
    <xf numFmtId="0" fontId="106" fillId="0" borderId="53" applyNumberFormat="0" applyFill="0" applyAlignment="0" applyProtection="0">
      <alignment vertical="center"/>
    </xf>
    <xf numFmtId="0" fontId="106" fillId="0" borderId="53" applyNumberFormat="0" applyFill="0" applyAlignment="0" applyProtection="0">
      <alignment vertical="center"/>
    </xf>
    <xf numFmtId="0" fontId="106" fillId="0" borderId="53" applyNumberFormat="0" applyFill="0" applyAlignment="0" applyProtection="0">
      <alignment vertical="center"/>
    </xf>
    <xf numFmtId="0" fontId="106" fillId="0" borderId="53" applyNumberFormat="0" applyFill="0" applyAlignment="0" applyProtection="0">
      <alignment vertical="center"/>
    </xf>
    <xf numFmtId="0" fontId="106" fillId="0" borderId="53" applyNumberFormat="0" applyFill="0" applyAlignment="0" applyProtection="0">
      <alignment vertical="center"/>
    </xf>
    <xf numFmtId="0" fontId="106" fillId="0" borderId="53" applyNumberFormat="0" applyFill="0" applyAlignment="0" applyProtection="0">
      <alignment vertical="center"/>
    </xf>
    <xf numFmtId="0" fontId="106" fillId="0" borderId="53" applyNumberFormat="0" applyFill="0" applyAlignment="0" applyProtection="0">
      <alignment vertical="center"/>
    </xf>
    <xf numFmtId="0" fontId="106" fillId="0" borderId="53" applyNumberFormat="0" applyFill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24" fillId="0" borderId="5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24" fillId="0" borderId="59" applyNumberFormat="0" applyFill="0" applyAlignment="0" applyProtection="0">
      <alignment vertical="center"/>
    </xf>
    <xf numFmtId="0" fontId="1" fillId="0" borderId="0" applyFill="0" applyBorder="0" applyAlignment="0"/>
    <xf numFmtId="0" fontId="124" fillId="0" borderId="59" applyNumberFormat="0" applyFill="0" applyAlignment="0" applyProtection="0">
      <alignment vertical="center"/>
    </xf>
    <xf numFmtId="0" fontId="124" fillId="0" borderId="59" applyNumberFormat="0" applyFill="0" applyAlignment="0" applyProtection="0">
      <alignment vertical="center"/>
    </xf>
    <xf numFmtId="0" fontId="124" fillId="0" borderId="59" applyNumberFormat="0" applyFill="0" applyAlignment="0" applyProtection="0">
      <alignment vertical="center"/>
    </xf>
    <xf numFmtId="0" fontId="124" fillId="0" borderId="59" applyNumberFormat="0" applyFill="0" applyAlignment="0" applyProtection="0">
      <alignment vertical="center"/>
    </xf>
    <xf numFmtId="0" fontId="124" fillId="0" borderId="59" applyNumberFormat="0" applyFill="0" applyAlignment="0" applyProtection="0">
      <alignment vertical="center"/>
    </xf>
    <xf numFmtId="0" fontId="124" fillId="0" borderId="59" applyNumberFormat="0" applyFill="0" applyAlignment="0" applyProtection="0">
      <alignment vertical="center"/>
    </xf>
    <xf numFmtId="0" fontId="124" fillId="0" borderId="59" applyNumberFormat="0" applyFill="0" applyAlignment="0" applyProtection="0">
      <alignment vertical="center"/>
    </xf>
    <xf numFmtId="0" fontId="124" fillId="0" borderId="59" applyNumberFormat="0" applyFill="0" applyAlignment="0" applyProtection="0">
      <alignment vertical="center"/>
    </xf>
    <xf numFmtId="0" fontId="124" fillId="0" borderId="59" applyNumberFormat="0" applyFill="0" applyAlignment="0" applyProtection="0">
      <alignment vertical="center"/>
    </xf>
    <xf numFmtId="0" fontId="8" fillId="0" borderId="0">
      <alignment vertical="center"/>
    </xf>
    <xf numFmtId="0" fontId="124" fillId="0" borderId="59" applyNumberFormat="0" applyFill="0" applyAlignment="0" applyProtection="0">
      <alignment vertical="center"/>
    </xf>
    <xf numFmtId="0" fontId="8" fillId="0" borderId="0">
      <alignment vertical="center"/>
    </xf>
    <xf numFmtId="0" fontId="124" fillId="0" borderId="5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24" fillId="0" borderId="5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" fillId="0" borderId="0" applyFill="0" applyBorder="0" applyAlignment="0"/>
    <xf numFmtId="0" fontId="124" fillId="0" borderId="59" applyNumberFormat="0" applyFill="0" applyAlignment="0" applyProtection="0">
      <alignment vertical="center"/>
    </xf>
    <xf numFmtId="0" fontId="8" fillId="0" borderId="0">
      <alignment vertical="center"/>
    </xf>
    <xf numFmtId="0" fontId="124" fillId="0" borderId="59" applyNumberFormat="0" applyFill="0" applyAlignment="0" applyProtection="0">
      <alignment vertical="center"/>
    </xf>
    <xf numFmtId="0" fontId="8" fillId="0" borderId="0">
      <alignment vertical="center"/>
    </xf>
    <xf numFmtId="0" fontId="124" fillId="0" borderId="5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24" fillId="0" borderId="5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24" fillId="0" borderId="59" applyNumberFormat="0" applyFill="0" applyAlignment="0" applyProtection="0">
      <alignment vertical="center"/>
    </xf>
    <xf numFmtId="0" fontId="8" fillId="0" borderId="0">
      <alignment vertical="center"/>
    </xf>
    <xf numFmtId="0" fontId="124" fillId="0" borderId="59" applyNumberFormat="0" applyFill="0" applyAlignment="0" applyProtection="0">
      <alignment vertical="center"/>
    </xf>
    <xf numFmtId="0" fontId="8" fillId="0" borderId="0">
      <alignment vertical="center"/>
    </xf>
    <xf numFmtId="0" fontId="99" fillId="28" borderId="0" applyNumberFormat="0" applyBorder="0" applyAlignment="0" applyProtection="0">
      <alignment vertical="center"/>
    </xf>
    <xf numFmtId="0" fontId="124" fillId="0" borderId="5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24" fillId="0" borderId="5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24" fillId="0" borderId="59" applyNumberFormat="0" applyFill="0" applyAlignment="0" applyProtection="0">
      <alignment vertical="center"/>
    </xf>
    <xf numFmtId="0" fontId="8" fillId="0" borderId="0">
      <alignment vertical="center"/>
    </xf>
    <xf numFmtId="0" fontId="124" fillId="0" borderId="5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24" fillId="0" borderId="59" applyNumberFormat="0" applyFill="0" applyAlignment="0" applyProtection="0">
      <alignment vertical="center"/>
    </xf>
    <xf numFmtId="0" fontId="216" fillId="0" borderId="5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4" fillId="0" borderId="59" applyNumberFormat="0" applyFill="0" applyAlignment="0" applyProtection="0">
      <alignment vertical="center"/>
    </xf>
    <xf numFmtId="0" fontId="8" fillId="0" borderId="0">
      <alignment vertical="center"/>
    </xf>
    <xf numFmtId="0" fontId="124" fillId="0" borderId="59" applyNumberFormat="0" applyFill="0" applyAlignment="0" applyProtection="0">
      <alignment vertical="center"/>
    </xf>
    <xf numFmtId="0" fontId="8" fillId="0" borderId="0">
      <alignment vertical="center"/>
    </xf>
    <xf numFmtId="0" fontId="124" fillId="0" borderId="5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24" fillId="0" borderId="5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4" fillId="0" borderId="59" applyNumberFormat="0" applyFill="0" applyAlignment="0" applyProtection="0">
      <alignment vertical="center"/>
    </xf>
    <xf numFmtId="0" fontId="8" fillId="0" borderId="0">
      <alignment vertical="center"/>
    </xf>
    <xf numFmtId="0" fontId="124" fillId="0" borderId="59" applyNumberFormat="0" applyFill="0" applyAlignment="0" applyProtection="0">
      <alignment vertical="center"/>
    </xf>
    <xf numFmtId="0" fontId="8" fillId="0" borderId="0">
      <alignment vertical="center"/>
    </xf>
    <xf numFmtId="0" fontId="124" fillId="0" borderId="5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4" fillId="0" borderId="5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4" fillId="0" borderId="59" applyNumberFormat="0" applyFill="0" applyAlignment="0" applyProtection="0">
      <alignment vertical="center"/>
    </xf>
    <xf numFmtId="0" fontId="124" fillId="0" borderId="59" applyNumberFormat="0" applyFill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4" fillId="0" borderId="59" applyNumberFormat="0" applyFill="0" applyAlignment="0" applyProtection="0">
      <alignment vertical="center"/>
    </xf>
    <xf numFmtId="0" fontId="124" fillId="0" borderId="59" applyNumberFormat="0" applyFill="0" applyAlignment="0" applyProtection="0">
      <alignment vertical="center"/>
    </xf>
    <xf numFmtId="0" fontId="124" fillId="0" borderId="59" applyNumberFormat="0" applyFill="0" applyAlignment="0" applyProtection="0">
      <alignment vertical="center"/>
    </xf>
    <xf numFmtId="0" fontId="8" fillId="0" borderId="0">
      <alignment vertical="center"/>
    </xf>
    <xf numFmtId="0" fontId="124" fillId="0" borderId="59" applyNumberFormat="0" applyFill="0" applyAlignment="0" applyProtection="0">
      <alignment vertical="center"/>
    </xf>
    <xf numFmtId="0" fontId="124" fillId="0" borderId="59" applyNumberFormat="0" applyFill="0" applyAlignment="0" applyProtection="0">
      <alignment vertical="center"/>
    </xf>
    <xf numFmtId="0" fontId="8" fillId="0" borderId="0">
      <alignment vertical="center"/>
    </xf>
    <xf numFmtId="0" fontId="124" fillId="0" borderId="59" applyNumberFormat="0" applyFill="0" applyAlignment="0" applyProtection="0">
      <alignment vertical="center"/>
    </xf>
    <xf numFmtId="0" fontId="124" fillId="0" borderId="59" applyNumberFormat="0" applyFill="0" applyAlignment="0" applyProtection="0">
      <alignment vertical="center"/>
    </xf>
    <xf numFmtId="0" fontId="124" fillId="0" borderId="59" applyNumberFormat="0" applyFill="0" applyAlignment="0" applyProtection="0">
      <alignment vertical="center"/>
    </xf>
    <xf numFmtId="0" fontId="8" fillId="0" borderId="0">
      <alignment vertical="center"/>
    </xf>
    <xf numFmtId="0" fontId="124" fillId="0" borderId="59" applyNumberFormat="0" applyFill="0" applyAlignment="0" applyProtection="0">
      <alignment vertical="center"/>
    </xf>
    <xf numFmtId="0" fontId="124" fillId="0" borderId="59" applyNumberFormat="0" applyFill="0" applyAlignment="0" applyProtection="0">
      <alignment vertical="center"/>
    </xf>
    <xf numFmtId="0" fontId="8" fillId="0" borderId="0">
      <alignment vertical="center"/>
    </xf>
    <xf numFmtId="0" fontId="124" fillId="0" borderId="59" applyNumberFormat="0" applyFill="0" applyAlignment="0" applyProtection="0">
      <alignment vertical="center"/>
    </xf>
    <xf numFmtId="0" fontId="124" fillId="0" borderId="59" applyNumberFormat="0" applyFill="0" applyAlignment="0" applyProtection="0">
      <alignment vertical="center"/>
    </xf>
    <xf numFmtId="0" fontId="124" fillId="0" borderId="59" applyNumberFormat="0" applyFill="0" applyAlignment="0" applyProtection="0">
      <alignment vertical="center"/>
    </xf>
    <xf numFmtId="0" fontId="124" fillId="0" borderId="59" applyNumberFormat="0" applyFill="0" applyAlignment="0" applyProtection="0">
      <alignment vertical="center"/>
    </xf>
    <xf numFmtId="0" fontId="74" fillId="0" borderId="43" applyNumberFormat="0" applyFill="0" applyAlignment="0" applyProtection="0">
      <alignment vertical="center"/>
    </xf>
    <xf numFmtId="0" fontId="74" fillId="0" borderId="43" applyNumberFormat="0" applyFill="0" applyAlignment="0" applyProtection="0">
      <alignment vertical="center"/>
    </xf>
    <xf numFmtId="0" fontId="74" fillId="0" borderId="43" applyNumberFormat="0" applyFill="0" applyAlignment="0" applyProtection="0">
      <alignment vertical="center"/>
    </xf>
    <xf numFmtId="0" fontId="74" fillId="0" borderId="43" applyNumberFormat="0" applyFill="0" applyAlignment="0" applyProtection="0">
      <alignment vertical="center"/>
    </xf>
    <xf numFmtId="0" fontId="74" fillId="0" borderId="43" applyNumberFormat="0" applyFill="0" applyAlignment="0" applyProtection="0">
      <alignment vertical="center"/>
    </xf>
    <xf numFmtId="0" fontId="74" fillId="0" borderId="43" applyNumberFormat="0" applyFill="0" applyAlignment="0" applyProtection="0">
      <alignment vertical="center"/>
    </xf>
    <xf numFmtId="0" fontId="74" fillId="0" borderId="43" applyNumberFormat="0" applyFill="0" applyAlignment="0" applyProtection="0">
      <alignment vertical="center"/>
    </xf>
    <xf numFmtId="0" fontId="74" fillId="0" borderId="43" applyNumberFormat="0" applyFill="0" applyAlignment="0" applyProtection="0">
      <alignment vertical="center"/>
    </xf>
    <xf numFmtId="0" fontId="74" fillId="0" borderId="43" applyNumberFormat="0" applyFill="0" applyAlignment="0" applyProtection="0">
      <alignment vertical="center"/>
    </xf>
    <xf numFmtId="0" fontId="74" fillId="0" borderId="43" applyNumberFormat="0" applyFill="0" applyAlignment="0" applyProtection="0">
      <alignment vertical="center"/>
    </xf>
    <xf numFmtId="0" fontId="74" fillId="0" borderId="43" applyNumberFormat="0" applyFill="0" applyAlignment="0" applyProtection="0">
      <alignment vertical="center"/>
    </xf>
    <xf numFmtId="0" fontId="74" fillId="0" borderId="43" applyNumberFormat="0" applyFill="0" applyAlignment="0" applyProtection="0">
      <alignment vertical="center"/>
    </xf>
    <xf numFmtId="0" fontId="74" fillId="0" borderId="43" applyNumberFormat="0" applyFill="0" applyAlignment="0" applyProtection="0">
      <alignment vertical="center"/>
    </xf>
    <xf numFmtId="0" fontId="74" fillId="0" borderId="43" applyNumberFormat="0" applyFill="0" applyAlignment="0" applyProtection="0">
      <alignment vertical="center"/>
    </xf>
    <xf numFmtId="0" fontId="74" fillId="0" borderId="43" applyNumberFormat="0" applyFill="0" applyAlignment="0" applyProtection="0">
      <alignment vertical="center"/>
    </xf>
    <xf numFmtId="0" fontId="74" fillId="0" borderId="43" applyNumberFormat="0" applyFill="0" applyAlignment="0" applyProtection="0">
      <alignment vertical="center"/>
    </xf>
    <xf numFmtId="0" fontId="74" fillId="0" borderId="43" applyNumberFormat="0" applyFill="0" applyAlignment="0" applyProtection="0">
      <alignment vertical="center"/>
    </xf>
    <xf numFmtId="0" fontId="74" fillId="0" borderId="43" applyNumberFormat="0" applyFill="0" applyAlignment="0" applyProtection="0">
      <alignment vertical="center"/>
    </xf>
    <xf numFmtId="0" fontId="74" fillId="0" borderId="43" applyNumberFormat="0" applyFill="0" applyAlignment="0" applyProtection="0">
      <alignment vertical="center"/>
    </xf>
    <xf numFmtId="0" fontId="74" fillId="0" borderId="43" applyNumberFormat="0" applyFill="0" applyAlignment="0" applyProtection="0">
      <alignment vertical="center"/>
    </xf>
    <xf numFmtId="0" fontId="74" fillId="0" borderId="43" applyNumberFormat="0" applyFill="0" applyAlignment="0" applyProtection="0">
      <alignment vertical="center"/>
    </xf>
    <xf numFmtId="0" fontId="74" fillId="0" borderId="43" applyNumberFormat="0" applyFill="0" applyAlignment="0" applyProtection="0">
      <alignment vertical="center"/>
    </xf>
    <xf numFmtId="0" fontId="74" fillId="0" borderId="43" applyNumberFormat="0" applyFill="0" applyAlignment="0" applyProtection="0">
      <alignment vertical="center"/>
    </xf>
    <xf numFmtId="0" fontId="74" fillId="0" borderId="43" applyNumberFormat="0" applyFill="0" applyAlignment="0" applyProtection="0">
      <alignment vertical="center"/>
    </xf>
    <xf numFmtId="0" fontId="74" fillId="0" borderId="43" applyNumberFormat="0" applyFill="0" applyAlignment="0" applyProtection="0">
      <alignment vertical="center"/>
    </xf>
    <xf numFmtId="0" fontId="74" fillId="0" borderId="43" applyNumberFormat="0" applyFill="0" applyAlignment="0" applyProtection="0">
      <alignment vertical="center"/>
    </xf>
    <xf numFmtId="0" fontId="74" fillId="0" borderId="43" applyNumberFormat="0" applyFill="0" applyAlignment="0" applyProtection="0">
      <alignment vertical="center"/>
    </xf>
    <xf numFmtId="0" fontId="74" fillId="0" borderId="43" applyNumberFormat="0" applyFill="0" applyAlignment="0" applyProtection="0">
      <alignment vertical="center"/>
    </xf>
    <xf numFmtId="0" fontId="74" fillId="0" borderId="43" applyNumberFormat="0" applyFill="0" applyAlignment="0" applyProtection="0">
      <alignment vertical="center"/>
    </xf>
    <xf numFmtId="0" fontId="217" fillId="0" borderId="70" applyNumberFormat="0" applyFill="0" applyAlignment="0" applyProtection="0">
      <alignment vertical="center"/>
    </xf>
    <xf numFmtId="0" fontId="74" fillId="0" borderId="43" applyNumberFormat="0" applyFill="0" applyAlignment="0" applyProtection="0">
      <alignment vertical="center"/>
    </xf>
    <xf numFmtId="0" fontId="74" fillId="0" borderId="43" applyNumberFormat="0" applyFill="0" applyAlignment="0" applyProtection="0">
      <alignment vertical="center"/>
    </xf>
    <xf numFmtId="0" fontId="74" fillId="0" borderId="43" applyNumberFormat="0" applyFill="0" applyAlignment="0" applyProtection="0">
      <alignment vertical="center"/>
    </xf>
    <xf numFmtId="0" fontId="74" fillId="0" borderId="43" applyNumberFormat="0" applyFill="0" applyAlignment="0" applyProtection="0">
      <alignment vertical="center"/>
    </xf>
    <xf numFmtId="0" fontId="74" fillId="0" borderId="43" applyNumberFormat="0" applyFill="0" applyAlignment="0" applyProtection="0">
      <alignment vertical="center"/>
    </xf>
    <xf numFmtId="0" fontId="74" fillId="0" borderId="43" applyNumberFormat="0" applyFill="0" applyAlignment="0" applyProtection="0">
      <alignment vertical="center"/>
    </xf>
    <xf numFmtId="0" fontId="74" fillId="0" borderId="43" applyNumberFormat="0" applyFill="0" applyAlignment="0" applyProtection="0">
      <alignment vertical="center"/>
    </xf>
    <xf numFmtId="0" fontId="74" fillId="0" borderId="43" applyNumberFormat="0" applyFill="0" applyAlignment="0" applyProtection="0">
      <alignment vertical="center"/>
    </xf>
    <xf numFmtId="0" fontId="74" fillId="0" borderId="43" applyNumberFormat="0" applyFill="0" applyAlignment="0" applyProtection="0">
      <alignment vertical="center"/>
    </xf>
    <xf numFmtId="0" fontId="74" fillId="0" borderId="43" applyNumberFormat="0" applyFill="0" applyAlignment="0" applyProtection="0">
      <alignment vertical="center"/>
    </xf>
    <xf numFmtId="0" fontId="74" fillId="0" borderId="43" applyNumberFormat="0" applyFill="0" applyAlignment="0" applyProtection="0">
      <alignment vertical="center"/>
    </xf>
    <xf numFmtId="0" fontId="74" fillId="0" borderId="43" applyNumberFormat="0" applyFill="0" applyAlignment="0" applyProtection="0">
      <alignment vertical="center"/>
    </xf>
    <xf numFmtId="0" fontId="74" fillId="0" borderId="43" applyNumberFormat="0" applyFill="0" applyAlignment="0" applyProtection="0">
      <alignment vertical="center"/>
    </xf>
    <xf numFmtId="0" fontId="74" fillId="0" borderId="43" applyNumberFormat="0" applyFill="0" applyAlignment="0" applyProtection="0">
      <alignment vertical="center"/>
    </xf>
    <xf numFmtId="0" fontId="74" fillId="0" borderId="43" applyNumberFormat="0" applyFill="0" applyAlignment="0" applyProtection="0">
      <alignment vertical="center"/>
    </xf>
    <xf numFmtId="0" fontId="74" fillId="0" borderId="43" applyNumberFormat="0" applyFill="0" applyAlignment="0" applyProtection="0">
      <alignment vertical="center"/>
    </xf>
    <xf numFmtId="0" fontId="74" fillId="0" borderId="43" applyNumberFormat="0" applyFill="0" applyAlignment="0" applyProtection="0">
      <alignment vertical="center"/>
    </xf>
    <xf numFmtId="0" fontId="74" fillId="0" borderId="43" applyNumberFormat="0" applyFill="0" applyAlignment="0" applyProtection="0">
      <alignment vertical="center"/>
    </xf>
    <xf numFmtId="0" fontId="74" fillId="0" borderId="43" applyNumberFormat="0" applyFill="0" applyAlignment="0" applyProtection="0">
      <alignment vertical="center"/>
    </xf>
    <xf numFmtId="0" fontId="74" fillId="0" borderId="43" applyNumberFormat="0" applyFill="0" applyAlignment="0" applyProtection="0">
      <alignment vertical="center"/>
    </xf>
    <xf numFmtId="0" fontId="74" fillId="0" borderId="43" applyNumberFormat="0" applyFill="0" applyAlignment="0" applyProtection="0">
      <alignment vertical="center"/>
    </xf>
    <xf numFmtId="0" fontId="74" fillId="0" borderId="43" applyNumberFormat="0" applyFill="0" applyAlignment="0" applyProtection="0">
      <alignment vertical="center"/>
    </xf>
    <xf numFmtId="0" fontId="74" fillId="0" borderId="43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0" fillId="38" borderId="56" applyNumberFormat="0" applyFont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" fillId="0" borderId="0"/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207" fillId="0" borderId="4" applyNumberFormat="0" applyFill="0" applyProtection="0">
      <alignment horizontal="center"/>
    </xf>
    <xf numFmtId="0" fontId="207" fillId="0" borderId="4" applyNumberFormat="0" applyFill="0" applyProtection="0">
      <alignment horizontal="center"/>
    </xf>
    <xf numFmtId="0" fontId="207" fillId="0" borderId="4" applyNumberFormat="0" applyFill="0" applyProtection="0">
      <alignment horizontal="center"/>
    </xf>
    <xf numFmtId="0" fontId="71" fillId="0" borderId="13" applyNumberFormat="0" applyFill="0" applyProtection="0">
      <alignment horizontal="center"/>
    </xf>
    <xf numFmtId="0" fontId="71" fillId="0" borderId="13" applyNumberFormat="0" applyFill="0" applyProtection="0">
      <alignment horizontal="center"/>
    </xf>
    <xf numFmtId="0" fontId="71" fillId="0" borderId="13" applyNumberFormat="0" applyFill="0" applyProtection="0">
      <alignment horizontal="center"/>
    </xf>
    <xf numFmtId="0" fontId="0" fillId="0" borderId="0" applyNumberFormat="0" applyFont="0" applyFill="0" applyBorder="0" applyAlignment="0" applyProtection="0"/>
    <xf numFmtId="0" fontId="99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99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99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1" fillId="0" borderId="0" applyFill="0" applyBorder="0" applyAlignment="0"/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99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top"/>
      <protection locked="0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76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1" fillId="0" borderId="0"/>
    <xf numFmtId="0" fontId="219" fillId="28" borderId="0" applyNumberFormat="0" applyBorder="0" applyAlignment="0" applyProtection="0"/>
    <xf numFmtId="0" fontId="0" fillId="0" borderId="0" applyNumberFormat="0" applyFont="0" applyFill="0" applyBorder="0" applyAlignment="0" applyProtection="0"/>
    <xf numFmtId="0" fontId="220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8" fillId="0" borderId="0"/>
    <xf numFmtId="0" fontId="99" fillId="28" borderId="0" applyNumberFormat="0" applyBorder="0" applyAlignment="0" applyProtection="0">
      <alignment vertical="center"/>
    </xf>
    <xf numFmtId="0" fontId="66" fillId="0" borderId="0"/>
    <xf numFmtId="0" fontId="8" fillId="0" borderId="0"/>
    <xf numFmtId="0" fontId="99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99" fillId="28" borderId="0" applyNumberFormat="0" applyBorder="0" applyAlignment="0" applyProtection="0">
      <alignment vertical="center"/>
    </xf>
    <xf numFmtId="0" fontId="141" fillId="28" borderId="0" applyNumberFormat="0" applyBorder="0" applyAlignment="0" applyProtection="0">
      <alignment vertical="center"/>
    </xf>
    <xf numFmtId="0" fontId="141" fillId="28" borderId="0" applyNumberFormat="0" applyBorder="0" applyAlignment="0" applyProtection="0">
      <alignment vertical="center"/>
    </xf>
    <xf numFmtId="0" fontId="220" fillId="28" borderId="0" applyNumberFormat="0" applyBorder="0" applyAlignment="0" applyProtection="0">
      <alignment vertical="center"/>
    </xf>
    <xf numFmtId="0" fontId="220" fillId="28" borderId="0" applyNumberFormat="0" applyBorder="0" applyAlignment="0" applyProtection="0">
      <alignment vertical="center"/>
    </xf>
    <xf numFmtId="0" fontId="220" fillId="28" borderId="0" applyNumberFormat="0" applyBorder="0" applyAlignment="0" applyProtection="0">
      <alignment vertical="center"/>
    </xf>
    <xf numFmtId="0" fontId="220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220" fillId="28" borderId="0" applyNumberFormat="0" applyBorder="0" applyAlignment="0" applyProtection="0">
      <alignment vertical="center"/>
    </xf>
    <xf numFmtId="0" fontId="220" fillId="28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1" fillId="0" borderId="0"/>
    <xf numFmtId="0" fontId="76" fillId="28" borderId="0" applyNumberFormat="0" applyBorder="0" applyAlignment="0" applyProtection="0">
      <alignment vertical="center"/>
    </xf>
    <xf numFmtId="0" fontId="1" fillId="0" borderId="0"/>
    <xf numFmtId="0" fontId="76" fillId="28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76" fillId="28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76" fillId="28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76" fillId="28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99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99" fillId="28" borderId="0" applyNumberFormat="0" applyBorder="0" applyAlignment="0" applyProtection="0">
      <alignment vertical="center"/>
    </xf>
    <xf numFmtId="0" fontId="1" fillId="0" borderId="0"/>
    <xf numFmtId="0" fontId="76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76" fillId="28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76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76" fillId="28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59" fillId="0" borderId="0"/>
    <xf numFmtId="0" fontId="58" fillId="14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59" fillId="0" borderId="0"/>
    <xf numFmtId="0" fontId="58" fillId="14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/>
    <xf numFmtId="0" fontId="8" fillId="0" borderId="0">
      <alignment vertical="center"/>
    </xf>
    <xf numFmtId="0" fontId="76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108" fillId="53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76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8" fillId="14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8" fillId="3" borderId="57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8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05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05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62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62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62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1" fillId="0" borderId="0"/>
    <xf numFmtId="0" fontId="76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76" fillId="28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76" fillId="28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76" fillId="28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76" fillId="28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76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" fillId="0" borderId="0"/>
    <xf numFmtId="0" fontId="76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08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76" fillId="28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76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76" fillId="28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76" fillId="28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76" fillId="28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76" fillId="28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76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76" fillId="28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1" fillId="0" borderId="0"/>
    <xf numFmtId="0" fontId="76" fillId="28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76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76" fillId="28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76" fillId="28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76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3" fillId="0" borderId="45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76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8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76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76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76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7" fillId="11" borderId="54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117" fillId="11" borderId="54" applyNumberFormat="0" applyAlignment="0" applyProtection="0">
      <alignment vertical="center"/>
    </xf>
    <xf numFmtId="0" fontId="71" fillId="0" borderId="13" applyNumberFormat="0" applyFill="0" applyProtection="0">
      <alignment horizontal="left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76" fillId="28" borderId="0" applyNumberFormat="0" applyBorder="0" applyAlignment="0" applyProtection="0">
      <alignment vertical="center"/>
    </xf>
    <xf numFmtId="0" fontId="66" fillId="0" borderId="0"/>
    <xf numFmtId="0" fontId="0" fillId="0" borderId="0" applyNumberFormat="0" applyFont="0" applyFill="0" applyBorder="0" applyAlignment="0" applyProtection="0"/>
    <xf numFmtId="0" fontId="76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8" fillId="36" borderId="0" applyNumberFormat="0" applyBorder="0" applyAlignment="0" applyProtection="0">
      <alignment vertical="center"/>
    </xf>
    <xf numFmtId="189" fontId="1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58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59" fillId="0" borderId="0"/>
    <xf numFmtId="0" fontId="1" fillId="0" borderId="0"/>
    <xf numFmtId="0" fontId="1" fillId="0" borderId="0"/>
    <xf numFmtId="0" fontId="0" fillId="0" borderId="0" applyNumberFormat="0" applyFont="0" applyFill="0" applyBorder="0" applyAlignment="0" applyProtection="0"/>
    <xf numFmtId="0" fontId="1" fillId="0" borderId="0"/>
    <xf numFmtId="0" fontId="8" fillId="0" borderId="0">
      <alignment vertical="center"/>
    </xf>
    <xf numFmtId="0" fontId="58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14" borderId="0" applyNumberFormat="0" applyBorder="0" applyAlignment="0" applyProtection="0">
      <alignment vertical="center"/>
    </xf>
    <xf numFmtId="0" fontId="1" fillId="0" borderId="0" applyFill="0" applyBorder="0" applyAlignment="0"/>
    <xf numFmtId="0" fontId="0" fillId="0" borderId="0" applyNumberFormat="0" applyFont="0" applyFill="0" applyBorder="0" applyAlignment="0" applyProtection="0"/>
    <xf numFmtId="0" fontId="58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0" fillId="0" borderId="0" applyNumberFormat="0" applyFont="0" applyFill="0" applyBorder="0" applyAlignment="0" applyProtection="0"/>
    <xf numFmtId="0" fontId="5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0" fillId="0" borderId="0" applyNumberFormat="0" applyFont="0" applyFill="0" applyBorder="0" applyAlignment="0" applyProtection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0" fillId="0" borderId="0" applyNumberFormat="0" applyFont="0" applyFill="0" applyBorder="0" applyAlignment="0" applyProtection="0"/>
    <xf numFmtId="0" fontId="1" fillId="0" borderId="0"/>
    <xf numFmtId="0" fontId="0" fillId="0" borderId="0" applyNumberFormat="0" applyFont="0" applyFill="0" applyBorder="0" applyAlignment="0" applyProtection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" fillId="0" borderId="0"/>
    <xf numFmtId="0" fontId="0" fillId="0" borderId="0" applyNumberFormat="0" applyFont="0" applyFill="0" applyBorder="0" applyAlignment="0" applyProtection="0"/>
    <xf numFmtId="0" fontId="1" fillId="0" borderId="0"/>
    <xf numFmtId="0" fontId="0" fillId="0" borderId="0" applyNumberFormat="0" applyFont="0" applyFill="0" applyBorder="0" applyAlignment="0" applyProtection="0"/>
    <xf numFmtId="0" fontId="58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" fillId="0" borderId="0"/>
    <xf numFmtId="0" fontId="8" fillId="0" borderId="0">
      <alignment vertical="center"/>
    </xf>
    <xf numFmtId="0" fontId="1" fillId="0" borderId="0"/>
    <xf numFmtId="0" fontId="66" fillId="0" borderId="0"/>
    <xf numFmtId="0" fontId="8" fillId="0" borderId="0">
      <alignment vertical="center"/>
    </xf>
    <xf numFmtId="0" fontId="1" fillId="0" borderId="0"/>
    <xf numFmtId="0" fontId="1" fillId="0" borderId="0"/>
    <xf numFmtId="0" fontId="66" fillId="0" borderId="0"/>
    <xf numFmtId="0" fontId="8" fillId="0" borderId="0">
      <alignment vertical="center"/>
    </xf>
    <xf numFmtId="0" fontId="1" fillId="0" borderId="0"/>
    <xf numFmtId="0" fontId="0" fillId="0" borderId="0" applyNumberFormat="0" applyFont="0" applyFill="0" applyBorder="0" applyAlignment="0" applyProtection="0"/>
    <xf numFmtId="0" fontId="66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0" fillId="0" borderId="0" applyNumberFormat="0" applyFont="0" applyFill="0" applyBorder="0" applyAlignment="0" applyProtection="0"/>
    <xf numFmtId="0" fontId="66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0" fillId="0" borderId="0" applyNumberFormat="0" applyFont="0" applyFill="0" applyBorder="0" applyAlignment="0" applyProtection="0"/>
    <xf numFmtId="0" fontId="1" fillId="0" borderId="0"/>
    <xf numFmtId="0" fontId="1" fillId="0" borderId="0"/>
    <xf numFmtId="0" fontId="0" fillId="0" borderId="0" applyNumberFormat="0" applyFont="0" applyFill="0" applyBorder="0" applyAlignment="0" applyProtection="0"/>
    <xf numFmtId="0" fontId="1" fillId="0" borderId="0"/>
    <xf numFmtId="0" fontId="0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8" fillId="51" borderId="0" applyNumberFormat="0" applyBorder="0" applyAlignment="0" applyProtection="0">
      <alignment vertical="center"/>
    </xf>
    <xf numFmtId="0" fontId="8" fillId="0" borderId="0"/>
    <xf numFmtId="0" fontId="0" fillId="38" borderId="56" applyNumberFormat="0" applyFont="0" applyAlignment="0" applyProtection="0">
      <alignment vertical="center"/>
    </xf>
    <xf numFmtId="0" fontId="1" fillId="0" borderId="0"/>
    <xf numFmtId="0" fontId="8" fillId="0" borderId="0"/>
    <xf numFmtId="0" fontId="59" fillId="0" borderId="1" applyNumberFormat="0"/>
    <xf numFmtId="0" fontId="8" fillId="0" borderId="0"/>
    <xf numFmtId="0" fontId="59" fillId="0" borderId="1" applyNumberFormat="0"/>
    <xf numFmtId="0" fontId="66" fillId="0" borderId="0"/>
    <xf numFmtId="0" fontId="8" fillId="0" borderId="0">
      <alignment vertical="center"/>
    </xf>
    <xf numFmtId="0" fontId="1" fillId="0" borderId="0"/>
    <xf numFmtId="0" fontId="0" fillId="0" borderId="0" applyNumberFormat="0" applyFont="0" applyFill="0" applyBorder="0" applyAlignment="0" applyProtection="0"/>
    <xf numFmtId="0" fontId="1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 applyNumberFormat="0" applyFont="0" applyFill="0" applyBorder="0" applyAlignment="0" applyProtection="0"/>
    <xf numFmtId="0" fontId="1" fillId="0" borderId="0"/>
    <xf numFmtId="0" fontId="66" fillId="0" borderId="0"/>
    <xf numFmtId="0" fontId="1" fillId="0" borderId="0"/>
    <xf numFmtId="0" fontId="1" fillId="0" borderId="0"/>
    <xf numFmtId="0" fontId="206" fillId="0" borderId="0" applyNumberFormat="0" applyFill="0" applyBorder="0" applyAlignment="0" applyProtection="0"/>
    <xf numFmtId="0" fontId="1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0" fontId="206" fillId="0" borderId="0" applyNumberFormat="0" applyFill="0" applyBorder="0" applyAlignment="0" applyProtection="0"/>
    <xf numFmtId="0" fontId="0" fillId="0" borderId="0"/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53" borderId="0" applyNumberFormat="0" applyBorder="0" applyAlignment="0" applyProtection="0">
      <alignment vertical="center"/>
    </xf>
    <xf numFmtId="0" fontId="0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/>
    <xf numFmtId="0" fontId="1" fillId="0" borderId="0"/>
    <xf numFmtId="0" fontId="0" fillId="0" borderId="0" applyNumberFormat="0" applyFont="0" applyFill="0" applyBorder="0" applyAlignment="0" applyProtection="0"/>
    <xf numFmtId="0" fontId="0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 applyNumberFormat="0" applyFont="0" applyFill="0" applyBorder="0" applyAlignment="0" applyProtection="0"/>
    <xf numFmtId="0" fontId="1" fillId="0" borderId="0"/>
    <xf numFmtId="0" fontId="1" fillId="0" borderId="0" applyFill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66" fillId="0" borderId="0"/>
    <xf numFmtId="0" fontId="59" fillId="0" borderId="0"/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66" fillId="0" borderId="0"/>
    <xf numFmtId="0" fontId="59" fillId="0" borderId="0"/>
    <xf numFmtId="0" fontId="8" fillId="0" borderId="0"/>
    <xf numFmtId="0" fontId="8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8" fillId="0" borderId="0"/>
    <xf numFmtId="0" fontId="1" fillId="0" borderId="0"/>
    <xf numFmtId="0" fontId="8" fillId="0" borderId="0">
      <alignment vertical="center"/>
    </xf>
    <xf numFmtId="0" fontId="1" fillId="0" borderId="0"/>
    <xf numFmtId="0" fontId="66" fillId="0" borderId="0"/>
    <xf numFmtId="0" fontId="59" fillId="0" borderId="0"/>
    <xf numFmtId="0" fontId="8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66" fillId="0" borderId="0"/>
    <xf numFmtId="0" fontId="1" fillId="0" borderId="0"/>
    <xf numFmtId="0" fontId="8" fillId="0" borderId="0">
      <alignment vertical="center"/>
    </xf>
    <xf numFmtId="0" fontId="1" fillId="0" borderId="0"/>
    <xf numFmtId="0" fontId="221" fillId="0" borderId="74" applyNumberFormat="0" applyFill="0" applyAlignment="0" applyProtection="0">
      <alignment vertical="center"/>
    </xf>
    <xf numFmtId="0" fontId="66" fillId="0" borderId="0"/>
    <xf numFmtId="0" fontId="1" fillId="0" borderId="0"/>
    <xf numFmtId="0" fontId="8" fillId="0" borderId="0">
      <alignment vertical="center"/>
    </xf>
    <xf numFmtId="0" fontId="1" fillId="0" borderId="0"/>
    <xf numFmtId="0" fontId="66" fillId="0" borderId="0"/>
    <xf numFmtId="0" fontId="1" fillId="0" borderId="0"/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66" fillId="0" borderId="0"/>
    <xf numFmtId="0" fontId="0" fillId="0" borderId="0" applyNumberFormat="0" applyFont="0" applyFill="0" applyBorder="0" applyAlignment="0" applyProtection="0"/>
    <xf numFmtId="0" fontId="8" fillId="0" borderId="0"/>
    <xf numFmtId="0" fontId="115" fillId="0" borderId="0">
      <alignment vertical="center"/>
    </xf>
    <xf numFmtId="0" fontId="0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 applyNumberFormat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66" fillId="0" borderId="0"/>
    <xf numFmtId="0" fontId="66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 applyNumberFormat="0" applyFill="0" applyBorder="0" applyAlignment="0" applyProtection="0"/>
    <xf numFmtId="0" fontId="1" fillId="0" borderId="0"/>
    <xf numFmtId="0" fontId="1" fillId="0" borderId="0"/>
    <xf numFmtId="0" fontId="0" fillId="0" borderId="0" applyNumberFormat="0" applyFont="0" applyFill="0" applyBorder="0" applyAlignment="0" applyProtection="0"/>
    <xf numFmtId="0" fontId="109" fillId="3" borderId="54" applyNumberFormat="0" applyAlignment="0" applyProtection="0">
      <alignment vertical="center"/>
    </xf>
    <xf numFmtId="0" fontId="1" fillId="0" borderId="0"/>
    <xf numFmtId="0" fontId="1" fillId="0" borderId="0"/>
    <xf numFmtId="0" fontId="109" fillId="3" borderId="54" applyNumberFormat="0" applyAlignment="0" applyProtection="0">
      <alignment vertical="center"/>
    </xf>
    <xf numFmtId="0" fontId="200" fillId="0" borderId="0"/>
    <xf numFmtId="0" fontId="1" fillId="0" borderId="0"/>
    <xf numFmtId="0" fontId="0" fillId="0" borderId="0" applyNumberFormat="0" applyFont="0" applyFill="0" applyBorder="0" applyAlignment="0" applyProtection="0"/>
    <xf numFmtId="0" fontId="1" fillId="0" borderId="0"/>
    <xf numFmtId="0" fontId="109" fillId="3" borderId="54" applyNumberFormat="0" applyAlignment="0" applyProtection="0">
      <alignment vertical="center"/>
    </xf>
    <xf numFmtId="0" fontId="0" fillId="0" borderId="0" applyNumberFormat="0" applyFill="0" applyBorder="0" applyAlignment="0" applyProtection="0"/>
    <xf numFmtId="0" fontId="200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0" fillId="0" borderId="0" applyNumberFormat="0" applyFont="0" applyFill="0" applyBorder="0" applyAlignment="0" applyProtection="0"/>
    <xf numFmtId="0" fontId="8" fillId="0" borderId="0"/>
    <xf numFmtId="0" fontId="0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0" fillId="0" borderId="0" applyNumberForma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 applyNumberFormat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/>
    <xf numFmtId="0" fontId="6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6" fillId="0" borderId="0"/>
    <xf numFmtId="0" fontId="8" fillId="0" borderId="0"/>
    <xf numFmtId="0" fontId="66" fillId="0" borderId="0"/>
    <xf numFmtId="0" fontId="0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5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 applyNumberFormat="0" applyFill="0" applyBorder="0" applyAlignment="0" applyProtection="0"/>
    <xf numFmtId="0" fontId="8" fillId="0" borderId="0"/>
    <xf numFmtId="0" fontId="8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 applyNumberFormat="0" applyFill="0" applyBorder="0" applyAlignment="0" applyProtection="0"/>
    <xf numFmtId="0" fontId="8" fillId="0" borderId="0"/>
    <xf numFmtId="0" fontId="0" fillId="0" borderId="0" applyNumberFormat="0" applyFont="0" applyFill="0" applyBorder="0" applyAlignment="0" applyProtection="0"/>
    <xf numFmtId="0" fontId="8" fillId="0" borderId="0"/>
    <xf numFmtId="0" fontId="8" fillId="0" borderId="0"/>
    <xf numFmtId="0" fontId="58" fillId="14" borderId="0" applyNumberFormat="0" applyBorder="0" applyAlignment="0" applyProtection="0">
      <alignment vertical="center"/>
    </xf>
    <xf numFmtId="0" fontId="8" fillId="0" borderId="0"/>
    <xf numFmtId="0" fontId="109" fillId="3" borderId="54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ill="0" applyBorder="0" applyAlignment="0" applyProtection="0"/>
    <xf numFmtId="0" fontId="8" fillId="0" borderId="0"/>
    <xf numFmtId="0" fontId="8" fillId="0" borderId="0"/>
    <xf numFmtId="0" fontId="0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 applyNumberFormat="0" applyFont="0" applyFill="0" applyBorder="0" applyAlignment="0" applyProtection="0"/>
    <xf numFmtId="0" fontId="8" fillId="0" borderId="0"/>
    <xf numFmtId="0" fontId="0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0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66" fillId="0" borderId="0"/>
    <xf numFmtId="0" fontId="66" fillId="0" borderId="0"/>
    <xf numFmtId="0" fontId="0" fillId="0" borderId="0"/>
    <xf numFmtId="0" fontId="0" fillId="0" borderId="0"/>
    <xf numFmtId="0" fontId="8" fillId="0" borderId="0"/>
    <xf numFmtId="0" fontId="66" fillId="0" borderId="0"/>
    <xf numFmtId="0" fontId="0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05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0" fillId="0" borderId="0" applyNumberFormat="0" applyFont="0" applyFill="0" applyBorder="0" applyAlignment="0" applyProtection="0"/>
    <xf numFmtId="0" fontId="58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 applyNumberFormat="0" applyFont="0" applyFill="0" applyBorder="0" applyAlignment="0" applyProtection="0"/>
    <xf numFmtId="0" fontId="8" fillId="0" borderId="0"/>
    <xf numFmtId="0" fontId="1" fillId="0" borderId="0" applyFill="0" applyBorder="0" applyAlignment="0"/>
    <xf numFmtId="0" fontId="0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8" fillId="0" borderId="0"/>
    <xf numFmtId="0" fontId="0" fillId="0" borderId="0" applyNumberForma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ill="0" applyBorder="0" applyAlignment="0" applyProtection="0"/>
    <xf numFmtId="0" fontId="8" fillId="0" borderId="0">
      <alignment vertical="center"/>
    </xf>
    <xf numFmtId="0" fontId="0" fillId="0" borderId="0" applyNumberFormat="0" applyFill="0" applyBorder="0" applyAlignment="0" applyProtection="0"/>
    <xf numFmtId="0" fontId="8" fillId="0" borderId="0"/>
    <xf numFmtId="0" fontId="0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66" fillId="0" borderId="0"/>
    <xf numFmtId="0" fontId="8" fillId="0" borderId="0"/>
    <xf numFmtId="0" fontId="1" fillId="0" borderId="0"/>
    <xf numFmtId="0" fontId="0" fillId="0" borderId="0" applyNumberFormat="0" applyFont="0" applyFill="0" applyBorder="0" applyAlignment="0" applyProtection="0"/>
    <xf numFmtId="0" fontId="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/>
    <xf numFmtId="0" fontId="66" fillId="0" borderId="0"/>
    <xf numFmtId="0" fontId="8" fillId="0" borderId="0"/>
    <xf numFmtId="0" fontId="66" fillId="0" borderId="0"/>
    <xf numFmtId="0" fontId="1" fillId="0" borderId="0"/>
    <xf numFmtId="0" fontId="0" fillId="0" borderId="0" applyNumberFormat="0" applyFont="0" applyFill="0" applyBorder="0" applyAlignment="0" applyProtection="0"/>
    <xf numFmtId="0" fontId="1" fillId="0" borderId="0"/>
    <xf numFmtId="0" fontId="8" fillId="0" borderId="0"/>
    <xf numFmtId="0" fontId="0" fillId="0" borderId="0" applyNumberFormat="0" applyFont="0" applyFill="0" applyBorder="0" applyAlignment="0" applyProtection="0"/>
    <xf numFmtId="0" fontId="1" fillId="0" borderId="0"/>
    <xf numFmtId="0" fontId="66" fillId="0" borderId="0"/>
    <xf numFmtId="0" fontId="1" fillId="0" borderId="0"/>
    <xf numFmtId="0" fontId="0" fillId="0" borderId="0" applyNumberFormat="0" applyFont="0" applyFill="0" applyBorder="0" applyAlignment="0" applyProtection="0"/>
    <xf numFmtId="0" fontId="66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8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" fillId="0" borderId="0"/>
    <xf numFmtId="0" fontId="66" fillId="0" borderId="0"/>
    <xf numFmtId="0" fontId="1" fillId="0" borderId="0"/>
    <xf numFmtId="0" fontId="1" fillId="0" borderId="0"/>
    <xf numFmtId="0" fontId="0" fillId="0" borderId="0" applyNumberFormat="0" applyFont="0" applyFill="0" applyBorder="0" applyAlignment="0" applyProtection="0"/>
    <xf numFmtId="0" fontId="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7" fillId="11" borderId="54" applyNumberFormat="0" applyAlignment="0" applyProtection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117" fillId="11" borderId="54" applyNumberFormat="0" applyAlignment="0" applyProtection="0">
      <alignment vertical="center"/>
    </xf>
    <xf numFmtId="0" fontId="66" fillId="0" borderId="0"/>
    <xf numFmtId="0" fontId="117" fillId="11" borderId="54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ill="0" applyBorder="0" applyAlignment="0" applyProtection="0"/>
    <xf numFmtId="0" fontId="1" fillId="0" borderId="0"/>
    <xf numFmtId="0" fontId="1" fillId="0" borderId="0"/>
    <xf numFmtId="0" fontId="83" fillId="0" borderId="45" applyNumberFormat="0" applyFill="0" applyAlignment="0" applyProtection="0">
      <alignment vertical="center"/>
    </xf>
    <xf numFmtId="0" fontId="8" fillId="0" borderId="0">
      <alignment vertical="center"/>
    </xf>
    <xf numFmtId="0" fontId="83" fillId="0" borderId="45" applyNumberFormat="0" applyFill="0" applyAlignment="0" applyProtection="0">
      <alignment vertical="center"/>
    </xf>
    <xf numFmtId="0" fontId="8" fillId="0" borderId="0">
      <alignment vertical="center"/>
    </xf>
    <xf numFmtId="0" fontId="83" fillId="0" borderId="4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6" fillId="0" borderId="0"/>
    <xf numFmtId="0" fontId="8" fillId="0" borderId="0">
      <alignment vertical="center"/>
    </xf>
    <xf numFmtId="0" fontId="8" fillId="0" borderId="0">
      <alignment vertical="center"/>
    </xf>
    <xf numFmtId="0" fontId="66" fillId="0" borderId="0"/>
    <xf numFmtId="0" fontId="6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6" fillId="0" borderId="0"/>
    <xf numFmtId="0" fontId="6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1" fillId="0" borderId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1" fillId="0" borderId="0"/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1" fillId="0" borderId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1" fillId="0" borderId="0"/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1" fillId="0" borderId="0"/>
    <xf numFmtId="0" fontId="8" fillId="0" borderId="0">
      <alignment vertical="center"/>
    </xf>
    <xf numFmtId="0" fontId="66" fillId="0" borderId="0"/>
    <xf numFmtId="0" fontId="66" fillId="0" borderId="0"/>
    <xf numFmtId="0" fontId="0" fillId="0" borderId="0" applyNumberFormat="0" applyFont="0" applyFill="0" applyBorder="0" applyAlignment="0" applyProtection="0"/>
    <xf numFmtId="0" fontId="8" fillId="0" borderId="0"/>
    <xf numFmtId="0" fontId="59" fillId="0" borderId="0"/>
    <xf numFmtId="0" fontId="59" fillId="0" borderId="0"/>
    <xf numFmtId="0" fontId="59" fillId="0" borderId="0"/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59" fillId="0" borderId="0"/>
    <xf numFmtId="0" fontId="1" fillId="0" borderId="0"/>
    <xf numFmtId="0" fontId="59" fillId="0" borderId="0"/>
    <xf numFmtId="0" fontId="115" fillId="0" borderId="0">
      <alignment vertical="center"/>
    </xf>
    <xf numFmtId="0" fontId="59" fillId="0" borderId="0"/>
    <xf numFmtId="0" fontId="8" fillId="0" borderId="0"/>
    <xf numFmtId="0" fontId="59" fillId="0" borderId="0"/>
    <xf numFmtId="0" fontId="0" fillId="0" borderId="0" applyNumberFormat="0" applyFont="0" applyFill="0" applyBorder="0" applyAlignment="0" applyProtection="0"/>
    <xf numFmtId="0" fontId="59" fillId="0" borderId="0"/>
    <xf numFmtId="0" fontId="1" fillId="0" borderId="0"/>
    <xf numFmtId="0" fontId="0" fillId="0" borderId="0" applyNumberFormat="0" applyFont="0" applyFill="0" applyBorder="0" applyAlignment="0" applyProtection="0"/>
    <xf numFmtId="0" fontId="115" fillId="0" borderId="0">
      <alignment vertical="center"/>
    </xf>
    <xf numFmtId="0" fontId="1" fillId="0" borderId="0"/>
    <xf numFmtId="0" fontId="1" fillId="0" borderId="0"/>
    <xf numFmtId="0" fontId="8" fillId="0" borderId="0"/>
    <xf numFmtId="0" fontId="115" fillId="0" borderId="0">
      <alignment vertical="center"/>
    </xf>
    <xf numFmtId="0" fontId="1" fillId="0" borderId="0"/>
    <xf numFmtId="0" fontId="115" fillId="0" borderId="0">
      <alignment vertical="center"/>
    </xf>
    <xf numFmtId="0" fontId="115" fillId="0" borderId="0">
      <alignment vertical="center"/>
    </xf>
    <xf numFmtId="0" fontId="0" fillId="0" borderId="0" applyNumberFormat="0" applyFont="0" applyFill="0" applyBorder="0" applyAlignment="0" applyProtection="0"/>
    <xf numFmtId="0" fontId="59" fillId="0" borderId="0"/>
    <xf numFmtId="0" fontId="8" fillId="0" borderId="0"/>
    <xf numFmtId="0" fontId="115" fillId="0" borderId="0">
      <alignment vertical="center"/>
    </xf>
    <xf numFmtId="0" fontId="200" fillId="0" borderId="0"/>
    <xf numFmtId="0" fontId="200" fillId="0" borderId="0"/>
    <xf numFmtId="0" fontId="200" fillId="0" borderId="0"/>
    <xf numFmtId="0" fontId="8" fillId="0" borderId="0"/>
    <xf numFmtId="0" fontId="8" fillId="0" borderId="0"/>
    <xf numFmtId="0" fontId="0" fillId="0" borderId="0" applyNumberFormat="0" applyFont="0" applyFill="0" applyBorder="0" applyAlignment="0" applyProtection="0"/>
    <xf numFmtId="0" fontId="59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15" fillId="0" borderId="0">
      <alignment vertical="center"/>
    </xf>
    <xf numFmtId="0" fontId="115" fillId="0" borderId="0">
      <alignment vertical="center"/>
    </xf>
    <xf numFmtId="0" fontId="59" fillId="0" borderId="0"/>
    <xf numFmtId="0" fontId="8" fillId="0" borderId="0"/>
    <xf numFmtId="0" fontId="8" fillId="0" borderId="0"/>
    <xf numFmtId="0" fontId="8" fillId="0" borderId="0"/>
    <xf numFmtId="0" fontId="115" fillId="0" borderId="0">
      <alignment vertical="center"/>
    </xf>
    <xf numFmtId="0" fontId="8" fillId="0" borderId="0"/>
    <xf numFmtId="0" fontId="8" fillId="0" borderId="0"/>
    <xf numFmtId="0" fontId="0" fillId="0" borderId="0" applyNumberFormat="0" applyFont="0" applyFill="0" applyBorder="0" applyAlignment="0" applyProtection="0"/>
    <xf numFmtId="0" fontId="58" fillId="14" borderId="0" applyNumberFormat="0" applyBorder="0" applyAlignment="0" applyProtection="0">
      <alignment vertical="center"/>
    </xf>
    <xf numFmtId="0" fontId="59" fillId="0" borderId="0"/>
    <xf numFmtId="0" fontId="8" fillId="0" borderId="0"/>
    <xf numFmtId="0" fontId="8" fillId="0" borderId="0"/>
    <xf numFmtId="0" fontId="8" fillId="0" borderId="0"/>
    <xf numFmtId="0" fontId="59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0" fillId="0" borderId="0" applyNumberFormat="0" applyFont="0" applyFill="0" applyBorder="0" applyAlignment="0" applyProtection="0"/>
    <xf numFmtId="0" fontId="59" fillId="0" borderId="0"/>
    <xf numFmtId="0" fontId="8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26" fillId="0" borderId="0" applyNumberFormat="0" applyFill="0" applyBorder="0" applyAlignment="0" applyProtection="0">
      <alignment vertical="center"/>
    </xf>
    <xf numFmtId="0" fontId="8" fillId="0" borderId="0"/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1" fillId="0" borderId="0"/>
    <xf numFmtId="0" fontId="69" fillId="18" borderId="41" applyNumberFormat="0" applyAlignment="0" applyProtection="0">
      <alignment vertical="center"/>
    </xf>
    <xf numFmtId="0" fontId="59" fillId="0" borderId="0"/>
    <xf numFmtId="0" fontId="1" fillId="0" borderId="0"/>
    <xf numFmtId="0" fontId="69" fillId="18" borderId="41" applyNumberFormat="0" applyAlignment="0" applyProtection="0">
      <alignment vertical="center"/>
    </xf>
    <xf numFmtId="0" fontId="8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09" fillId="3" borderId="54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9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ill="0" applyBorder="0" applyAlignment="0"/>
    <xf numFmtId="0" fontId="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0" fillId="0" borderId="0" applyNumberFormat="0" applyFont="0" applyFill="0" applyBorder="0" applyAlignment="0" applyProtection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0" fillId="0" borderId="0" applyNumberFormat="0" applyFont="0" applyFill="0" applyBorder="0" applyAlignment="0" applyProtection="0"/>
    <xf numFmtId="0" fontId="1" fillId="0" borderId="0"/>
    <xf numFmtId="0" fontId="1" fillId="0" borderId="0"/>
    <xf numFmtId="0" fontId="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 applyNumberFormat="0" applyFont="0" applyFill="0" applyBorder="0" applyAlignment="0" applyProtection="0"/>
    <xf numFmtId="0" fontId="1" fillId="0" borderId="0"/>
    <xf numFmtId="0" fontId="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" fillId="0" borderId="0"/>
    <xf numFmtId="0" fontId="1" fillId="0" borderId="0"/>
    <xf numFmtId="0" fontId="66" fillId="0" borderId="0"/>
    <xf numFmtId="0" fontId="1" fillId="0" borderId="0"/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0" fontId="0" fillId="0" borderId="0" applyNumberFormat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/>
    <xf numFmtId="0" fontId="66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3" fillId="0" borderId="45" applyNumberFormat="0" applyFill="0" applyAlignment="0" applyProtection="0">
      <alignment vertical="center"/>
    </xf>
    <xf numFmtId="0" fontId="8" fillId="0" borderId="0" applyNumberForma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6" fillId="0" borderId="0"/>
    <xf numFmtId="0" fontId="8" fillId="0" borderId="0"/>
    <xf numFmtId="0" fontId="0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8" fillId="5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0" fillId="0" borderId="0"/>
    <xf numFmtId="0" fontId="0" fillId="0" borderId="0"/>
    <xf numFmtId="0" fontId="66" fillId="0" borderId="0"/>
    <xf numFmtId="0" fontId="8" fillId="0" borderId="0"/>
    <xf numFmtId="0" fontId="0" fillId="0" borderId="0" applyNumberFormat="0" applyFont="0" applyFill="0" applyBorder="0" applyAlignment="0" applyProtection="0"/>
    <xf numFmtId="0" fontId="161" fillId="5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/>
    <xf numFmtId="0" fontId="8" fillId="0" borderId="0">
      <alignment vertical="center"/>
    </xf>
    <xf numFmtId="0" fontId="6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>
      <alignment vertical="center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>
      <alignment vertical="center"/>
    </xf>
    <xf numFmtId="0" fontId="1" fillId="0" borderId="0"/>
    <xf numFmtId="0" fontId="66" fillId="0" borderId="0"/>
    <xf numFmtId="0" fontId="1" fillId="0" borderId="0" applyFill="0" applyBorder="0" applyAlignment="0"/>
    <xf numFmtId="0" fontId="1" fillId="0" borderId="0"/>
    <xf numFmtId="0" fontId="1" fillId="0" borderId="0" applyFill="0" applyBorder="0" applyAlignment="0"/>
    <xf numFmtId="0" fontId="1" fillId="0" borderId="0"/>
    <xf numFmtId="0" fontId="0" fillId="0" borderId="0" applyNumberFormat="0" applyFont="0" applyFill="0" applyBorder="0" applyAlignment="0" applyProtection="0"/>
    <xf numFmtId="0" fontId="1" fillId="0" borderId="0"/>
    <xf numFmtId="0" fontId="0" fillId="0" borderId="0" applyNumberFormat="0" applyFont="0" applyFill="0" applyBorder="0" applyAlignment="0" applyProtection="0"/>
    <xf numFmtId="0" fontId="66" fillId="0" borderId="0"/>
    <xf numFmtId="0" fontId="1" fillId="0" borderId="0"/>
    <xf numFmtId="0" fontId="66" fillId="0" borderId="0"/>
    <xf numFmtId="0" fontId="1" fillId="0" borderId="0" applyFill="0" applyBorder="0" applyAlignment="0"/>
    <xf numFmtId="0" fontId="1" fillId="0" borderId="0"/>
    <xf numFmtId="0" fontId="1" fillId="0" borderId="0" applyFill="0" applyBorder="0" applyAlignment="0"/>
    <xf numFmtId="0" fontId="1" fillId="0" borderId="0"/>
    <xf numFmtId="0" fontId="1" fillId="0" borderId="0" applyFill="0" applyBorder="0" applyAlignment="0"/>
    <xf numFmtId="0" fontId="1" fillId="0" borderId="0"/>
    <xf numFmtId="0" fontId="0" fillId="0" borderId="0" applyNumberFormat="0" applyFont="0" applyFill="0" applyBorder="0" applyAlignment="0" applyProtection="0"/>
    <xf numFmtId="0" fontId="66" fillId="0" borderId="0"/>
    <xf numFmtId="0" fontId="81" fillId="0" borderId="44" applyNumberFormat="0" applyFill="0" applyAlignment="0" applyProtection="0">
      <alignment vertical="center"/>
    </xf>
    <xf numFmtId="0" fontId="1" fillId="0" borderId="0"/>
    <xf numFmtId="0" fontId="81" fillId="0" borderId="44" applyNumberFormat="0" applyFill="0" applyAlignment="0" applyProtection="0">
      <alignment vertical="center"/>
    </xf>
    <xf numFmtId="0" fontId="66" fillId="0" borderId="0"/>
    <xf numFmtId="0" fontId="1" fillId="0" borderId="0" applyFill="0" applyBorder="0" applyAlignment="0"/>
    <xf numFmtId="0" fontId="1" fillId="0" borderId="0"/>
    <xf numFmtId="0" fontId="1" fillId="0" borderId="0" applyFill="0" applyBorder="0" applyAlignment="0"/>
    <xf numFmtId="0" fontId="1" fillId="0" borderId="0"/>
    <xf numFmtId="0" fontId="1" fillId="0" borderId="0" applyFill="0" applyBorder="0" applyAlignment="0"/>
    <xf numFmtId="0" fontId="1" fillId="0" borderId="0"/>
    <xf numFmtId="0" fontId="0" fillId="0" borderId="0" applyNumberFormat="0" applyFont="0" applyFill="0" applyBorder="0" applyAlignment="0" applyProtection="0"/>
    <xf numFmtId="0" fontId="66" fillId="0" borderId="0"/>
    <xf numFmtId="0" fontId="1" fillId="0" borderId="0"/>
    <xf numFmtId="0" fontId="66" fillId="0" borderId="0"/>
    <xf numFmtId="0" fontId="1" fillId="0" borderId="0" applyFill="0" applyBorder="0" applyAlignment="0"/>
    <xf numFmtId="0" fontId="1" fillId="0" borderId="0"/>
    <xf numFmtId="0" fontId="1" fillId="0" borderId="0" applyFill="0" applyBorder="0" applyAlignment="0"/>
    <xf numFmtId="0" fontId="1" fillId="0" borderId="0"/>
    <xf numFmtId="0" fontId="1" fillId="0" borderId="0" applyFill="0" applyBorder="0" applyAlignment="0"/>
    <xf numFmtId="0" fontId="1" fillId="0" borderId="0"/>
    <xf numFmtId="0" fontId="0" fillId="0" borderId="0" applyNumberFormat="0" applyFont="0" applyFill="0" applyBorder="0" applyAlignment="0" applyProtection="0"/>
    <xf numFmtId="0" fontId="66" fillId="0" borderId="0"/>
    <xf numFmtId="0" fontId="1" fillId="0" borderId="0"/>
    <xf numFmtId="0" fontId="66" fillId="0" borderId="0"/>
    <xf numFmtId="0" fontId="1" fillId="0" borderId="0" applyFill="0" applyBorder="0" applyAlignment="0"/>
    <xf numFmtId="0" fontId="1" fillId="0" borderId="0"/>
    <xf numFmtId="0" fontId="1" fillId="0" borderId="0" applyFill="0" applyBorder="0" applyAlignment="0"/>
    <xf numFmtId="0" fontId="1" fillId="0" borderId="0"/>
    <xf numFmtId="0" fontId="1" fillId="0" borderId="0" applyFill="0" applyBorder="0" applyAlignment="0"/>
    <xf numFmtId="0" fontId="1" fillId="0" borderId="0"/>
    <xf numFmtId="0" fontId="0" fillId="0" borderId="0" applyNumberFormat="0" applyFont="0" applyFill="0" applyBorder="0" applyAlignment="0" applyProtection="0"/>
    <xf numFmtId="0" fontId="1" fillId="0" borderId="0"/>
    <xf numFmtId="0" fontId="66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0" fillId="0" borderId="0" applyNumberFormat="0" applyFont="0" applyFill="0" applyBorder="0" applyAlignment="0" applyProtection="0"/>
    <xf numFmtId="0" fontId="8" fillId="0" borderId="0">
      <protection locked="0"/>
    </xf>
    <xf numFmtId="0" fontId="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 applyNumberFormat="0" applyFont="0" applyFill="0" applyBorder="0" applyAlignment="0" applyProtection="0"/>
    <xf numFmtId="0" fontId="1" fillId="0" borderId="0"/>
    <xf numFmtId="0" fontId="63" fillId="0" borderId="0">
      <alignment vertical="center"/>
    </xf>
    <xf numFmtId="0" fontId="1" fillId="0" borderId="0"/>
    <xf numFmtId="0" fontId="0" fillId="0" borderId="0" applyNumberFormat="0" applyFont="0" applyFill="0" applyBorder="0" applyAlignment="0" applyProtection="0"/>
    <xf numFmtId="0" fontId="1" fillId="0" borderId="0"/>
    <xf numFmtId="0" fontId="1" fillId="0" borderId="0"/>
    <xf numFmtId="0" fontId="63" fillId="0" borderId="0">
      <alignment vertical="center"/>
    </xf>
    <xf numFmtId="0" fontId="0" fillId="0" borderId="0" applyNumberFormat="0" applyFont="0" applyFill="0" applyBorder="0" applyAlignment="0" applyProtection="0"/>
    <xf numFmtId="0" fontId="1" fillId="0" borderId="0"/>
    <xf numFmtId="0" fontId="63" fillId="0" borderId="0">
      <alignment vertical="center"/>
    </xf>
    <xf numFmtId="0" fontId="1" fillId="0" borderId="0"/>
    <xf numFmtId="0" fontId="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1" fillId="0" borderId="0"/>
    <xf numFmtId="0" fontId="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0" fillId="0" borderId="0" applyNumberFormat="0" applyFont="0" applyFill="0" applyBorder="0" applyAlignment="0" applyProtection="0"/>
    <xf numFmtId="0" fontId="1" fillId="0" borderId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66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66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66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66" fillId="0" borderId="0"/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66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/>
    <xf numFmtId="0" fontId="0" fillId="0" borderId="0" applyNumberFormat="0" applyFont="0" applyFill="0" applyBorder="0" applyAlignment="0" applyProtection="0"/>
    <xf numFmtId="0" fontId="128" fillId="0" borderId="0"/>
    <xf numFmtId="0" fontId="66" fillId="0" borderId="0"/>
    <xf numFmtId="0" fontId="66" fillId="0" borderId="0"/>
    <xf numFmtId="0" fontId="128" fillId="0" borderId="0"/>
    <xf numFmtId="0" fontId="8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28" fillId="0" borderId="0"/>
    <xf numFmtId="0" fontId="66" fillId="0" borderId="0"/>
    <xf numFmtId="0" fontId="128" fillId="0" borderId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8" fillId="0" borderId="0"/>
    <xf numFmtId="0" fontId="8" fillId="0" borderId="0">
      <alignment vertical="center"/>
    </xf>
    <xf numFmtId="0" fontId="8" fillId="0" borderId="0">
      <alignment vertical="center"/>
    </xf>
    <xf numFmtId="0" fontId="66" fillId="0" borderId="0"/>
    <xf numFmtId="0" fontId="66" fillId="0" borderId="0"/>
    <xf numFmtId="0" fontId="128" fillId="0" borderId="0"/>
    <xf numFmtId="0" fontId="66" fillId="0" borderId="0"/>
    <xf numFmtId="0" fontId="128" fillId="0" borderId="0"/>
    <xf numFmtId="0" fontId="1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6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" fillId="0" borderId="0"/>
    <xf numFmtId="0" fontId="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08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1" fillId="0" borderId="0"/>
    <xf numFmtId="0" fontId="1" fillId="0" borderId="0"/>
    <xf numFmtId="0" fontId="0" fillId="0" borderId="0" applyNumberFormat="0" applyFont="0" applyFill="0" applyBorder="0" applyAlignment="0" applyProtection="0"/>
    <xf numFmtId="0" fontId="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" fillId="0" borderId="0"/>
    <xf numFmtId="0" fontId="0" fillId="0" borderId="0" applyNumberFormat="0" applyFont="0" applyFill="0" applyBorder="0" applyAlignment="0" applyProtection="0"/>
    <xf numFmtId="0" fontId="8" fillId="0" borderId="0"/>
    <xf numFmtId="0" fontId="0" fillId="0" borderId="0" applyNumberFormat="0" applyFont="0" applyFill="0" applyBorder="0" applyAlignment="0" applyProtection="0"/>
    <xf numFmtId="0" fontId="8" fillId="0" borderId="0"/>
    <xf numFmtId="0" fontId="0" fillId="0" borderId="0" applyNumberFormat="0" applyFont="0" applyFill="0" applyBorder="0" applyAlignment="0" applyProtection="0"/>
    <xf numFmtId="0" fontId="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8" fillId="14" borderId="0" applyNumberFormat="0" applyBorder="0" applyAlignment="0" applyProtection="0">
      <alignment vertical="center"/>
    </xf>
    <xf numFmtId="0" fontId="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0" fillId="0" borderId="0" applyNumberFormat="0" applyFont="0" applyFill="0" applyBorder="0" applyAlignment="0" applyProtection="0"/>
    <xf numFmtId="0" fontId="1" fillId="0" borderId="0"/>
    <xf numFmtId="0" fontId="1" fillId="0" borderId="0"/>
    <xf numFmtId="0" fontId="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0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0" fillId="0" borderId="0" applyNumberFormat="0" applyFont="0" applyFill="0" applyBorder="0" applyAlignment="0" applyProtection="0"/>
    <xf numFmtId="0" fontId="8" fillId="0" borderId="0"/>
    <xf numFmtId="0" fontId="0" fillId="0" borderId="0" applyNumberFormat="0" applyFont="0" applyFill="0" applyBorder="0" applyAlignment="0" applyProtection="0"/>
    <xf numFmtId="0" fontId="8" fillId="0" borderId="0"/>
    <xf numFmtId="0" fontId="1" fillId="0" borderId="0"/>
    <xf numFmtId="0" fontId="79" fillId="7" borderId="0" applyNumberFormat="0" applyBorder="0" applyAlignment="0" applyProtection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63" fillId="0" borderId="0">
      <alignment vertical="center"/>
    </xf>
    <xf numFmtId="0" fontId="0" fillId="0" borderId="0" applyNumberFormat="0" applyFont="0" applyFill="0" applyBorder="0" applyAlignment="0" applyProtection="0"/>
    <xf numFmtId="0" fontId="63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/>
    <xf numFmtId="0" fontId="0" fillId="0" borderId="0" applyNumberFormat="0" applyFont="0" applyFill="0" applyBorder="0" applyAlignment="0" applyProtection="0"/>
    <xf numFmtId="0" fontId="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 applyNumberFormat="0" applyFont="0" applyFill="0" applyBorder="0" applyAlignment="0" applyProtection="0"/>
    <xf numFmtId="0" fontId="1" fillId="0" borderId="0"/>
    <xf numFmtId="0" fontId="1" fillId="0" borderId="0"/>
    <xf numFmtId="0" fontId="0" fillId="0" borderId="0" applyNumberFormat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0" fillId="0" borderId="0" applyNumberFormat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08" fillId="53" borderId="0" applyNumberFormat="0" applyBorder="0" applyAlignment="0" applyProtection="0">
      <alignment vertical="center"/>
    </xf>
    <xf numFmtId="0" fontId="1" fillId="0" borderId="0"/>
    <xf numFmtId="0" fontId="0" fillId="0" borderId="0" applyNumberFormat="0" applyFont="0" applyFill="0" applyBorder="0" applyAlignment="0" applyProtection="0"/>
    <xf numFmtId="0" fontId="1" fillId="0" borderId="0"/>
    <xf numFmtId="0" fontId="0" fillId="0" borderId="0" applyNumberFormat="0" applyFont="0" applyFill="0" applyBorder="0" applyAlignment="0" applyProtection="0"/>
    <xf numFmtId="0" fontId="105" fillId="53" borderId="0" applyNumberFormat="0" applyBorder="0" applyAlignment="0" applyProtection="0">
      <alignment vertical="center"/>
    </xf>
    <xf numFmtId="0" fontId="1" fillId="0" borderId="0"/>
    <xf numFmtId="0" fontId="8" fillId="0" borderId="0"/>
    <xf numFmtId="0" fontId="8" fillId="0" borderId="0"/>
    <xf numFmtId="0" fontId="0" fillId="0" borderId="0" applyNumberFormat="0" applyFont="0" applyFill="0" applyBorder="0" applyAlignment="0" applyProtection="0"/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0" fillId="0" borderId="0"/>
    <xf numFmtId="0" fontId="63" fillId="0" borderId="0">
      <alignment vertical="center"/>
    </xf>
    <xf numFmtId="0" fontId="63" fillId="0" borderId="0">
      <alignment vertical="center"/>
    </xf>
    <xf numFmtId="0" fontId="8" fillId="0" borderId="0">
      <alignment vertical="center"/>
    </xf>
    <xf numFmtId="0" fontId="1" fillId="0" borderId="0" applyFill="0" applyBorder="0" applyAlignment="0"/>
    <xf numFmtId="0" fontId="0" fillId="0" borderId="0" applyNumberFormat="0" applyFont="0" applyFill="0" applyBorder="0" applyAlignment="0" applyProtection="0"/>
    <xf numFmtId="0" fontId="1" fillId="0" borderId="0" applyFill="0" applyBorder="0" applyAlignment="0"/>
    <xf numFmtId="0" fontId="0" fillId="0" borderId="0" applyNumberFormat="0" applyFont="0" applyFill="0" applyBorder="0" applyAlignment="0" applyProtection="0"/>
    <xf numFmtId="0" fontId="1" fillId="0" borderId="0" applyFill="0" applyBorder="0" applyAlignment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" fillId="0" borderId="0" applyFill="0" applyBorder="0" applyAlignment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7" fillId="11" borderId="54" applyNumberFormat="0" applyAlignment="0" applyProtection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59" fillId="0" borderId="0"/>
    <xf numFmtId="0" fontId="1" fillId="0" borderId="0"/>
    <xf numFmtId="0" fontId="1" fillId="0" borderId="0"/>
    <xf numFmtId="0" fontId="0" fillId="0" borderId="0" applyNumberFormat="0" applyFont="0" applyFill="0" applyBorder="0" applyAlignment="0" applyProtection="0"/>
    <xf numFmtId="0" fontId="1" fillId="0" borderId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08" fillId="53" borderId="0" applyNumberFormat="0" applyBorder="0" applyAlignment="0" applyProtection="0">
      <alignment vertical="center"/>
    </xf>
    <xf numFmtId="0" fontId="1" fillId="0" borderId="0"/>
    <xf numFmtId="0" fontId="109" fillId="3" borderId="54" applyNumberFormat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59" fillId="0" borderId="0"/>
    <xf numFmtId="0" fontId="109" fillId="3" borderId="54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" fillId="0" borderId="0"/>
    <xf numFmtId="0" fontId="109" fillId="3" borderId="54" applyNumberFormat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" fillId="0" borderId="0"/>
    <xf numFmtId="0" fontId="108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0" fillId="0" borderId="0" applyNumberFormat="0" applyFont="0" applyFill="0" applyBorder="0" applyAlignment="0" applyProtection="0"/>
    <xf numFmtId="0" fontId="59" fillId="0" borderId="0"/>
    <xf numFmtId="0" fontId="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14" borderId="0" applyNumberFormat="0" applyBorder="0" applyAlignment="0" applyProtection="0">
      <alignment vertical="center"/>
    </xf>
    <xf numFmtId="0" fontId="1" fillId="0" borderId="0"/>
    <xf numFmtId="0" fontId="0" fillId="0" borderId="0" applyNumberFormat="0" applyFont="0" applyFill="0" applyBorder="0" applyAlignment="0" applyProtection="0"/>
    <xf numFmtId="0" fontId="1" fillId="0" borderId="0"/>
    <xf numFmtId="0" fontId="1" fillId="0" borderId="0"/>
    <xf numFmtId="0" fontId="0" fillId="0" borderId="0" applyNumberFormat="0" applyFont="0" applyFill="0" applyBorder="0" applyAlignment="0" applyProtection="0"/>
    <xf numFmtId="0" fontId="1" fillId="0" borderId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protection locked="0"/>
    </xf>
    <xf numFmtId="0" fontId="8" fillId="0" borderId="0"/>
    <xf numFmtId="0" fontId="8" fillId="0" borderId="0"/>
    <xf numFmtId="0" fontId="0" fillId="0" borderId="0" applyNumberFormat="0" applyFont="0" applyFill="0" applyBorder="0" applyAlignment="0" applyProtection="0"/>
    <xf numFmtId="0" fontId="8" fillId="0" borderId="0"/>
    <xf numFmtId="0" fontId="0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/>
    <xf numFmtId="0" fontId="8" fillId="0" borderId="0">
      <protection locked="0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protection locked="0"/>
    </xf>
    <xf numFmtId="0" fontId="0" fillId="0" borderId="0" applyNumberFormat="0" applyFont="0" applyFill="0" applyBorder="0" applyAlignment="0" applyProtection="0"/>
    <xf numFmtId="0" fontId="105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protection locked="0"/>
    </xf>
    <xf numFmtId="0" fontId="8" fillId="0" borderId="0">
      <protection locked="0"/>
    </xf>
    <xf numFmtId="0" fontId="0" fillId="0" borderId="0" applyNumberFormat="0" applyFont="0" applyFill="0" applyBorder="0" applyAlignment="0" applyProtection="0"/>
    <xf numFmtId="0" fontId="1" fillId="0" borderId="0"/>
    <xf numFmtId="0" fontId="59" fillId="0" borderId="0"/>
    <xf numFmtId="0" fontId="8" fillId="0" borderId="0"/>
    <xf numFmtId="0" fontId="58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5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protection locked="0"/>
    </xf>
    <xf numFmtId="0" fontId="0" fillId="0" borderId="0" applyNumberFormat="0" applyFont="0" applyFill="0" applyBorder="0" applyAlignment="0" applyProtection="0"/>
    <xf numFmtId="0" fontId="8" fillId="0" borderId="0"/>
    <xf numFmtId="0" fontId="69" fillId="18" borderId="41" applyNumberFormat="0" applyAlignment="0" applyProtection="0">
      <alignment vertical="center"/>
    </xf>
    <xf numFmtId="0" fontId="8" fillId="0" borderId="0"/>
    <xf numFmtId="0" fontId="0" fillId="0" borderId="0" applyNumberFormat="0" applyFont="0" applyFill="0" applyBorder="0" applyAlignment="0" applyProtection="0"/>
    <xf numFmtId="0" fontId="8" fillId="0" borderId="0"/>
    <xf numFmtId="0" fontId="69" fillId="18" borderId="4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9" fillId="0" borderId="0"/>
    <xf numFmtId="0" fontId="0" fillId="0" borderId="0" applyNumberFormat="0" applyFont="0" applyFill="0" applyBorder="0" applyAlignment="0" applyProtection="0"/>
    <xf numFmtId="0" fontId="8" fillId="0" borderId="0"/>
    <xf numFmtId="0" fontId="8" fillId="0" borderId="0">
      <protection locked="0"/>
    </xf>
    <xf numFmtId="0" fontId="1" fillId="0" borderId="0"/>
    <xf numFmtId="0" fontId="69" fillId="18" borderId="41" applyNumberFormat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 applyNumberFormat="0" applyFont="0" applyFill="0" applyBorder="0" applyAlignment="0" applyProtection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0" fillId="0" borderId="0" applyNumberFormat="0" applyFont="0" applyFill="0" applyBorder="0" applyAlignment="0" applyProtection="0"/>
    <xf numFmtId="0" fontId="8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18" fillId="3" borderId="57" applyNumberFormat="0" applyAlignment="0" applyProtection="0">
      <alignment vertical="center"/>
    </xf>
    <xf numFmtId="0" fontId="1" fillId="0" borderId="0"/>
    <xf numFmtId="0" fontId="1" fillId="0" borderId="0"/>
    <xf numFmtId="0" fontId="8" fillId="0" borderId="0"/>
    <xf numFmtId="0" fontId="0" fillId="0" borderId="0" applyNumberFormat="0" applyFont="0" applyFill="0" applyBorder="0" applyAlignment="0" applyProtection="0"/>
    <xf numFmtId="0" fontId="8" fillId="0" borderId="0"/>
    <xf numFmtId="0" fontId="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" fillId="0" borderId="0"/>
    <xf numFmtId="0" fontId="1" fillId="0" borderId="0"/>
    <xf numFmtId="0" fontId="0" fillId="0" borderId="0" applyNumberFormat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0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0" fontId="155" fillId="0" borderId="0"/>
    <xf numFmtId="0" fontId="0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0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0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0" fillId="0" borderId="0" applyNumberFormat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0" fillId="0" borderId="0" applyNumberFormat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" fillId="0" borderId="0" applyFill="0" applyBorder="0" applyAlignment="0"/>
    <xf numFmtId="0" fontId="0" fillId="0" borderId="0" applyNumberFormat="0" applyFont="0" applyFill="0" applyBorder="0" applyAlignment="0" applyProtection="0"/>
    <xf numFmtId="0" fontId="1" fillId="0" borderId="0" applyFill="0" applyBorder="0" applyAlignment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" fillId="0" borderId="0" applyFill="0" applyBorder="0" applyAlignment="0"/>
    <xf numFmtId="0" fontId="0" fillId="0" borderId="0" applyNumberFormat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58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" fillId="0" borderId="0" applyFill="0" applyBorder="0" applyAlignment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58" fillId="32" borderId="0" applyNumberFormat="0" applyBorder="0" applyAlignment="0" applyProtection="0">
      <alignment vertical="center"/>
    </xf>
    <xf numFmtId="0" fontId="1" fillId="0" borderId="0" applyFill="0" applyBorder="0" applyAlignment="0"/>
    <xf numFmtId="0" fontId="0" fillId="0" borderId="0" applyNumberFormat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05" fillId="53" borderId="0" applyNumberFormat="0" applyBorder="0" applyAlignment="0" applyProtection="0">
      <alignment vertical="center"/>
    </xf>
    <xf numFmtId="0" fontId="1" fillId="0" borderId="0" applyFill="0" applyBorder="0" applyAlignment="0"/>
    <xf numFmtId="0" fontId="105" fillId="53" borderId="0" applyNumberFormat="0" applyBorder="0" applyAlignment="0" applyProtection="0">
      <alignment vertical="center"/>
    </xf>
    <xf numFmtId="0" fontId="1" fillId="0" borderId="0" applyFill="0" applyBorder="0" applyAlignment="0"/>
    <xf numFmtId="0" fontId="0" fillId="0" borderId="0" applyNumberFormat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0" fillId="0" borderId="0" applyNumberFormat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59" fillId="0" borderId="1" applyNumberFormat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1" fillId="0" borderId="0" applyFill="0" applyBorder="0" applyAlignment="0"/>
    <xf numFmtId="0" fontId="8" fillId="0" borderId="0">
      <alignment vertical="center"/>
    </xf>
    <xf numFmtId="0" fontId="1" fillId="0" borderId="0" applyFill="0" applyBorder="0" applyAlignment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" fillId="0" borderId="0" applyFill="0" applyBorder="0" applyAlignment="0"/>
    <xf numFmtId="0" fontId="0" fillId="0" borderId="0" applyNumberFormat="0" applyFont="0" applyFill="0" applyBorder="0" applyAlignment="0" applyProtection="0"/>
    <xf numFmtId="0" fontId="1" fillId="0" borderId="0" applyFill="0" applyBorder="0" applyAlignment="0"/>
    <xf numFmtId="0" fontId="0" fillId="0" borderId="0" applyNumberFormat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0" fillId="0" borderId="0" applyNumberFormat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59" fillId="0" borderId="1" applyNumberFormat="0"/>
    <xf numFmtId="0" fontId="0" fillId="0" borderId="0" applyNumberFormat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0" fillId="0" borderId="0" applyNumberFormat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58" fillId="14" borderId="0" applyNumberFormat="0" applyBorder="0" applyAlignment="0" applyProtection="0">
      <alignment vertical="center"/>
    </xf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0" fillId="0" borderId="0" applyNumberFormat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58" fillId="36" borderId="0" applyNumberFormat="0" applyBorder="0" applyAlignment="0" applyProtection="0">
      <alignment vertical="center"/>
    </xf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58" fillId="14" borderId="0" applyNumberFormat="0" applyBorder="0" applyAlignment="0" applyProtection="0">
      <alignment vertical="center"/>
    </xf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58" fillId="32" borderId="0" applyNumberFormat="0" applyBorder="0" applyAlignment="0" applyProtection="0">
      <alignment vertical="center"/>
    </xf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0" fillId="0" borderId="0" applyNumberFormat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8" fillId="0" borderId="0">
      <alignment vertical="center"/>
    </xf>
    <xf numFmtId="0" fontId="1" fillId="0" borderId="0" applyFill="0" applyBorder="0" applyAlignment="0"/>
    <xf numFmtId="0" fontId="8" fillId="0" borderId="0">
      <alignment vertical="center"/>
    </xf>
    <xf numFmtId="0" fontId="1" fillId="0" borderId="0" applyFill="0" applyBorder="0" applyAlignment="0"/>
    <xf numFmtId="0" fontId="0" fillId="0" borderId="0" applyNumberFormat="0" applyFont="0" applyFill="0" applyBorder="0" applyAlignment="0" applyProtection="0"/>
    <xf numFmtId="0" fontId="1" fillId="0" borderId="0" applyFill="0" applyBorder="0" applyAlignment="0"/>
    <xf numFmtId="0" fontId="0" fillId="0" borderId="0" applyNumberFormat="0" applyFont="0" applyFill="0" applyBorder="0" applyAlignment="0" applyProtection="0"/>
    <xf numFmtId="0" fontId="1" fillId="0" borderId="0" applyFill="0" applyBorder="0" applyAlignment="0"/>
    <xf numFmtId="0" fontId="59" fillId="0" borderId="0">
      <protection locked="0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08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8" fillId="0" borderId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8" fillId="0" borderId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08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05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08" fillId="53" borderId="0" applyNumberFormat="0" applyBorder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08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08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08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08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9" fillId="3" borderId="54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09" fillId="3" borderId="54" applyNumberFormat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9" fillId="3" borderId="54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09" fillId="3" borderId="54" applyNumberFormat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08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05" fillId="53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05" fillId="53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05" fillId="53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3" fillId="0" borderId="45" applyNumberFormat="0" applyFill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105" fillId="53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05" fillId="53" borderId="0" applyNumberFormat="0" applyBorder="0" applyAlignment="0" applyProtection="0">
      <alignment vertical="center"/>
    </xf>
    <xf numFmtId="0" fontId="8" fillId="0" borderId="0">
      <alignment vertical="center"/>
    </xf>
    <xf numFmtId="0" fontId="105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05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05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05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105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14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05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05" fillId="53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05" fillId="53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61" fillId="53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05" fillId="53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05" fillId="53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05" fillId="53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105" fillId="53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05" fillId="53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105" fillId="53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05" fillId="53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8" fillId="0" borderId="0">
      <alignment vertical="center"/>
    </xf>
    <xf numFmtId="0" fontId="105" fillId="53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26" fillId="0" borderId="0" applyNumberFormat="0" applyFill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26" fillId="0" borderId="0" applyNumberFormat="0" applyFill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41" fontId="8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05" fillId="53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05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05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05" fillId="53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05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108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05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05" fillId="53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05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05" fillId="53" borderId="0" applyNumberFormat="0" applyBorder="0" applyAlignment="0" applyProtection="0">
      <alignment vertical="center"/>
    </xf>
    <xf numFmtId="0" fontId="105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3" fillId="0" borderId="45" applyNumberFormat="0" applyFill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3" fillId="0" borderId="45" applyNumberFormat="0" applyFill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3" fillId="0" borderId="45" applyNumberFormat="0" applyFill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3" fillId="0" borderId="45" applyNumberFormat="0" applyFill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8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09" fillId="3" borderId="54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09" fillId="3" borderId="54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09" fillId="3" borderId="54" applyNumberFormat="0" applyAlignment="0" applyProtection="0">
      <alignment vertical="center"/>
    </xf>
    <xf numFmtId="0" fontId="109" fillId="3" borderId="54" applyNumberFormat="0" applyAlignment="0" applyProtection="0">
      <alignment vertical="center"/>
    </xf>
    <xf numFmtId="0" fontId="109" fillId="3" borderId="54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09" fillId="3" borderId="54" applyNumberFormat="0" applyAlignment="0" applyProtection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109" fillId="3" borderId="54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09" fillId="3" borderId="54" applyNumberFormat="0" applyAlignment="0" applyProtection="0">
      <alignment vertical="center"/>
    </xf>
    <xf numFmtId="0" fontId="109" fillId="3" borderId="54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09" fillId="3" borderId="54" applyNumberFormat="0" applyAlignment="0" applyProtection="0">
      <alignment vertical="center"/>
    </xf>
    <xf numFmtId="0" fontId="109" fillId="3" borderId="54" applyNumberFormat="0" applyAlignment="0" applyProtection="0">
      <alignment vertical="center"/>
    </xf>
    <xf numFmtId="0" fontId="109" fillId="3" borderId="54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09" fillId="3" borderId="54" applyNumberFormat="0" applyAlignment="0" applyProtection="0">
      <alignment vertical="center"/>
    </xf>
    <xf numFmtId="0" fontId="109" fillId="3" borderId="54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09" fillId="3" borderId="54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09" fillId="3" borderId="54" applyNumberFormat="0" applyAlignment="0" applyProtection="0">
      <alignment vertical="center"/>
    </xf>
    <xf numFmtId="0" fontId="109" fillId="3" borderId="54" applyNumberFormat="0" applyAlignment="0" applyProtection="0">
      <alignment vertical="center"/>
    </xf>
    <xf numFmtId="0" fontId="109" fillId="3" borderId="54" applyNumberFormat="0" applyAlignment="0" applyProtection="0">
      <alignment vertical="center"/>
    </xf>
    <xf numFmtId="0" fontId="109" fillId="3" borderId="54" applyNumberFormat="0" applyAlignment="0" applyProtection="0">
      <alignment vertical="center"/>
    </xf>
    <xf numFmtId="0" fontId="109" fillId="3" borderId="54" applyNumberFormat="0" applyAlignment="0" applyProtection="0">
      <alignment vertical="center"/>
    </xf>
    <xf numFmtId="0" fontId="109" fillId="3" borderId="54" applyNumberFormat="0" applyAlignment="0" applyProtection="0">
      <alignment vertical="center"/>
    </xf>
    <xf numFmtId="0" fontId="109" fillId="3" borderId="54" applyNumberFormat="0" applyAlignment="0" applyProtection="0">
      <alignment vertical="center"/>
    </xf>
    <xf numFmtId="0" fontId="109" fillId="3" borderId="54" applyNumberFormat="0" applyAlignment="0" applyProtection="0">
      <alignment vertical="center"/>
    </xf>
    <xf numFmtId="0" fontId="109" fillId="3" borderId="54" applyNumberFormat="0" applyAlignment="0" applyProtection="0">
      <alignment vertical="center"/>
    </xf>
    <xf numFmtId="0" fontId="109" fillId="3" borderId="54" applyNumberFormat="0" applyAlignment="0" applyProtection="0">
      <alignment vertical="center"/>
    </xf>
    <xf numFmtId="0" fontId="109" fillId="3" borderId="54" applyNumberFormat="0" applyAlignment="0" applyProtection="0">
      <alignment vertical="center"/>
    </xf>
    <xf numFmtId="0" fontId="109" fillId="3" borderId="54" applyNumberFormat="0" applyAlignment="0" applyProtection="0">
      <alignment vertical="center"/>
    </xf>
    <xf numFmtId="0" fontId="109" fillId="3" borderId="54" applyNumberFormat="0" applyAlignment="0" applyProtection="0">
      <alignment vertical="center"/>
    </xf>
    <xf numFmtId="0" fontId="109" fillId="3" borderId="54" applyNumberFormat="0" applyAlignment="0" applyProtection="0">
      <alignment vertical="center"/>
    </xf>
    <xf numFmtId="0" fontId="109" fillId="3" borderId="54" applyNumberFormat="0" applyAlignment="0" applyProtection="0">
      <alignment vertical="center"/>
    </xf>
    <xf numFmtId="0" fontId="109" fillId="3" borderId="54" applyNumberFormat="0" applyAlignment="0" applyProtection="0">
      <alignment vertical="center"/>
    </xf>
    <xf numFmtId="0" fontId="109" fillId="3" borderId="54" applyNumberFormat="0" applyAlignment="0" applyProtection="0">
      <alignment vertical="center"/>
    </xf>
    <xf numFmtId="0" fontId="109" fillId="3" borderId="54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09" fillId="3" borderId="54" applyNumberFormat="0" applyAlignment="0" applyProtection="0">
      <alignment vertical="center"/>
    </xf>
    <xf numFmtId="0" fontId="109" fillId="3" borderId="54" applyNumberFormat="0" applyAlignment="0" applyProtection="0">
      <alignment vertical="center"/>
    </xf>
    <xf numFmtId="0" fontId="109" fillId="3" borderId="54" applyNumberFormat="0" applyAlignment="0" applyProtection="0">
      <alignment vertical="center"/>
    </xf>
    <xf numFmtId="0" fontId="109" fillId="3" borderId="54" applyNumberFormat="0" applyAlignment="0" applyProtection="0">
      <alignment vertical="center"/>
    </xf>
    <xf numFmtId="0" fontId="109" fillId="3" borderId="54" applyNumberFormat="0" applyAlignment="0" applyProtection="0">
      <alignment vertical="center"/>
    </xf>
    <xf numFmtId="0" fontId="109" fillId="3" borderId="54" applyNumberFormat="0" applyAlignment="0" applyProtection="0">
      <alignment vertical="center"/>
    </xf>
    <xf numFmtId="0" fontId="109" fillId="3" borderId="54" applyNumberFormat="0" applyAlignment="0" applyProtection="0">
      <alignment vertical="center"/>
    </xf>
    <xf numFmtId="0" fontId="109" fillId="3" borderId="54" applyNumberFormat="0" applyAlignment="0" applyProtection="0">
      <alignment vertical="center"/>
    </xf>
    <xf numFmtId="0" fontId="109" fillId="3" borderId="54" applyNumberFormat="0" applyAlignment="0" applyProtection="0">
      <alignment vertical="center"/>
    </xf>
    <xf numFmtId="0" fontId="109" fillId="3" borderId="54" applyNumberFormat="0" applyAlignment="0" applyProtection="0">
      <alignment vertical="center"/>
    </xf>
    <xf numFmtId="0" fontId="109" fillId="3" borderId="54" applyNumberFormat="0" applyAlignment="0" applyProtection="0">
      <alignment vertical="center"/>
    </xf>
    <xf numFmtId="0" fontId="109" fillId="3" borderId="54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09" fillId="3" borderId="54" applyNumberFormat="0" applyAlignment="0" applyProtection="0">
      <alignment vertical="center"/>
    </xf>
    <xf numFmtId="0" fontId="109" fillId="3" borderId="54" applyNumberFormat="0" applyAlignment="0" applyProtection="0">
      <alignment vertical="center"/>
    </xf>
    <xf numFmtId="0" fontId="109" fillId="3" borderId="54" applyNumberFormat="0" applyAlignment="0" applyProtection="0">
      <alignment vertical="center"/>
    </xf>
    <xf numFmtId="0" fontId="109" fillId="3" borderId="54" applyNumberFormat="0" applyAlignment="0" applyProtection="0">
      <alignment vertical="center"/>
    </xf>
    <xf numFmtId="0" fontId="109" fillId="3" borderId="54" applyNumberFormat="0" applyAlignment="0" applyProtection="0">
      <alignment vertical="center"/>
    </xf>
    <xf numFmtId="0" fontId="109" fillId="3" borderId="54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09" fillId="3" borderId="54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09" fillId="3" borderId="54" applyNumberFormat="0" applyAlignment="0" applyProtection="0">
      <alignment vertical="center"/>
    </xf>
    <xf numFmtId="0" fontId="109" fillId="3" borderId="54" applyNumberFormat="0" applyAlignment="0" applyProtection="0">
      <alignment vertical="center"/>
    </xf>
    <xf numFmtId="0" fontId="109" fillId="3" borderId="54" applyNumberFormat="0" applyAlignment="0" applyProtection="0">
      <alignment vertical="center"/>
    </xf>
    <xf numFmtId="0" fontId="109" fillId="3" borderId="54" applyNumberFormat="0" applyAlignment="0" applyProtection="0">
      <alignment vertical="center"/>
    </xf>
    <xf numFmtId="0" fontId="109" fillId="3" borderId="54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09" fillId="3" borderId="54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09" fillId="3" borderId="54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09" fillId="3" borderId="54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09" fillId="3" borderId="54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09" fillId="3" borderId="54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69" fillId="18" borderId="41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69" fillId="18" borderId="41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222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69" fillId="18" borderId="41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26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71" fillId="0" borderId="13" applyNumberFormat="0" applyFill="0" applyProtection="0">
      <alignment horizontal="left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81" fillId="0" borderId="44" applyNumberFormat="0" applyFill="0" applyAlignment="0" applyProtection="0">
      <alignment vertical="center"/>
    </xf>
    <xf numFmtId="0" fontId="81" fillId="0" borderId="44" applyNumberFormat="0" applyFill="0" applyAlignment="0" applyProtection="0">
      <alignment vertical="center"/>
    </xf>
    <xf numFmtId="0" fontId="81" fillId="0" borderId="44" applyNumberFormat="0" applyFill="0" applyAlignment="0" applyProtection="0">
      <alignment vertical="center"/>
    </xf>
    <xf numFmtId="0" fontId="81" fillId="0" borderId="44" applyNumberFormat="0" applyFill="0" applyAlignment="0" applyProtection="0">
      <alignment vertical="center"/>
    </xf>
    <xf numFmtId="0" fontId="81" fillId="0" borderId="4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1" fillId="0" borderId="44" applyNumberFormat="0" applyFill="0" applyAlignment="0" applyProtection="0">
      <alignment vertical="center"/>
    </xf>
    <xf numFmtId="0" fontId="81" fillId="0" borderId="44" applyNumberFormat="0" applyFill="0" applyAlignment="0" applyProtection="0">
      <alignment vertical="center"/>
    </xf>
    <xf numFmtId="0" fontId="81" fillId="0" borderId="44" applyNumberFormat="0" applyFill="0" applyAlignment="0" applyProtection="0">
      <alignment vertical="center"/>
    </xf>
    <xf numFmtId="0" fontId="81" fillId="0" borderId="44" applyNumberFormat="0" applyFill="0" applyAlignment="0" applyProtection="0">
      <alignment vertical="center"/>
    </xf>
    <xf numFmtId="0" fontId="81" fillId="0" borderId="44" applyNumberFormat="0" applyFill="0" applyAlignment="0" applyProtection="0">
      <alignment vertical="center"/>
    </xf>
    <xf numFmtId="0" fontId="81" fillId="0" borderId="44" applyNumberFormat="0" applyFill="0" applyAlignment="0" applyProtection="0">
      <alignment vertical="center"/>
    </xf>
    <xf numFmtId="0" fontId="81" fillId="0" borderId="44" applyNumberFormat="0" applyFill="0" applyAlignment="0" applyProtection="0">
      <alignment vertical="center"/>
    </xf>
    <xf numFmtId="0" fontId="81" fillId="0" borderId="44" applyNumberFormat="0" applyFill="0" applyAlignment="0" applyProtection="0">
      <alignment vertical="center"/>
    </xf>
    <xf numFmtId="0" fontId="81" fillId="0" borderId="44" applyNumberFormat="0" applyFill="0" applyAlignment="0" applyProtection="0">
      <alignment vertical="center"/>
    </xf>
    <xf numFmtId="0" fontId="81" fillId="0" borderId="44" applyNumberFormat="0" applyFill="0" applyAlignment="0" applyProtection="0">
      <alignment vertical="center"/>
    </xf>
    <xf numFmtId="0" fontId="81" fillId="0" borderId="44" applyNumberFormat="0" applyFill="0" applyAlignment="0" applyProtection="0">
      <alignment vertical="center"/>
    </xf>
    <xf numFmtId="0" fontId="81" fillId="0" borderId="44" applyNumberFormat="0" applyFill="0" applyAlignment="0" applyProtection="0">
      <alignment vertical="center"/>
    </xf>
    <xf numFmtId="0" fontId="81" fillId="0" borderId="44" applyNumberFormat="0" applyFill="0" applyAlignment="0" applyProtection="0">
      <alignment vertical="center"/>
    </xf>
    <xf numFmtId="0" fontId="81" fillId="0" borderId="4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1" fillId="0" borderId="44" applyNumberFormat="0" applyFill="0" applyAlignment="0" applyProtection="0">
      <alignment vertical="center"/>
    </xf>
    <xf numFmtId="0" fontId="81" fillId="0" borderId="44" applyNumberFormat="0" applyFill="0" applyAlignment="0" applyProtection="0">
      <alignment vertical="center"/>
    </xf>
    <xf numFmtId="0" fontId="81" fillId="0" borderId="44" applyNumberFormat="0" applyFill="0" applyAlignment="0" applyProtection="0">
      <alignment vertical="center"/>
    </xf>
    <xf numFmtId="0" fontId="81" fillId="0" borderId="44" applyNumberFormat="0" applyFill="0" applyAlignment="0" applyProtection="0">
      <alignment vertical="center"/>
    </xf>
    <xf numFmtId="0" fontId="81" fillId="0" borderId="44" applyNumberFormat="0" applyFill="0" applyAlignment="0" applyProtection="0">
      <alignment vertical="center"/>
    </xf>
    <xf numFmtId="0" fontId="81" fillId="0" borderId="44" applyNumberFormat="0" applyFill="0" applyAlignment="0" applyProtection="0">
      <alignment vertical="center"/>
    </xf>
    <xf numFmtId="0" fontId="81" fillId="0" borderId="44" applyNumberFormat="0" applyFill="0" applyAlignment="0" applyProtection="0">
      <alignment vertical="center"/>
    </xf>
    <xf numFmtId="0" fontId="81" fillId="0" borderId="44" applyNumberFormat="0" applyFill="0" applyAlignment="0" applyProtection="0">
      <alignment vertical="center"/>
    </xf>
    <xf numFmtId="0" fontId="81" fillId="0" borderId="44" applyNumberFormat="0" applyFill="0" applyAlignment="0" applyProtection="0">
      <alignment vertical="center"/>
    </xf>
    <xf numFmtId="0" fontId="81" fillId="0" borderId="44" applyNumberFormat="0" applyFill="0" applyAlignment="0" applyProtection="0">
      <alignment vertical="center"/>
    </xf>
    <xf numFmtId="0" fontId="81" fillId="0" borderId="44" applyNumberFormat="0" applyFill="0" applyAlignment="0" applyProtection="0">
      <alignment vertical="center"/>
    </xf>
    <xf numFmtId="0" fontId="81" fillId="0" borderId="4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1" fillId="0" borderId="44" applyNumberFormat="0" applyFill="0" applyAlignment="0" applyProtection="0">
      <alignment vertical="center"/>
    </xf>
    <xf numFmtId="0" fontId="224" fillId="0" borderId="44" applyNumberFormat="0" applyFill="0" applyAlignment="0" applyProtection="0">
      <alignment vertical="center"/>
    </xf>
    <xf numFmtId="0" fontId="81" fillId="0" borderId="44" applyNumberFormat="0" applyFill="0" applyAlignment="0" applyProtection="0">
      <alignment vertical="center"/>
    </xf>
    <xf numFmtId="0" fontId="81" fillId="0" borderId="44" applyNumberFormat="0" applyFill="0" applyAlignment="0" applyProtection="0">
      <alignment vertical="center"/>
    </xf>
    <xf numFmtId="0" fontId="81" fillId="0" borderId="44" applyNumberFormat="0" applyFill="0" applyAlignment="0" applyProtection="0">
      <alignment vertical="center"/>
    </xf>
    <xf numFmtId="0" fontId="81" fillId="0" borderId="44" applyNumberFormat="0" applyFill="0" applyAlignment="0" applyProtection="0">
      <alignment vertical="center"/>
    </xf>
    <xf numFmtId="0" fontId="81" fillId="0" borderId="44" applyNumberFormat="0" applyFill="0" applyAlignment="0" applyProtection="0">
      <alignment vertical="center"/>
    </xf>
    <xf numFmtId="0" fontId="81" fillId="0" borderId="44" applyNumberFormat="0" applyFill="0" applyAlignment="0" applyProtection="0">
      <alignment vertical="center"/>
    </xf>
    <xf numFmtId="0" fontId="81" fillId="0" borderId="44" applyNumberFormat="0" applyFill="0" applyAlignment="0" applyProtection="0">
      <alignment vertical="center"/>
    </xf>
    <xf numFmtId="0" fontId="81" fillId="0" borderId="4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1" fillId="0" borderId="44" applyNumberFormat="0" applyFill="0" applyAlignment="0" applyProtection="0">
      <alignment vertical="center"/>
    </xf>
    <xf numFmtId="0" fontId="81" fillId="0" borderId="44" applyNumberFormat="0" applyFill="0" applyAlignment="0" applyProtection="0">
      <alignment vertical="center"/>
    </xf>
    <xf numFmtId="0" fontId="81" fillId="0" borderId="44" applyNumberFormat="0" applyFill="0" applyAlignment="0" applyProtection="0">
      <alignment vertical="center"/>
    </xf>
    <xf numFmtId="0" fontId="81" fillId="0" borderId="44" applyNumberFormat="0" applyFill="0" applyAlignment="0" applyProtection="0">
      <alignment vertical="center"/>
    </xf>
    <xf numFmtId="0" fontId="81" fillId="0" borderId="4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1" fillId="0" borderId="44" applyNumberFormat="0" applyFill="0" applyAlignment="0" applyProtection="0">
      <alignment vertical="center"/>
    </xf>
    <xf numFmtId="0" fontId="81" fillId="0" borderId="44" applyNumberFormat="0" applyFill="0" applyAlignment="0" applyProtection="0">
      <alignment vertical="center"/>
    </xf>
    <xf numFmtId="0" fontId="81" fillId="0" borderId="44" applyNumberFormat="0" applyFill="0" applyAlignment="0" applyProtection="0">
      <alignment vertical="center"/>
    </xf>
    <xf numFmtId="0" fontId="81" fillId="0" borderId="44" applyNumberFormat="0" applyFill="0" applyAlignment="0" applyProtection="0">
      <alignment vertical="center"/>
    </xf>
    <xf numFmtId="0" fontId="81" fillId="0" borderId="44" applyNumberFormat="0" applyFill="0" applyAlignment="0" applyProtection="0">
      <alignment vertical="center"/>
    </xf>
    <xf numFmtId="0" fontId="81" fillId="0" borderId="44" applyNumberFormat="0" applyFill="0" applyAlignment="0" applyProtection="0">
      <alignment vertical="center"/>
    </xf>
    <xf numFmtId="0" fontId="81" fillId="0" borderId="44" applyNumberFormat="0" applyFill="0" applyAlignment="0" applyProtection="0">
      <alignment vertical="center"/>
    </xf>
    <xf numFmtId="0" fontId="81" fillId="0" borderId="44" applyNumberFormat="0" applyFill="0" applyAlignment="0" applyProtection="0">
      <alignment vertical="center"/>
    </xf>
    <xf numFmtId="0" fontId="81" fillId="0" borderId="44" applyNumberFormat="0" applyFill="0" applyAlignment="0" applyProtection="0">
      <alignment vertical="center"/>
    </xf>
    <xf numFmtId="0" fontId="81" fillId="0" borderId="4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24" fillId="0" borderId="0"/>
    <xf numFmtId="43" fontId="0" fillId="0" borderId="0" applyFont="0" applyFill="0" applyBorder="0" applyAlignment="0" applyProtection="0"/>
    <xf numFmtId="41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189" fontId="1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8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38" borderId="5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43" fontId="59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43" fontId="59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43" fontId="59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43" fontId="59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43" fontId="59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43" fontId="59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43" fontId="0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43" fontId="0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8" fillId="3" borderId="57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43" fontId="59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58" fillId="5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43" fontId="59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43" fontId="59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43" fontId="59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43" fontId="59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58" fillId="5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58" fillId="5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58" fillId="5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8" fillId="5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8" fillId="5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8" fillId="3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8" fillId="3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8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43" fontId="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224" fontId="8" fillId="0" borderId="0" applyFont="0" applyFill="0" applyBorder="0" applyAlignment="0" applyProtection="0"/>
    <xf numFmtId="43" fontId="0" fillId="0" borderId="0" applyFont="0" applyFill="0" applyBorder="0" applyAlignment="0" applyProtection="0"/>
    <xf numFmtId="224" fontId="8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224" fontId="0" fillId="0" borderId="0" applyFont="0" applyFill="0" applyBorder="0" applyAlignment="0" applyProtection="0"/>
    <xf numFmtId="224" fontId="0" fillId="0" borderId="0" applyFont="0" applyFill="0" applyBorder="0" applyAlignment="0" applyProtection="0"/>
    <xf numFmtId="224" fontId="0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224" fontId="8" fillId="0" borderId="0" applyFont="0" applyFill="0" applyBorder="0" applyAlignment="0" applyProtection="0"/>
    <xf numFmtId="224" fontId="8" fillId="0" borderId="0" applyFont="0" applyFill="0" applyBorder="0" applyAlignment="0" applyProtection="0"/>
    <xf numFmtId="224" fontId="8" fillId="0" borderId="0" applyFont="0" applyFill="0" applyBorder="0" applyAlignment="0" applyProtection="0"/>
    <xf numFmtId="224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43" fontId="59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8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8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43" fontId="59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43" fontId="59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43" fontId="59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43" fontId="59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9" fillId="0" borderId="1" applyNumberFormat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38" borderId="5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41" fontId="8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0" fillId="38" borderId="56" applyNumberFormat="0" applyFont="0" applyAlignment="0" applyProtection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0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41" fontId="8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41" fontId="0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41" fontId="8" fillId="0" borderId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8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8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112" fillId="70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8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8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112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8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8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112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8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112" fillId="64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8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8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5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5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18" fillId="3" borderId="57" applyNumberFormat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118" fillId="3" borderId="57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5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112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8" fillId="3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32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58" fillId="32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58" fillId="32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58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58" fillId="32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58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8" fillId="32" borderId="0" applyNumberFormat="0" applyBorder="0" applyAlignment="0" applyProtection="0">
      <alignment vertical="center"/>
    </xf>
    <xf numFmtId="0" fontId="118" fillId="3" borderId="57" applyNumberFormat="0" applyAlignment="0" applyProtection="0">
      <alignment vertical="center"/>
    </xf>
    <xf numFmtId="0" fontId="118" fillId="3" borderId="57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58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58" fillId="32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118" fillId="3" borderId="57" applyNumberFormat="0" applyAlignment="0" applyProtection="0">
      <alignment vertical="center"/>
    </xf>
    <xf numFmtId="0" fontId="118" fillId="3" borderId="57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58" fillId="3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3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8" fillId="32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58" fillId="32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8" fillId="32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58" fillId="32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8" fillId="32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8" fillId="3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8" fillId="32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8" fillId="32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58" fillId="32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8" fillId="32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9" fillId="7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58" fillId="32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8" fillId="32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58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8" fillId="32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8" fillId="32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240" fontId="59" fillId="0" borderId="13" applyFill="0" applyProtection="0">
      <alignment horizontal="right"/>
    </xf>
    <xf numFmtId="240" fontId="59" fillId="0" borderId="13" applyFill="0" applyProtection="0">
      <alignment horizontal="right"/>
    </xf>
    <xf numFmtId="240" fontId="59" fillId="0" borderId="13" applyFill="0" applyProtection="0">
      <alignment horizontal="right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59" fillId="0" borderId="4" applyNumberFormat="0" applyFill="0" applyProtection="0">
      <alignment horizontal="left"/>
    </xf>
    <xf numFmtId="0" fontId="59" fillId="0" borderId="4" applyNumberFormat="0" applyFill="0" applyProtection="0">
      <alignment horizontal="left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79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79" fillId="7" borderId="0" applyNumberFormat="0" applyBorder="0" applyAlignment="0" applyProtection="0">
      <alignment vertical="center"/>
    </xf>
    <xf numFmtId="0" fontId="7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9" fillId="7" borderId="0" applyNumberFormat="0" applyBorder="0" applyAlignment="0" applyProtection="0">
      <alignment vertical="center"/>
    </xf>
    <xf numFmtId="0" fontId="7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9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7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9" fillId="7" borderId="0" applyNumberFormat="0" applyBorder="0" applyAlignment="0" applyProtection="0">
      <alignment vertical="center"/>
    </xf>
    <xf numFmtId="0" fontId="7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79" fillId="7" borderId="0" applyNumberFormat="0" applyBorder="0" applyAlignment="0" applyProtection="0">
      <alignment vertical="center"/>
    </xf>
    <xf numFmtId="0" fontId="79" fillId="7" borderId="0" applyNumberFormat="0" applyBorder="0" applyAlignment="0" applyProtection="0">
      <alignment vertical="center"/>
    </xf>
    <xf numFmtId="0" fontId="79" fillId="7" borderId="0" applyNumberFormat="0" applyBorder="0" applyAlignment="0" applyProtection="0">
      <alignment vertical="center"/>
    </xf>
    <xf numFmtId="0" fontId="79" fillId="7" borderId="0" applyNumberFormat="0" applyBorder="0" applyAlignment="0" applyProtection="0">
      <alignment vertical="center"/>
    </xf>
    <xf numFmtId="0" fontId="79" fillId="7" borderId="0" applyNumberFormat="0" applyBorder="0" applyAlignment="0" applyProtection="0">
      <alignment vertical="center"/>
    </xf>
    <xf numFmtId="0" fontId="79" fillId="7" borderId="0" applyNumberFormat="0" applyBorder="0" applyAlignment="0" applyProtection="0">
      <alignment vertical="center"/>
    </xf>
    <xf numFmtId="0" fontId="79" fillId="7" borderId="0" applyNumberFormat="0" applyBorder="0" applyAlignment="0" applyProtection="0">
      <alignment vertical="center"/>
    </xf>
    <xf numFmtId="0" fontId="79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79" fillId="7" borderId="0" applyNumberFormat="0" applyBorder="0" applyAlignment="0" applyProtection="0">
      <alignment vertical="center"/>
    </xf>
    <xf numFmtId="0" fontId="79" fillId="7" borderId="0" applyNumberFormat="0" applyBorder="0" applyAlignment="0" applyProtection="0">
      <alignment vertical="center"/>
    </xf>
    <xf numFmtId="0" fontId="79" fillId="7" borderId="0" applyNumberFormat="0" applyBorder="0" applyAlignment="0" applyProtection="0">
      <alignment vertical="center"/>
    </xf>
    <xf numFmtId="0" fontId="79" fillId="7" borderId="0" applyNumberFormat="0" applyBorder="0" applyAlignment="0" applyProtection="0">
      <alignment vertical="center"/>
    </xf>
    <xf numFmtId="0" fontId="79" fillId="7" borderId="0" applyNumberFormat="0" applyBorder="0" applyAlignment="0" applyProtection="0">
      <alignment vertical="center"/>
    </xf>
    <xf numFmtId="0" fontId="7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9" fillId="7" borderId="0" applyNumberFormat="0" applyBorder="0" applyAlignment="0" applyProtection="0">
      <alignment vertical="center"/>
    </xf>
    <xf numFmtId="0" fontId="7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9" fillId="7" borderId="0" applyNumberFormat="0" applyBorder="0" applyAlignment="0" applyProtection="0">
      <alignment vertical="center"/>
    </xf>
    <xf numFmtId="0" fontId="79" fillId="7" borderId="0" applyNumberFormat="0" applyBorder="0" applyAlignment="0" applyProtection="0">
      <alignment vertical="center"/>
    </xf>
    <xf numFmtId="0" fontId="22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9" fillId="7" borderId="0" applyNumberFormat="0" applyBorder="0" applyAlignment="0" applyProtection="0">
      <alignment vertical="center"/>
    </xf>
    <xf numFmtId="0" fontId="79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7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9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79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79" fillId="7" borderId="0" applyNumberFormat="0" applyBorder="0" applyAlignment="0" applyProtection="0">
      <alignment vertical="center"/>
    </xf>
    <xf numFmtId="0" fontId="79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79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79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38" borderId="5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118" fillId="3" borderId="57" applyNumberFormat="0" applyAlignment="0" applyProtection="0">
      <alignment vertical="center"/>
    </xf>
    <xf numFmtId="0" fontId="118" fillId="3" borderId="57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118" fillId="3" borderId="57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8" fillId="3" borderId="57" applyNumberFormat="0" applyAlignment="0" applyProtection="0">
      <alignment vertical="center"/>
    </xf>
    <xf numFmtId="0" fontId="118" fillId="3" borderId="57" applyNumberFormat="0" applyAlignment="0" applyProtection="0">
      <alignment vertical="center"/>
    </xf>
    <xf numFmtId="0" fontId="118" fillId="3" borderId="57" applyNumberFormat="0" applyAlignment="0" applyProtection="0">
      <alignment vertical="center"/>
    </xf>
    <xf numFmtId="0" fontId="118" fillId="3" borderId="57" applyNumberFormat="0" applyAlignment="0" applyProtection="0">
      <alignment vertical="center"/>
    </xf>
    <xf numFmtId="0" fontId="8" fillId="0" borderId="0">
      <alignment vertical="center"/>
    </xf>
    <xf numFmtId="0" fontId="118" fillId="3" borderId="57" applyNumberFormat="0" applyAlignment="0" applyProtection="0">
      <alignment vertical="center"/>
    </xf>
    <xf numFmtId="0" fontId="118" fillId="3" borderId="57" applyNumberFormat="0" applyAlignment="0" applyProtection="0">
      <alignment vertical="center"/>
    </xf>
    <xf numFmtId="0" fontId="118" fillId="3" borderId="57" applyNumberFormat="0" applyAlignment="0" applyProtection="0">
      <alignment vertical="center"/>
    </xf>
    <xf numFmtId="0" fontId="118" fillId="3" borderId="57" applyNumberFormat="0" applyAlignment="0" applyProtection="0">
      <alignment vertical="center"/>
    </xf>
    <xf numFmtId="0" fontId="118" fillId="3" borderId="57" applyNumberFormat="0" applyAlignment="0" applyProtection="0">
      <alignment vertical="center"/>
    </xf>
    <xf numFmtId="0" fontId="118" fillId="3" borderId="57" applyNumberFormat="0" applyAlignment="0" applyProtection="0">
      <alignment vertical="center"/>
    </xf>
    <xf numFmtId="0" fontId="118" fillId="3" borderId="5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8" fillId="3" borderId="5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8" fillId="3" borderId="57" applyNumberFormat="0" applyAlignment="0" applyProtection="0">
      <alignment vertical="center"/>
    </xf>
    <xf numFmtId="0" fontId="118" fillId="3" borderId="57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226" fillId="17" borderId="5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8" fillId="3" borderId="57" applyNumberFormat="0" applyAlignment="0" applyProtection="0">
      <alignment vertical="center"/>
    </xf>
    <xf numFmtId="0" fontId="118" fillId="3" borderId="57" applyNumberFormat="0" applyAlignment="0" applyProtection="0">
      <alignment vertical="center"/>
    </xf>
    <xf numFmtId="0" fontId="8" fillId="0" borderId="0">
      <alignment vertical="center"/>
    </xf>
    <xf numFmtId="0" fontId="118" fillId="3" borderId="5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8" fillId="3" borderId="57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118" fillId="3" borderId="5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8" fillId="3" borderId="57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7" fillId="11" borderId="5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7" fillId="11" borderId="5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7" fillId="11" borderId="54" applyNumberFormat="0" applyAlignment="0" applyProtection="0">
      <alignment vertical="center"/>
    </xf>
    <xf numFmtId="0" fontId="117" fillId="11" borderId="54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7" fillId="11" borderId="54" applyNumberFormat="0" applyAlignment="0" applyProtection="0">
      <alignment vertical="center"/>
    </xf>
    <xf numFmtId="0" fontId="117" fillId="11" borderId="54" applyNumberFormat="0" applyAlignment="0" applyProtection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117" fillId="11" borderId="54" applyNumberFormat="0" applyAlignment="0" applyProtection="0">
      <alignment vertical="center"/>
    </xf>
    <xf numFmtId="0" fontId="117" fillId="11" borderId="54" applyNumberFormat="0" applyAlignment="0" applyProtection="0">
      <alignment vertical="center"/>
    </xf>
    <xf numFmtId="0" fontId="117" fillId="11" borderId="54" applyNumberFormat="0" applyAlignment="0" applyProtection="0">
      <alignment vertical="center"/>
    </xf>
    <xf numFmtId="0" fontId="117" fillId="11" borderId="54" applyNumberFormat="0" applyAlignment="0" applyProtection="0">
      <alignment vertical="center"/>
    </xf>
    <xf numFmtId="0" fontId="117" fillId="11" borderId="54" applyNumberFormat="0" applyAlignment="0" applyProtection="0">
      <alignment vertical="center"/>
    </xf>
    <xf numFmtId="0" fontId="117" fillId="11" borderId="54" applyNumberFormat="0" applyAlignment="0" applyProtection="0">
      <alignment vertical="center"/>
    </xf>
    <xf numFmtId="0" fontId="117" fillId="11" borderId="54" applyNumberFormat="0" applyAlignment="0" applyProtection="0">
      <alignment vertical="center"/>
    </xf>
    <xf numFmtId="0" fontId="117" fillId="11" borderId="54" applyNumberFormat="0" applyAlignment="0" applyProtection="0">
      <alignment vertical="center"/>
    </xf>
    <xf numFmtId="0" fontId="117" fillId="11" borderId="54" applyNumberFormat="0" applyAlignment="0" applyProtection="0">
      <alignment vertical="center"/>
    </xf>
    <xf numFmtId="0" fontId="117" fillId="11" borderId="54" applyNumberFormat="0" applyAlignment="0" applyProtection="0">
      <alignment vertical="center"/>
    </xf>
    <xf numFmtId="0" fontId="117" fillId="11" borderId="54" applyNumberFormat="0" applyAlignment="0" applyProtection="0">
      <alignment vertical="center"/>
    </xf>
    <xf numFmtId="0" fontId="117" fillId="11" borderId="5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7" fillId="11" borderId="54" applyNumberFormat="0" applyAlignment="0" applyProtection="0">
      <alignment vertical="center"/>
    </xf>
    <xf numFmtId="0" fontId="117" fillId="11" borderId="54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227" fillId="11" borderId="5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7" fillId="11" borderId="54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117" fillId="11" borderId="54" applyNumberFormat="0" applyAlignment="0" applyProtection="0">
      <alignment vertical="center"/>
    </xf>
    <xf numFmtId="0" fontId="117" fillId="11" borderId="5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0" fillId="38" borderId="56" applyNumberFormat="0" applyFont="0" applyAlignment="0" applyProtection="0">
      <alignment vertical="center"/>
    </xf>
    <xf numFmtId="0" fontId="8" fillId="0" borderId="0">
      <alignment vertical="center"/>
    </xf>
    <xf numFmtId="0" fontId="0" fillId="38" borderId="56" applyNumberFormat="0" applyFont="0" applyAlignment="0" applyProtection="0">
      <alignment vertical="center"/>
    </xf>
    <xf numFmtId="0" fontId="8" fillId="0" borderId="0">
      <alignment vertical="center"/>
    </xf>
    <xf numFmtId="0" fontId="117" fillId="11" borderId="54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1" fontId="59" fillId="0" borderId="13" applyFill="0" applyProtection="0">
      <alignment horizontal="center"/>
    </xf>
    <xf numFmtId="1" fontId="59" fillId="0" borderId="13" applyFill="0" applyProtection="0">
      <alignment horizontal="center"/>
    </xf>
    <xf numFmtId="1" fontId="59" fillId="0" borderId="13" applyFill="0" applyProtection="0">
      <alignment horizont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0" fillId="0" borderId="0" applyNumberFormat="0" applyFont="0" applyFill="0" applyBorder="0" applyAlignment="0" applyProtection="0"/>
    <xf numFmtId="0" fontId="73" fillId="0" borderId="0">
      <alignment vertical="top"/>
    </xf>
    <xf numFmtId="0" fontId="8" fillId="0" borderId="0">
      <alignment vertical="center"/>
    </xf>
    <xf numFmtId="0" fontId="73" fillId="0" borderId="0">
      <alignment vertical="top"/>
    </xf>
    <xf numFmtId="0" fontId="0" fillId="0" borderId="0"/>
    <xf numFmtId="0" fontId="73" fillId="0" borderId="0">
      <alignment vertical="top"/>
    </xf>
    <xf numFmtId="0" fontId="73" fillId="0" borderId="0">
      <alignment vertical="top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59" fillId="0" borderId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/>
    <xf numFmtId="0" fontId="0" fillId="0" borderId="0"/>
    <xf numFmtId="0" fontId="59" fillId="0" borderId="0"/>
    <xf numFmtId="0" fontId="8" fillId="0" borderId="0">
      <alignment vertical="center"/>
    </xf>
    <xf numFmtId="0" fontId="8" fillId="0" borderId="0">
      <alignment vertical="center"/>
    </xf>
    <xf numFmtId="0" fontId="59" fillId="0" borderId="0"/>
    <xf numFmtId="0" fontId="8" fillId="0" borderId="0">
      <alignment vertical="center"/>
    </xf>
    <xf numFmtId="0" fontId="8" fillId="0" borderId="0">
      <alignment vertical="center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59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228" fillId="0" borderId="0"/>
    <xf numFmtId="40" fontId="214" fillId="0" borderId="0" applyFont="0" applyFill="0" applyBorder="0" applyAlignment="0" applyProtection="0"/>
    <xf numFmtId="38" fontId="214" fillId="0" borderId="0" applyFont="0" applyFill="0" applyBorder="0" applyAlignment="0" applyProtection="0"/>
    <xf numFmtId="0" fontId="0" fillId="38" borderId="56" applyNumberFormat="0" applyFont="0" applyAlignment="0" applyProtection="0">
      <alignment vertical="center"/>
    </xf>
    <xf numFmtId="0" fontId="0" fillId="38" borderId="5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38" borderId="56" applyNumberFormat="0" applyFont="0" applyAlignment="0" applyProtection="0">
      <alignment vertical="center"/>
    </xf>
    <xf numFmtId="0" fontId="0" fillId="38" borderId="56" applyNumberFormat="0" applyFont="0" applyAlignment="0" applyProtection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38" borderId="56" applyNumberFormat="0" applyFont="0" applyAlignment="0" applyProtection="0">
      <alignment vertical="center"/>
    </xf>
    <xf numFmtId="0" fontId="0" fillId="38" borderId="56" applyNumberFormat="0" applyFont="0" applyAlignment="0" applyProtection="0">
      <alignment vertical="center"/>
    </xf>
    <xf numFmtId="0" fontId="8" fillId="0" borderId="0">
      <alignment vertical="center"/>
    </xf>
    <xf numFmtId="0" fontId="0" fillId="38" borderId="56" applyNumberFormat="0" applyFont="0" applyAlignment="0" applyProtection="0">
      <alignment vertical="center"/>
    </xf>
    <xf numFmtId="0" fontId="0" fillId="38" borderId="5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38" borderId="5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38" borderId="5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38" borderId="56" applyNumberFormat="0" applyFont="0" applyAlignment="0" applyProtection="0">
      <alignment vertical="center"/>
    </xf>
    <xf numFmtId="0" fontId="8" fillId="0" borderId="0">
      <alignment vertical="center"/>
    </xf>
    <xf numFmtId="0" fontId="0" fillId="38" borderId="5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38" borderId="5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38" borderId="56" applyNumberFormat="0" applyFont="0" applyAlignment="0" applyProtection="0">
      <alignment vertical="center"/>
    </xf>
    <xf numFmtId="0" fontId="0" fillId="38" borderId="56" applyNumberFormat="0" applyFont="0" applyAlignment="0" applyProtection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38" borderId="5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38" borderId="5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38" borderId="5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38" borderId="56" applyNumberFormat="0" applyFont="0" applyAlignment="0" applyProtection="0">
      <alignment vertical="center"/>
    </xf>
    <xf numFmtId="0" fontId="0" fillId="38" borderId="56" applyNumberFormat="0" applyFont="0" applyAlignment="0" applyProtection="0">
      <alignment vertical="center"/>
    </xf>
    <xf numFmtId="0" fontId="8" fillId="0" borderId="0">
      <alignment vertical="center"/>
    </xf>
    <xf numFmtId="0" fontId="0" fillId="38" borderId="56" applyNumberFormat="0" applyFont="0" applyAlignment="0" applyProtection="0">
      <alignment vertical="center"/>
    </xf>
    <xf numFmtId="0" fontId="0" fillId="38" borderId="56" applyNumberFormat="0" applyFont="0" applyAlignment="0" applyProtection="0">
      <alignment vertical="center"/>
    </xf>
    <xf numFmtId="0" fontId="0" fillId="38" borderId="56" applyNumberFormat="0" applyFont="0" applyAlignment="0" applyProtection="0">
      <alignment vertical="center"/>
    </xf>
    <xf numFmtId="0" fontId="0" fillId="38" borderId="56" applyNumberFormat="0" applyFont="0" applyAlignment="0" applyProtection="0">
      <alignment vertical="center"/>
    </xf>
    <xf numFmtId="0" fontId="8" fillId="0" borderId="0">
      <alignment vertical="center"/>
    </xf>
    <xf numFmtId="0" fontId="0" fillId="38" borderId="56" applyNumberFormat="0" applyFont="0" applyAlignment="0" applyProtection="0">
      <alignment vertical="center"/>
    </xf>
    <xf numFmtId="0" fontId="0" fillId="38" borderId="56" applyNumberFormat="0" applyFont="0" applyAlignment="0" applyProtection="0">
      <alignment vertical="center"/>
    </xf>
    <xf numFmtId="0" fontId="8" fillId="0" borderId="0">
      <alignment vertical="center"/>
    </xf>
    <xf numFmtId="0" fontId="0" fillId="38" borderId="56" applyNumberFormat="0" applyFont="0" applyAlignment="0" applyProtection="0">
      <alignment vertical="center"/>
    </xf>
    <xf numFmtId="0" fontId="0" fillId="38" borderId="56" applyNumberFormat="0" applyFont="0" applyAlignment="0" applyProtection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38" borderId="56" applyNumberFormat="0" applyFont="0" applyAlignment="0" applyProtection="0">
      <alignment vertical="center"/>
    </xf>
    <xf numFmtId="0" fontId="0" fillId="38" borderId="56" applyNumberFormat="0" applyFont="0" applyAlignment="0" applyProtection="0">
      <alignment vertical="center"/>
    </xf>
    <xf numFmtId="0" fontId="8" fillId="0" borderId="0">
      <alignment vertical="center"/>
    </xf>
    <xf numFmtId="0" fontId="0" fillId="38" borderId="5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38" borderId="5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38" borderId="5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38" borderId="5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38" borderId="5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38" borderId="56" applyNumberFormat="0" applyFont="0" applyAlignment="0" applyProtection="0">
      <alignment vertical="center"/>
    </xf>
    <xf numFmtId="0" fontId="0" fillId="38" borderId="5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38" borderId="56" applyNumberFormat="0" applyFont="0" applyAlignment="0" applyProtection="0">
      <alignment vertical="center"/>
    </xf>
    <xf numFmtId="0" fontId="0" fillId="38" borderId="5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38" borderId="56" applyNumberFormat="0" applyFont="0" applyAlignment="0" applyProtection="0">
      <alignment vertical="center"/>
    </xf>
    <xf numFmtId="0" fontId="0" fillId="38" borderId="56" applyNumberFormat="0" applyFont="0" applyAlignment="0" applyProtection="0">
      <alignment vertical="center"/>
    </xf>
    <xf numFmtId="0" fontId="0" fillId="38" borderId="56" applyNumberFormat="0" applyFont="0" applyAlignment="0" applyProtection="0">
      <alignment vertical="center"/>
    </xf>
    <xf numFmtId="0" fontId="0" fillId="38" borderId="56" applyNumberFormat="0" applyFont="0" applyAlignment="0" applyProtection="0">
      <alignment vertical="center"/>
    </xf>
    <xf numFmtId="0" fontId="8" fillId="0" borderId="0">
      <alignment vertical="center"/>
    </xf>
    <xf numFmtId="0" fontId="0" fillId="38" borderId="5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38" borderId="56" applyNumberFormat="0" applyFont="0" applyAlignment="0" applyProtection="0">
      <alignment vertical="center"/>
    </xf>
    <xf numFmtId="0" fontId="0" fillId="38" borderId="5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38" borderId="56" applyNumberFormat="0" applyFont="0" applyAlignment="0" applyProtection="0">
      <alignment vertical="center"/>
    </xf>
    <xf numFmtId="0" fontId="0" fillId="38" borderId="5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38" borderId="56" applyNumberFormat="0" applyFont="0" applyAlignment="0" applyProtection="0">
      <alignment vertical="center"/>
    </xf>
    <xf numFmtId="0" fontId="0" fillId="38" borderId="56" applyNumberFormat="0" applyFont="0" applyAlignment="0" applyProtection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38" borderId="56" applyNumberFormat="0" applyFont="0" applyAlignment="0" applyProtection="0">
      <alignment vertical="center"/>
    </xf>
    <xf numFmtId="0" fontId="0" fillId="38" borderId="5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38" borderId="56" applyNumberFormat="0" applyFont="0" applyAlignment="0" applyProtection="0">
      <alignment vertical="center"/>
    </xf>
    <xf numFmtId="0" fontId="0" fillId="38" borderId="56" applyNumberFormat="0" applyFont="0" applyAlignment="0" applyProtection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38" borderId="56" applyNumberFormat="0" applyFont="0" applyAlignment="0" applyProtection="0">
      <alignment vertical="center"/>
    </xf>
    <xf numFmtId="0" fontId="0" fillId="38" borderId="5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38" borderId="5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1" fillId="38" borderId="5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38" borderId="56" applyNumberFormat="0" applyFont="0" applyAlignment="0" applyProtection="0">
      <alignment vertical="center"/>
    </xf>
    <xf numFmtId="0" fontId="0" fillId="38" borderId="5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38" borderId="56" applyNumberFormat="0" applyFont="0" applyAlignment="0" applyProtection="0">
      <alignment vertical="center"/>
    </xf>
    <xf numFmtId="0" fontId="0" fillId="38" borderId="5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38" borderId="5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38" borderId="56" applyNumberFormat="0" applyFont="0" applyAlignment="0" applyProtection="0">
      <alignment vertical="center"/>
    </xf>
    <xf numFmtId="0" fontId="0" fillId="38" borderId="5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38" borderId="5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38" borderId="56" applyNumberFormat="0" applyFont="0" applyAlignment="0" applyProtection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38" borderId="56" applyNumberFormat="0" applyFont="0" applyAlignment="0" applyProtection="0">
      <alignment vertical="center"/>
    </xf>
    <xf numFmtId="0" fontId="0" fillId="38" borderId="5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38" borderId="56" applyNumberFormat="0" applyFont="0" applyAlignment="0" applyProtection="0">
      <alignment vertical="center"/>
    </xf>
    <xf numFmtId="0" fontId="0" fillId="38" borderId="5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38" borderId="56" applyNumberFormat="0" applyFont="0" applyAlignment="0" applyProtection="0">
      <alignment vertical="center"/>
    </xf>
    <xf numFmtId="0" fontId="0" fillId="38" borderId="5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38" borderId="56" applyNumberFormat="0" applyFont="0" applyAlignment="0" applyProtection="0">
      <alignment vertical="center"/>
    </xf>
    <xf numFmtId="0" fontId="0" fillId="38" borderId="5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38" borderId="56" applyNumberFormat="0" applyFont="0" applyAlignment="0" applyProtection="0">
      <alignment vertical="center"/>
    </xf>
    <xf numFmtId="0" fontId="0" fillId="38" borderId="5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38" borderId="56" applyNumberFormat="0" applyFont="0" applyAlignment="0" applyProtection="0">
      <alignment vertical="center"/>
    </xf>
    <xf numFmtId="0" fontId="0" fillId="38" borderId="5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38" borderId="56" applyNumberFormat="0" applyFont="0" applyAlignment="0" applyProtection="0">
      <alignment vertical="center"/>
    </xf>
    <xf numFmtId="0" fontId="0" fillId="38" borderId="56" applyNumberFormat="0" applyFont="0" applyAlignment="0" applyProtection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38" borderId="56" applyNumberFormat="0" applyFont="0" applyAlignment="0" applyProtection="0">
      <alignment vertical="center"/>
    </xf>
    <xf numFmtId="0" fontId="0" fillId="38" borderId="56" applyNumberFormat="0" applyFont="0" applyAlignment="0" applyProtection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38" borderId="56" applyNumberFormat="0" applyFont="0" applyAlignment="0" applyProtection="0">
      <alignment vertical="center"/>
    </xf>
    <xf numFmtId="0" fontId="0" fillId="38" borderId="5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38" borderId="5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38" borderId="56" applyNumberFormat="0" applyFont="0" applyAlignment="0" applyProtection="0">
      <alignment vertical="center"/>
    </xf>
    <xf numFmtId="0" fontId="0" fillId="38" borderId="56" applyNumberFormat="0" applyFont="0" applyAlignment="0" applyProtection="0">
      <alignment vertical="center"/>
    </xf>
    <xf numFmtId="0" fontId="0" fillId="38" borderId="56" applyNumberFormat="0" applyFont="0" applyAlignment="0" applyProtection="0">
      <alignment vertical="center"/>
    </xf>
    <xf numFmtId="0" fontId="0" fillId="38" borderId="5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38" borderId="56" applyNumberFormat="0" applyFont="0" applyAlignment="0" applyProtection="0">
      <alignment vertical="center"/>
    </xf>
    <xf numFmtId="0" fontId="0" fillId="38" borderId="5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38" borderId="56" applyNumberFormat="0" applyFont="0" applyAlignment="0" applyProtection="0">
      <alignment vertical="center"/>
    </xf>
    <xf numFmtId="0" fontId="0" fillId="38" borderId="5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38" borderId="5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38" borderId="56" applyNumberFormat="0" applyFont="0" applyAlignment="0" applyProtection="0">
      <alignment vertical="center"/>
    </xf>
    <xf numFmtId="0" fontId="0" fillId="38" borderId="5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38" borderId="56" applyNumberFormat="0" applyFont="0" applyAlignment="0" applyProtection="0">
      <alignment vertical="center"/>
    </xf>
    <xf numFmtId="0" fontId="0" fillId="38" borderId="5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38" borderId="56" applyNumberFormat="0" applyFont="0" applyAlignment="0" applyProtection="0">
      <alignment vertical="center"/>
    </xf>
    <xf numFmtId="0" fontId="0" fillId="38" borderId="5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38" borderId="5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38" borderId="56" applyNumberFormat="0" applyFont="0" applyAlignment="0" applyProtection="0">
      <alignment vertical="center"/>
    </xf>
    <xf numFmtId="0" fontId="8" fillId="0" borderId="0">
      <alignment vertical="center"/>
    </xf>
    <xf numFmtId="0" fontId="0" fillId="38" borderId="5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38" borderId="5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38" borderId="56" applyNumberFormat="0" applyFont="0" applyAlignment="0" applyProtection="0">
      <alignment vertical="center"/>
    </xf>
    <xf numFmtId="0" fontId="0" fillId="38" borderId="5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38" borderId="5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9" fillId="0" borderId="1" applyNumberFormat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9" fillId="0" borderId="1" applyNumberFormat="0"/>
    <xf numFmtId="0" fontId="59" fillId="0" borderId="1" applyNumberFormat="0"/>
    <xf numFmtId="0" fontId="8" fillId="0" borderId="0">
      <alignment vertical="center"/>
    </xf>
    <xf numFmtId="0" fontId="59" fillId="0" borderId="1" applyNumberFormat="0"/>
    <xf numFmtId="0" fontId="8" fillId="0" borderId="0">
      <alignment vertical="center"/>
    </xf>
    <xf numFmtId="226" fontId="59" fillId="0" borderId="1" applyNumberFormat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226" fontId="59" fillId="0" borderId="1" applyNumberFormat="0"/>
    <xf numFmtId="226" fontId="59" fillId="0" borderId="1" applyNumberFormat="0"/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59" fillId="0" borderId="1" applyNumberFormat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226" fontId="59" fillId="0" borderId="1" applyNumberFormat="0"/>
    <xf numFmtId="226" fontId="59" fillId="0" borderId="1" applyNumberFormat="0"/>
    <xf numFmtId="226" fontId="59" fillId="0" borderId="1" applyNumberFormat="0"/>
    <xf numFmtId="226" fontId="59" fillId="0" borderId="1" applyNumberFormat="0"/>
    <xf numFmtId="0" fontId="0" fillId="0" borderId="0" applyNumberFormat="0" applyFont="0" applyFill="0" applyBorder="0" applyAlignment="0" applyProtection="0"/>
    <xf numFmtId="226" fontId="59" fillId="0" borderId="1" applyNumberFormat="0"/>
    <xf numFmtId="226" fontId="59" fillId="0" borderId="1" applyNumberFormat="0"/>
    <xf numFmtId="0" fontId="59" fillId="0" borderId="1" applyNumberFormat="0"/>
    <xf numFmtId="0" fontId="59" fillId="0" borderId="1" applyNumberFormat="0"/>
    <xf numFmtId="0" fontId="59" fillId="0" borderId="1" applyNumberFormat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59" fillId="0" borderId="1" applyNumberFormat="0"/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59" fillId="0" borderId="0">
      <protection locked="0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5" fillId="0" borderId="0"/>
  </cellStyleXfs>
  <cellXfs count="46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 shrinkToFi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237" fontId="0" fillId="0" borderId="0" xfId="0" applyNumberFormat="1"/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 shrinkToFit="1"/>
    </xf>
    <xf numFmtId="237" fontId="3" fillId="0" borderId="2" xfId="0" applyNumberFormat="1" applyFont="1" applyBorder="1" applyAlignment="1">
      <alignment horizontal="center" vertical="center" shrinkToFit="1"/>
    </xf>
    <xf numFmtId="277" fontId="3" fillId="0" borderId="7" xfId="0" applyNumberFormat="1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justify" vertical="center" shrinkToFit="1"/>
    </xf>
    <xf numFmtId="0" fontId="3" fillId="0" borderId="3" xfId="0" applyFont="1" applyBorder="1" applyAlignment="1">
      <alignment horizontal="center" vertical="center" textRotation="255" shrinkToFit="1"/>
    </xf>
    <xf numFmtId="0" fontId="3" fillId="0" borderId="4" xfId="0" applyFont="1" applyBorder="1" applyAlignment="1">
      <alignment horizontal="center" vertical="center" textRotation="255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237" fontId="3" fillId="0" borderId="1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237" fontId="3" fillId="0" borderId="6" xfId="0" applyNumberFormat="1" applyFont="1" applyBorder="1" applyAlignment="1">
      <alignment horizontal="center" vertical="center" shrinkToFit="1"/>
    </xf>
    <xf numFmtId="237" fontId="3" fillId="0" borderId="7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237" fontId="3" fillId="0" borderId="0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right"/>
    </xf>
    <xf numFmtId="0" fontId="3" fillId="0" borderId="9" xfId="0" applyFont="1" applyBorder="1" applyAlignment="1">
      <alignment horizontal="center"/>
    </xf>
    <xf numFmtId="237" fontId="3" fillId="0" borderId="0" xfId="0" applyNumberFormat="1" applyFont="1" applyBorder="1" applyAlignment="1">
      <alignment horizontal="center"/>
    </xf>
    <xf numFmtId="10" fontId="4" fillId="0" borderId="0" xfId="0" applyNumberFormat="1" applyFont="1" applyAlignment="1">
      <alignment vertical="center"/>
    </xf>
    <xf numFmtId="237" fontId="4" fillId="0" borderId="0" xfId="0" applyNumberFormat="1" applyFont="1" applyAlignment="1">
      <alignment vertical="center"/>
    </xf>
    <xf numFmtId="237" fontId="3" fillId="0" borderId="0" xfId="0" applyNumberFormat="1" applyFont="1" applyAlignment="1"/>
    <xf numFmtId="237" fontId="1" fillId="0" borderId="0" xfId="0" applyNumberFormat="1" applyFont="1" applyBorder="1" applyAlignment="1"/>
    <xf numFmtId="0" fontId="1" fillId="0" borderId="0" xfId="0" applyFont="1" applyAlignment="1">
      <alignment horizontal="center"/>
    </xf>
    <xf numFmtId="237" fontId="1" fillId="0" borderId="0" xfId="0" applyNumberFormat="1" applyFont="1"/>
    <xf numFmtId="237" fontId="1" fillId="0" borderId="0" xfId="0" applyNumberFormat="1" applyFont="1" applyBorder="1"/>
    <xf numFmtId="0" fontId="1" fillId="0" borderId="0" xfId="0" applyFont="1" applyBorder="1"/>
    <xf numFmtId="0" fontId="1" fillId="0" borderId="0" xfId="0" applyFont="1"/>
    <xf numFmtId="0" fontId="8" fillId="0" borderId="0" xfId="0" applyFont="1"/>
    <xf numFmtId="0" fontId="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vertical="center" shrinkToFit="1"/>
    </xf>
    <xf numFmtId="277" fontId="3" fillId="0" borderId="7" xfId="0" applyNumberFormat="1" applyFont="1" applyBorder="1" applyAlignment="1">
      <alignment horizontal="right" vertical="center" shrinkToFit="1"/>
    </xf>
    <xf numFmtId="277" fontId="3" fillId="0" borderId="8" xfId="0" applyNumberFormat="1" applyFont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textRotation="255" shrinkToFit="1"/>
    </xf>
    <xf numFmtId="0" fontId="0" fillId="0" borderId="1" xfId="0" applyFill="1" applyBorder="1" applyAlignment="1">
      <alignment vertical="center" textRotation="255" shrinkToFit="1"/>
    </xf>
    <xf numFmtId="0" fontId="0" fillId="0" borderId="1" xfId="0" applyFill="1" applyBorder="1" applyAlignment="1">
      <alignment vertical="center" shrinkToFit="1"/>
    </xf>
    <xf numFmtId="0" fontId="3" fillId="0" borderId="2" xfId="0" applyFont="1" applyFill="1" applyBorder="1" applyAlignment="1">
      <alignment horizontal="center" vertical="center" textRotation="255" shrinkToFit="1"/>
    </xf>
    <xf numFmtId="0" fontId="3" fillId="0" borderId="3" xfId="0" applyFont="1" applyFill="1" applyBorder="1" applyAlignment="1">
      <alignment horizontal="center" vertical="center" textRotation="255" shrinkToFit="1"/>
    </xf>
    <xf numFmtId="0" fontId="3" fillId="0" borderId="4" xfId="0" applyFont="1" applyFill="1" applyBorder="1" applyAlignment="1">
      <alignment horizontal="center" vertical="center" textRotation="255" shrinkToFit="1"/>
    </xf>
    <xf numFmtId="237" fontId="3" fillId="0" borderId="8" xfId="0" applyNumberFormat="1" applyFont="1" applyBorder="1" applyAlignment="1">
      <alignment horizontal="center" vertical="center" shrinkToFit="1"/>
    </xf>
    <xf numFmtId="237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237" fontId="3" fillId="0" borderId="0" xfId="0" applyNumberFormat="1" applyFont="1" applyBorder="1" applyAlignment="1">
      <alignment vertical="center"/>
    </xf>
    <xf numFmtId="0" fontId="0" fillId="0" borderId="0" xfId="0" applyBorder="1"/>
    <xf numFmtId="237" fontId="3" fillId="0" borderId="0" xfId="0" applyNumberFormat="1" applyFont="1" applyAlignment="1">
      <alignment horizontal="center"/>
    </xf>
    <xf numFmtId="237" fontId="3" fillId="0" borderId="1" xfId="0" applyNumberFormat="1" applyFont="1" applyFill="1" applyBorder="1" applyAlignment="1">
      <alignment horizontal="center" vertical="center" shrinkToFit="1"/>
    </xf>
    <xf numFmtId="57" fontId="3" fillId="0" borderId="1" xfId="0" applyNumberFormat="1" applyFont="1" applyFill="1" applyBorder="1" applyAlignment="1">
      <alignment horizontal="center" vertical="center" shrinkToFit="1"/>
    </xf>
    <xf numFmtId="57" fontId="3" fillId="0" borderId="10" xfId="0" applyNumberFormat="1" applyFont="1" applyBorder="1" applyAlignment="1">
      <alignment horizontal="center" vertical="center"/>
    </xf>
    <xf numFmtId="237" fontId="0" fillId="0" borderId="0" xfId="0" applyNumberFormat="1" applyAlignment="1">
      <alignment vertical="center"/>
    </xf>
    <xf numFmtId="237" fontId="0" fillId="0" borderId="0" xfId="0" applyNumberFormat="1" applyAlignment="1">
      <alignment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237" fontId="4" fillId="0" borderId="11" xfId="0" applyNumberFormat="1" applyFont="1" applyBorder="1" applyAlignment="1">
      <alignment horizontal="center" vertical="center" wrapText="1"/>
    </xf>
    <xf numFmtId="237" fontId="4" fillId="0" borderId="1" xfId="0" applyNumberFormat="1" applyFont="1" applyBorder="1" applyAlignment="1">
      <alignment vertical="center"/>
    </xf>
    <xf numFmtId="237" fontId="4" fillId="0" borderId="1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37" fontId="4" fillId="0" borderId="1" xfId="0" applyNumberFormat="1" applyFont="1" applyBorder="1" applyAlignment="1">
      <alignment vertical="center" shrinkToFit="1"/>
    </xf>
    <xf numFmtId="237" fontId="4" fillId="0" borderId="1" xfId="0" applyNumberFormat="1" applyFont="1" applyFill="1" applyBorder="1" applyAlignment="1">
      <alignment vertical="center"/>
    </xf>
    <xf numFmtId="10" fontId="4" fillId="0" borderId="1" xfId="0" applyNumberFormat="1" applyFont="1" applyFill="1" applyBorder="1" applyAlignment="1">
      <alignment vertical="center"/>
    </xf>
    <xf numFmtId="10" fontId="4" fillId="0" borderId="1" xfId="0" applyNumberFormat="1" applyFont="1" applyFill="1" applyBorder="1" applyAlignment="1">
      <alignment vertical="center" wrapText="1"/>
    </xf>
    <xf numFmtId="237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237" fontId="4" fillId="0" borderId="13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/>
    </xf>
    <xf numFmtId="237" fontId="4" fillId="0" borderId="1" xfId="0" applyNumberFormat="1" applyFont="1" applyBorder="1" applyAlignment="1">
      <alignment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270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shrinkToFit="1"/>
    </xf>
    <xf numFmtId="10" fontId="4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237" fontId="4" fillId="0" borderId="1" xfId="0" applyNumberFormat="1" applyFont="1" applyBorder="1" applyAlignment="1">
      <alignment horizontal="center" vertical="center" shrinkToFit="1"/>
    </xf>
    <xf numFmtId="243" fontId="4" fillId="0" borderId="1" xfId="0" applyNumberFormat="1" applyFont="1" applyBorder="1" applyAlignment="1">
      <alignment vertical="center" shrinkToFit="1"/>
    </xf>
    <xf numFmtId="0" fontId="4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vertical="center" wrapText="1" shrinkToFit="1"/>
    </xf>
    <xf numFmtId="0" fontId="4" fillId="0" borderId="0" xfId="0" applyFont="1" applyAlignment="1">
      <alignment vertical="center" shrinkToFit="1"/>
    </xf>
    <xf numFmtId="237" fontId="4" fillId="0" borderId="0" xfId="0" applyNumberFormat="1" applyFont="1" applyAlignment="1">
      <alignment vertical="center" shrinkToFit="1"/>
    </xf>
    <xf numFmtId="0" fontId="4" fillId="0" borderId="0" xfId="0" applyFont="1"/>
    <xf numFmtId="237" fontId="4" fillId="0" borderId="0" xfId="0" applyNumberFormat="1" applyFont="1"/>
    <xf numFmtId="270" fontId="4" fillId="0" borderId="1" xfId="0" applyNumberFormat="1" applyFont="1" applyBorder="1" applyAlignment="1">
      <alignment vertical="center" shrinkToFi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/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237" fontId="3" fillId="0" borderId="2" xfId="0" applyNumberFormat="1" applyFont="1" applyFill="1" applyBorder="1" applyAlignment="1">
      <alignment horizontal="center" vertical="center" shrinkToFit="1"/>
    </xf>
    <xf numFmtId="277" fontId="3" fillId="0" borderId="7" xfId="0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justify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6" xfId="0" applyNumberFormat="1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vertical="center" shrinkToFit="1"/>
    </xf>
    <xf numFmtId="243" fontId="3" fillId="0" borderId="15" xfId="0" applyNumberFormat="1" applyFont="1" applyFill="1" applyBorder="1" applyAlignment="1">
      <alignment horizontal="center" vertical="center" shrinkToFit="1"/>
    </xf>
    <xf numFmtId="243" fontId="3" fillId="0" borderId="5" xfId="0" applyNumberFormat="1" applyFont="1" applyFill="1" applyBorder="1" applyAlignment="1">
      <alignment horizontal="center" vertical="center" shrinkToFit="1"/>
    </xf>
    <xf numFmtId="243" fontId="3" fillId="0" borderId="13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vertical="center" shrinkToFit="1"/>
    </xf>
    <xf numFmtId="237" fontId="3" fillId="0" borderId="3" xfId="0" applyNumberFormat="1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left" vertical="center" shrinkToFit="1"/>
    </xf>
    <xf numFmtId="0" fontId="3" fillId="0" borderId="7" xfId="0" applyFont="1" applyFill="1" applyBorder="1" applyAlignment="1">
      <alignment horizontal="left" vertical="center" shrinkToFit="1"/>
    </xf>
    <xf numFmtId="280" fontId="3" fillId="0" borderId="1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shrinkToFit="1"/>
    </xf>
    <xf numFmtId="237" fontId="3" fillId="0" borderId="0" xfId="0" applyNumberFormat="1" applyFont="1" applyFill="1" applyBorder="1" applyAlignment="1">
      <alignment horizontal="center" vertical="center" shrinkToFit="1"/>
    </xf>
    <xf numFmtId="237" fontId="3" fillId="0" borderId="0" xfId="0" applyNumberFormat="1" applyFont="1" applyFill="1" applyAlignment="1">
      <alignment horizontal="center" vertical="center" shrinkToFit="1"/>
    </xf>
    <xf numFmtId="0" fontId="3" fillId="0" borderId="0" xfId="0" applyFont="1" applyFill="1" applyAlignment="1">
      <alignment horizontal="right"/>
    </xf>
    <xf numFmtId="0" fontId="9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237" fontId="3" fillId="0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center"/>
    </xf>
    <xf numFmtId="237" fontId="3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237" fontId="3" fillId="0" borderId="1" xfId="0" applyNumberFormat="1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>
      <alignment horizontal="center" vertical="center"/>
    </xf>
    <xf numFmtId="237" fontId="3" fillId="0" borderId="0" xfId="0" applyNumberFormat="1" applyFont="1" applyFill="1" applyAlignment="1">
      <alignment horizontal="right" vertical="center"/>
    </xf>
    <xf numFmtId="237" fontId="3" fillId="0" borderId="0" xfId="0" applyNumberFormat="1" applyFont="1" applyFill="1" applyAlignment="1">
      <alignment vertical="center"/>
    </xf>
    <xf numFmtId="237" fontId="3" fillId="0" borderId="0" xfId="0" applyNumberFormat="1" applyFont="1" applyFill="1" applyAlignment="1"/>
    <xf numFmtId="237" fontId="1" fillId="0" borderId="0" xfId="0" applyNumberFormat="1" applyFont="1" applyFill="1" applyBorder="1" applyAlignment="1"/>
    <xf numFmtId="0" fontId="1" fillId="0" borderId="0" xfId="0" applyFont="1" applyFill="1" applyAlignment="1">
      <alignment horizontal="center"/>
    </xf>
    <xf numFmtId="237" fontId="1" fillId="0" borderId="0" xfId="0" applyNumberFormat="1" applyFont="1" applyFill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8" fillId="0" borderId="0" xfId="0" applyFont="1" applyFill="1" applyAlignment="1"/>
    <xf numFmtId="0" fontId="5" fillId="0" borderId="0" xfId="0" applyFont="1" applyFill="1" applyBorder="1" applyAlignment="1">
      <alignment horizontal="center" vertical="center"/>
    </xf>
    <xf numFmtId="277" fontId="3" fillId="0" borderId="7" xfId="0" applyNumberFormat="1" applyFont="1" applyFill="1" applyBorder="1" applyAlignment="1">
      <alignment horizontal="right" vertical="center" shrinkToFit="1"/>
    </xf>
    <xf numFmtId="277" fontId="3" fillId="0" borderId="8" xfId="0" applyNumberFormat="1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textRotation="255" shrinkToFit="1"/>
    </xf>
    <xf numFmtId="0" fontId="0" fillId="0" borderId="1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center" vertical="center" textRotation="255" shrinkToFit="1"/>
    </xf>
    <xf numFmtId="237" fontId="3" fillId="0" borderId="0" xfId="0" applyNumberFormat="1" applyFont="1" applyFill="1" applyBorder="1" applyAlignment="1">
      <alignment horizontal="center"/>
    </xf>
    <xf numFmtId="237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237" fontId="3" fillId="0" borderId="0" xfId="0" applyNumberFormat="1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1" xfId="13893" applyFont="1" applyFill="1" applyBorder="1" applyAlignment="1" applyProtection="1">
      <alignment horizontal="center" vertical="center" wrapText="1"/>
      <protection locked="0"/>
    </xf>
    <xf numFmtId="0" fontId="10" fillId="0" borderId="1" xfId="13893" applyFont="1" applyFill="1" applyBorder="1" applyAlignment="1" applyProtection="1">
      <alignment horizontal="center" vertical="center" wrapText="1"/>
      <protection locked="0"/>
    </xf>
    <xf numFmtId="277" fontId="0" fillId="0" borderId="1" xfId="0" applyNumberFormat="1" applyFont="1" applyFill="1" applyBorder="1" applyAlignment="1">
      <alignment vertical="center" shrinkToFit="1"/>
    </xf>
    <xf numFmtId="0" fontId="11" fillId="0" borderId="0" xfId="82" applyFill="1" applyAlignment="1" applyProtection="1">
      <alignment vertical="center" shrinkToFit="1"/>
    </xf>
    <xf numFmtId="0" fontId="12" fillId="0" borderId="0" xfId="82" applyFont="1" applyFill="1" applyAlignment="1" applyProtection="1"/>
    <xf numFmtId="243" fontId="3" fillId="0" borderId="3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textRotation="255" shrinkToFit="1"/>
    </xf>
    <xf numFmtId="0" fontId="0" fillId="0" borderId="1" xfId="0" applyBorder="1" applyAlignment="1">
      <alignment vertical="center" textRotation="255" shrinkToFit="1"/>
    </xf>
    <xf numFmtId="0" fontId="0" fillId="0" borderId="1" xfId="0" applyBorder="1" applyAlignment="1">
      <alignment vertical="center" shrinkToFit="1"/>
    </xf>
    <xf numFmtId="243" fontId="3" fillId="0" borderId="4" xfId="0" applyNumberFormat="1" applyFont="1" applyBorder="1" applyAlignment="1">
      <alignment horizontal="center" vertical="center" shrinkToFit="1"/>
    </xf>
    <xf numFmtId="280" fontId="3" fillId="0" borderId="1" xfId="0" applyNumberFormat="1" applyFont="1" applyBorder="1" applyAlignment="1">
      <alignment horizontal="center" vertical="center" shrinkToFit="1"/>
    </xf>
    <xf numFmtId="57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9" fontId="3" fillId="0" borderId="1" xfId="0" applyNumberFormat="1" applyFont="1" applyBorder="1" applyAlignment="1">
      <alignment horizontal="center" vertical="center" shrinkToFit="1"/>
    </xf>
    <xf numFmtId="4" fontId="3" fillId="0" borderId="1" xfId="0" applyNumberFormat="1" applyFont="1" applyBorder="1" applyAlignment="1">
      <alignment horizontal="center" vertical="center" shrinkToFit="1"/>
    </xf>
    <xf numFmtId="237" fontId="3" fillId="0" borderId="16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10" fontId="0" fillId="0" borderId="0" xfId="0" applyNumberFormat="1" applyAlignment="1">
      <alignment vertical="center" shrinkToFit="1"/>
    </xf>
    <xf numFmtId="9" fontId="3" fillId="0" borderId="16" xfId="0" applyNumberFormat="1" applyFont="1" applyFill="1" applyBorder="1" applyAlignment="1">
      <alignment horizontal="center" vertical="center" shrinkToFit="1"/>
    </xf>
    <xf numFmtId="237" fontId="3" fillId="0" borderId="0" xfId="0" applyNumberFormat="1" applyFont="1" applyAlignment="1">
      <alignment vertical="center" shrinkToFit="1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/>
    <xf numFmtId="231" fontId="11" fillId="3" borderId="0" xfId="82" applyNumberFormat="1" applyFont="1" applyFill="1" applyAlignment="1" applyProtection="1">
      <alignment horizontal="left" vertical="center" shrinkToFit="1"/>
      <protection locked="0" hidden="1"/>
    </xf>
    <xf numFmtId="0" fontId="16" fillId="0" borderId="0" xfId="82" applyFont="1" applyAlignment="1" applyProtection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267" fontId="14" fillId="0" borderId="0" xfId="0" applyNumberFormat="1" applyFont="1" applyFill="1" applyBorder="1" applyAlignment="1">
      <alignment horizontal="center" vertical="center"/>
    </xf>
    <xf numFmtId="267" fontId="18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4" borderId="1" xfId="1706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4" fillId="4" borderId="1" xfId="1706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/>
    </xf>
    <xf numFmtId="246" fontId="14" fillId="0" borderId="1" xfId="0" applyNumberFormat="1" applyFont="1" applyFill="1" applyBorder="1" applyAlignment="1">
      <alignment horizontal="center" vertical="center" shrinkToFit="1"/>
    </xf>
    <xf numFmtId="0" fontId="14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 readingOrder="1"/>
    </xf>
    <xf numFmtId="43" fontId="14" fillId="0" borderId="1" xfId="0" applyNumberFormat="1" applyFont="1" applyFill="1" applyBorder="1" applyAlignment="1">
      <alignment horizontal="right" vertical="center"/>
    </xf>
    <xf numFmtId="237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right" vertical="center"/>
    </xf>
    <xf numFmtId="49" fontId="14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14" fontId="20" fillId="0" borderId="0" xfId="9333" applyNumberFormat="1" applyFont="1" applyFill="1" applyBorder="1" applyAlignment="1">
      <alignment vertical="center"/>
    </xf>
    <xf numFmtId="0" fontId="14" fillId="0" borderId="0" xfId="9333" applyFont="1" applyFill="1" applyBorder="1" applyAlignment="1">
      <alignment vertical="center"/>
    </xf>
    <xf numFmtId="10" fontId="21" fillId="0" borderId="0" xfId="9581" applyNumberFormat="1" applyFont="1" applyFill="1" applyAlignment="1">
      <alignment horizontal="center" vertical="center"/>
    </xf>
    <xf numFmtId="194" fontId="21" fillId="0" borderId="0" xfId="9581" applyNumberFormat="1" applyFont="1" applyFill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237" fontId="14" fillId="0" borderId="0" xfId="0" applyNumberFormat="1" applyFont="1" applyFill="1" applyBorder="1" applyAlignment="1">
      <alignment vertical="center"/>
    </xf>
    <xf numFmtId="9" fontId="21" fillId="0" borderId="0" xfId="9581" applyNumberFormat="1" applyFont="1" applyFill="1" applyAlignment="1">
      <alignment horizontal="center" vertical="center"/>
    </xf>
    <xf numFmtId="14" fontId="21" fillId="0" borderId="0" xfId="9581" applyNumberFormat="1" applyFont="1" applyFill="1" applyAlignment="1">
      <alignment horizontal="center" vertical="center"/>
    </xf>
    <xf numFmtId="10" fontId="14" fillId="0" borderId="0" xfId="10932" applyNumberFormat="1" applyFont="1" applyFill="1" applyAlignment="1">
      <alignment horizontal="center" vertical="center"/>
    </xf>
    <xf numFmtId="0" fontId="21" fillId="0" borderId="0" xfId="9581" applyFont="1" applyFill="1" applyAlignment="1">
      <alignment horizontal="center" vertical="center"/>
    </xf>
    <xf numFmtId="256" fontId="21" fillId="0" borderId="0" xfId="9581" applyNumberFormat="1" applyFont="1" applyFill="1" applyAlignment="1">
      <alignment horizontal="center" vertical="center"/>
    </xf>
    <xf numFmtId="184" fontId="14" fillId="0" borderId="0" xfId="0" applyNumberFormat="1" applyFont="1" applyFill="1" applyBorder="1" applyAlignment="1">
      <alignment vertical="center"/>
    </xf>
    <xf numFmtId="205" fontId="14" fillId="0" borderId="0" xfId="0" applyNumberFormat="1" applyFont="1" applyFill="1" applyBorder="1" applyAlignment="1">
      <alignment vertical="center"/>
    </xf>
    <xf numFmtId="277" fontId="14" fillId="0" borderId="0" xfId="0" applyNumberFormat="1" applyFont="1" applyFill="1" applyBorder="1" applyAlignment="1">
      <alignment vertical="center"/>
    </xf>
    <xf numFmtId="9" fontId="14" fillId="0" borderId="0" xfId="9333" applyNumberFormat="1" applyFont="1" applyFill="1" applyBorder="1" applyAlignment="1">
      <alignment vertical="center"/>
    </xf>
    <xf numFmtId="43" fontId="22" fillId="0" borderId="0" xfId="75" applyFont="1" applyFill="1" applyBorder="1" applyAlignment="1">
      <alignment horizontal="center" vertical="center" wrapText="1"/>
    </xf>
    <xf numFmtId="43" fontId="14" fillId="0" borderId="0" xfId="75" applyFont="1" applyFill="1" applyAlignment="1">
      <alignment vertical="center"/>
    </xf>
    <xf numFmtId="0" fontId="14" fillId="0" borderId="0" xfId="9333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 shrinkToFit="1"/>
    </xf>
    <xf numFmtId="0" fontId="24" fillId="0" borderId="0" xfId="0" applyFont="1" applyFill="1" applyAlignment="1">
      <alignment vertical="center"/>
    </xf>
    <xf numFmtId="246" fontId="24" fillId="0" borderId="0" xfId="0" applyNumberFormat="1" applyFont="1" applyAlignment="1">
      <alignment vertical="center" shrinkToFit="1"/>
    </xf>
    <xf numFmtId="237" fontId="24" fillId="0" borderId="0" xfId="0" applyNumberFormat="1" applyFont="1" applyAlignment="1">
      <alignment vertical="center"/>
    </xf>
    <xf numFmtId="237" fontId="24" fillId="0" borderId="0" xfId="0" applyNumberFormat="1" applyFont="1" applyAlignment="1">
      <alignment vertical="center" shrinkToFit="1"/>
    </xf>
    <xf numFmtId="231" fontId="11" fillId="3" borderId="0" xfId="82" applyNumberFormat="1" applyFill="1" applyAlignment="1" applyProtection="1">
      <alignment horizontal="left" vertical="center" shrinkToFit="1"/>
      <protection locked="0" hidden="1"/>
    </xf>
    <xf numFmtId="0" fontId="16" fillId="0" borderId="0" xfId="82" applyFont="1" applyAlignment="1" applyProtection="1">
      <alignment horizontal="left" vertical="center" shrinkToFi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267" fontId="4" fillId="0" borderId="0" xfId="0" applyNumberFormat="1" applyFont="1" applyAlignment="1">
      <alignment horizontal="center" vertical="center"/>
    </xf>
    <xf numFmtId="267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14" fillId="4" borderId="1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246" fontId="24" fillId="0" borderId="0" xfId="0" applyNumberFormat="1" applyFont="1" applyAlignment="1">
      <alignment horizontal="center" vertical="center" shrinkToFit="1"/>
    </xf>
    <xf numFmtId="237" fontId="24" fillId="0" borderId="0" xfId="0" applyNumberFormat="1" applyFont="1" applyAlignment="1">
      <alignment horizontal="center" vertical="center" wrapText="1"/>
    </xf>
    <xf numFmtId="237" fontId="24" fillId="0" borderId="0" xfId="0" applyNumberFormat="1" applyFont="1" applyAlignment="1">
      <alignment horizontal="center" vertical="center" shrinkToFit="1"/>
    </xf>
    <xf numFmtId="246" fontId="4" fillId="0" borderId="0" xfId="0" applyNumberFormat="1" applyFont="1" applyFill="1" applyAlignment="1">
      <alignment vertical="center" shrinkToFit="1"/>
    </xf>
    <xf numFmtId="237" fontId="4" fillId="0" borderId="0" xfId="0" applyNumberFormat="1" applyFont="1" applyFill="1" applyAlignment="1">
      <alignment vertical="center"/>
    </xf>
    <xf numFmtId="237" fontId="4" fillId="0" borderId="0" xfId="0" applyNumberFormat="1" applyFont="1" applyFill="1" applyAlignment="1">
      <alignment vertical="center" shrinkToFit="1"/>
    </xf>
    <xf numFmtId="246" fontId="4" fillId="0" borderId="1" xfId="0" applyNumberFormat="1" applyFont="1" applyFill="1" applyBorder="1" applyAlignment="1">
      <alignment horizontal="center" vertical="center" shrinkToFit="1"/>
    </xf>
    <xf numFmtId="0" fontId="4" fillId="0" borderId="2" xfId="13762" applyFont="1" applyFill="1" applyBorder="1" applyAlignment="1">
      <alignment horizontal="center" vertical="center" wrapText="1"/>
    </xf>
    <xf numFmtId="237" fontId="4" fillId="0" borderId="2" xfId="13762" applyNumberFormat="1" applyFont="1" applyFill="1" applyBorder="1" applyAlignment="1">
      <alignment horizontal="center" vertical="center" wrapText="1"/>
    </xf>
    <xf numFmtId="237" fontId="4" fillId="0" borderId="1" xfId="0" applyNumberFormat="1" applyFont="1" applyFill="1" applyBorder="1" applyAlignment="1">
      <alignment horizontal="center" vertical="center" wrapText="1"/>
    </xf>
    <xf numFmtId="0" fontId="4" fillId="0" borderId="4" xfId="13762" applyFont="1" applyFill="1" applyBorder="1" applyAlignment="1">
      <alignment horizontal="center" vertical="center" wrapText="1"/>
    </xf>
    <xf numFmtId="237" fontId="4" fillId="0" borderId="4" xfId="13762" applyNumberFormat="1" applyFont="1" applyFill="1" applyBorder="1" applyAlignment="1">
      <alignment horizontal="center" vertical="center" wrapText="1"/>
    </xf>
    <xf numFmtId="237" fontId="4" fillId="0" borderId="1" xfId="0" applyNumberFormat="1" applyFont="1" applyFill="1" applyBorder="1" applyAlignment="1">
      <alignment horizontal="center" vertical="center"/>
    </xf>
    <xf numFmtId="237" fontId="4" fillId="0" borderId="1" xfId="0" applyNumberFormat="1" applyFont="1" applyFill="1" applyBorder="1" applyAlignment="1">
      <alignment horizontal="center" vertical="center" shrinkToFit="1"/>
    </xf>
    <xf numFmtId="237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237" fontId="4" fillId="0" borderId="2" xfId="0" applyNumberFormat="1" applyFont="1" applyFill="1" applyBorder="1" applyAlignment="1">
      <alignment horizontal="center" vertical="center" shrinkToFit="1"/>
    </xf>
    <xf numFmtId="256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4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shrinkToFit="1"/>
    </xf>
    <xf numFmtId="0" fontId="2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0" fontId="24" fillId="0" borderId="0" xfId="0" applyFont="1" applyFill="1" applyAlignment="1">
      <alignment vertical="center" shrinkToFit="1"/>
    </xf>
    <xf numFmtId="237" fontId="1" fillId="0" borderId="1" xfId="0" applyNumberFormat="1" applyFont="1" applyFill="1" applyBorder="1" applyAlignment="1">
      <alignment horizontal="center" vertical="center" shrinkToFit="1"/>
    </xf>
    <xf numFmtId="237" fontId="4" fillId="0" borderId="1" xfId="0" applyNumberFormat="1" applyFont="1" applyFill="1" applyBorder="1" applyAlignment="1">
      <alignment horizontal="right" vertical="center"/>
    </xf>
    <xf numFmtId="237" fontId="4" fillId="0" borderId="1" xfId="0" applyNumberFormat="1" applyFont="1" applyFill="1" applyBorder="1" applyAlignment="1">
      <alignment vertical="center" shrinkToFit="1"/>
    </xf>
    <xf numFmtId="237" fontId="4" fillId="0" borderId="1" xfId="0" applyNumberFormat="1" applyFont="1" applyFill="1" applyBorder="1" applyAlignment="1">
      <alignment horizontal="right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246" fontId="24" fillId="0" borderId="0" xfId="0" applyNumberFormat="1" applyFont="1" applyFill="1" applyAlignment="1">
      <alignment vertical="center" shrinkToFit="1"/>
    </xf>
    <xf numFmtId="237" fontId="24" fillId="0" borderId="0" xfId="0" applyNumberFormat="1" applyFont="1" applyFill="1" applyAlignment="1">
      <alignment vertical="center"/>
    </xf>
    <xf numFmtId="237" fontId="24" fillId="0" borderId="0" xfId="0" applyNumberFormat="1" applyFont="1" applyFill="1" applyAlignment="1">
      <alignment vertical="center" shrinkToFit="1"/>
    </xf>
    <xf numFmtId="4" fontId="4" fillId="0" borderId="1" xfId="0" applyNumberFormat="1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43" fontId="4" fillId="0" borderId="1" xfId="0" applyNumberFormat="1" applyFont="1" applyFill="1" applyBorder="1" applyAlignment="1">
      <alignment horizontal="right" vertical="center" shrinkToFit="1"/>
    </xf>
    <xf numFmtId="43" fontId="4" fillId="0" borderId="1" xfId="0" applyNumberFormat="1" applyFont="1" applyFill="1" applyBorder="1" applyAlignment="1">
      <alignment horizontal="right" vertical="center"/>
    </xf>
    <xf numFmtId="270" fontId="24" fillId="0" borderId="0" xfId="0" applyNumberFormat="1" applyFont="1" applyFill="1" applyAlignment="1">
      <alignment vertical="center" shrinkToFit="1"/>
    </xf>
    <xf numFmtId="0" fontId="16" fillId="0" borderId="0" xfId="82" applyFont="1" applyAlignment="1" applyProtection="1">
      <alignment horizontal="left" vertical="center" wrapText="1"/>
    </xf>
    <xf numFmtId="267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267" fontId="4" fillId="0" borderId="0" xfId="0" applyNumberFormat="1" applyFont="1" applyAlignment="1">
      <alignment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43" fontId="4" fillId="0" borderId="1" xfId="0" applyNumberFormat="1" applyFont="1" applyFill="1" applyBorder="1" applyAlignment="1">
      <alignment vertical="center" shrinkToFit="1"/>
    </xf>
    <xf numFmtId="0" fontId="27" fillId="0" borderId="1" xfId="82" applyFont="1" applyFill="1" applyBorder="1" applyAlignment="1" applyProtection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43" fontId="24" fillId="0" borderId="0" xfId="0" applyNumberFormat="1" applyFont="1" applyFill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right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267" fontId="28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vertical="center"/>
    </xf>
    <xf numFmtId="0" fontId="28" fillId="0" borderId="0" xfId="0" applyFont="1" applyAlignment="1">
      <alignment horizontal="right" vertical="center"/>
    </xf>
    <xf numFmtId="0" fontId="32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1" xfId="82" applyFont="1" applyBorder="1" applyAlignment="1" applyProtection="1">
      <alignment vertical="center"/>
    </xf>
    <xf numFmtId="43" fontId="28" fillId="0" borderId="1" xfId="0" applyNumberFormat="1" applyFont="1" applyBorder="1" applyAlignment="1">
      <alignment horizontal="right" vertical="center"/>
    </xf>
    <xf numFmtId="0" fontId="28" fillId="0" borderId="1" xfId="82" applyFont="1" applyFill="1" applyBorder="1" applyAlignment="1" applyProtection="1">
      <alignment vertical="center"/>
    </xf>
    <xf numFmtId="43" fontId="28" fillId="0" borderId="1" xfId="0" applyNumberFormat="1" applyFont="1" applyFill="1" applyBorder="1" applyAlignment="1">
      <alignment horizontal="right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9" fillId="0" borderId="1" xfId="82" applyFont="1" applyFill="1" applyBorder="1" applyAlignment="1" applyProtection="1">
      <alignment horizontal="center" vertical="center"/>
    </xf>
    <xf numFmtId="43" fontId="29" fillId="0" borderId="1" xfId="0" applyNumberFormat="1" applyFont="1" applyFill="1" applyBorder="1" applyAlignment="1">
      <alignment horizontal="right"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1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vertical="center"/>
    </xf>
    <xf numFmtId="49" fontId="31" fillId="0" borderId="0" xfId="0" applyNumberFormat="1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0" fillId="0" borderId="0" xfId="0" applyFont="1" applyFill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34" fillId="0" borderId="0" xfId="82" applyNumberFormat="1" applyFont="1" applyFill="1" applyBorder="1" applyAlignment="1" applyProtection="1">
      <alignment vertical="center"/>
      <protection locked="0"/>
    </xf>
    <xf numFmtId="0" fontId="16" fillId="0" borderId="17" xfId="82" applyFont="1" applyFill="1" applyBorder="1" applyAlignment="1" applyProtection="1">
      <alignment horizontal="center" vertical="center"/>
      <protection locked="0"/>
    </xf>
    <xf numFmtId="0" fontId="16" fillId="0" borderId="17" xfId="82" applyFont="1" applyFill="1" applyBorder="1" applyAlignment="1" applyProtection="1">
      <alignment vertical="center"/>
    </xf>
    <xf numFmtId="0" fontId="35" fillId="0" borderId="0" xfId="13764" applyFont="1" applyFill="1" applyBorder="1" applyAlignment="1" applyProtection="1">
      <alignment horizontal="center" vertical="center"/>
    </xf>
    <xf numFmtId="0" fontId="36" fillId="5" borderId="18" xfId="13764" applyFont="1" applyFill="1" applyBorder="1" applyAlignment="1" applyProtection="1">
      <alignment horizontal="center" vertical="center"/>
    </xf>
    <xf numFmtId="0" fontId="36" fillId="5" borderId="19" xfId="13764" applyFont="1" applyFill="1" applyBorder="1" applyAlignment="1" applyProtection="1">
      <alignment horizontal="center" vertical="center"/>
    </xf>
    <xf numFmtId="267" fontId="37" fillId="0" borderId="0" xfId="13764" applyNumberFormat="1" applyFont="1" applyFill="1" applyAlignment="1" applyProtection="1">
      <alignment horizontal="center" vertical="center"/>
      <protection hidden="1"/>
    </xf>
    <xf numFmtId="0" fontId="36" fillId="5" borderId="20" xfId="13764" applyFont="1" applyFill="1" applyBorder="1" applyAlignment="1" applyProtection="1">
      <alignment horizontal="center" vertical="center"/>
    </xf>
    <xf numFmtId="0" fontId="38" fillId="6" borderId="21" xfId="13764" applyFont="1" applyFill="1" applyBorder="1" applyAlignment="1" applyProtection="1">
      <alignment horizontal="center" vertical="center"/>
    </xf>
    <xf numFmtId="0" fontId="38" fillId="6" borderId="22" xfId="13764" applyFont="1" applyFill="1" applyBorder="1" applyAlignment="1" applyProtection="1">
      <alignment horizontal="center" vertical="center"/>
    </xf>
    <xf numFmtId="0" fontId="39" fillId="6" borderId="23" xfId="13764" applyFont="1" applyFill="1" applyBorder="1" applyAlignment="1" applyProtection="1">
      <alignment horizontal="center" vertical="center"/>
    </xf>
    <xf numFmtId="0" fontId="40" fillId="6" borderId="0" xfId="13764" applyFont="1" applyFill="1" applyBorder="1" applyAlignment="1" applyProtection="1">
      <alignment horizontal="center" vertical="center"/>
    </xf>
    <xf numFmtId="199" fontId="35" fillId="0" borderId="0" xfId="13764" applyNumberFormat="1" applyFont="1" applyFill="1" applyAlignment="1" applyProtection="1">
      <alignment horizontal="center" vertical="center"/>
    </xf>
    <xf numFmtId="0" fontId="41" fillId="6" borderId="23" xfId="13764" applyFont="1" applyFill="1" applyBorder="1" applyAlignment="1" applyProtection="1">
      <alignment horizontal="center" vertical="center"/>
    </xf>
    <xf numFmtId="0" fontId="42" fillId="6" borderId="0" xfId="13764" applyFont="1" applyFill="1" applyBorder="1" applyAlignment="1" applyProtection="1">
      <alignment vertical="center"/>
    </xf>
    <xf numFmtId="0" fontId="43" fillId="6" borderId="0" xfId="13764" applyFont="1" applyFill="1" applyBorder="1" applyAlignment="1" applyProtection="1">
      <alignment vertical="center"/>
    </xf>
    <xf numFmtId="0" fontId="35" fillId="0" borderId="0" xfId="13764" applyFont="1" applyFill="1" applyAlignment="1" applyProtection="1">
      <alignment horizontal="center" vertical="center"/>
    </xf>
    <xf numFmtId="0" fontId="44" fillId="6" borderId="0" xfId="13764" applyFont="1" applyFill="1" applyBorder="1" applyAlignment="1" applyProtection="1">
      <alignment horizontal="center" vertical="center"/>
    </xf>
    <xf numFmtId="0" fontId="32" fillId="0" borderId="0" xfId="13764" applyFont="1" applyFill="1" applyAlignment="1" applyProtection="1">
      <alignment horizontal="center" vertical="center"/>
    </xf>
    <xf numFmtId="49" fontId="28" fillId="3" borderId="24" xfId="13764" applyNumberFormat="1" applyFont="1" applyFill="1" applyBorder="1" applyAlignment="1" applyProtection="1">
      <alignment vertical="center"/>
      <protection locked="0"/>
    </xf>
    <xf numFmtId="49" fontId="28" fillId="3" borderId="25" xfId="13764" applyNumberFormat="1" applyFont="1" applyFill="1" applyBorder="1" applyAlignment="1" applyProtection="1">
      <alignment vertical="center"/>
      <protection locked="0"/>
    </xf>
    <xf numFmtId="49" fontId="45" fillId="3" borderId="25" xfId="13764" applyNumberFormat="1" applyFont="1" applyFill="1" applyBorder="1" applyAlignment="1" applyProtection="1">
      <alignment horizontal="left" vertical="center"/>
      <protection locked="0"/>
    </xf>
    <xf numFmtId="0" fontId="28" fillId="0" borderId="25" xfId="0" applyFont="1" applyBorder="1"/>
    <xf numFmtId="0" fontId="46" fillId="6" borderId="26" xfId="13764" applyFont="1" applyFill="1" applyBorder="1" applyAlignment="1" applyProtection="1">
      <alignment vertical="center"/>
    </xf>
    <xf numFmtId="0" fontId="46" fillId="6" borderId="7" xfId="13764" applyFont="1" applyFill="1" applyBorder="1" applyAlignment="1" applyProtection="1">
      <alignment vertical="center"/>
    </xf>
    <xf numFmtId="49" fontId="28" fillId="3" borderId="26" xfId="13764" applyNumberFormat="1" applyFont="1" applyFill="1" applyBorder="1" applyAlignment="1" applyProtection="1">
      <alignment vertical="center"/>
    </xf>
    <xf numFmtId="49" fontId="28" fillId="3" borderId="7" xfId="13764" applyNumberFormat="1" applyFont="1" applyFill="1" applyBorder="1" applyAlignment="1" applyProtection="1">
      <alignment vertical="center"/>
    </xf>
    <xf numFmtId="277" fontId="45" fillId="3" borderId="7" xfId="13764" applyNumberFormat="1" applyFont="1" applyFill="1" applyBorder="1" applyAlignment="1" applyProtection="1">
      <alignment horizontal="center" vertical="center"/>
      <protection locked="0"/>
    </xf>
    <xf numFmtId="49" fontId="45" fillId="3" borderId="7" xfId="13764" applyNumberFormat="1" applyFont="1" applyFill="1" applyBorder="1" applyAlignment="1" applyProtection="1">
      <alignment horizontal="center" vertical="center"/>
    </xf>
    <xf numFmtId="49" fontId="45" fillId="3" borderId="7" xfId="13764" applyNumberFormat="1" applyFont="1" applyFill="1" applyBorder="1" applyAlignment="1" applyProtection="1">
      <alignment horizontal="center" vertical="center"/>
      <protection locked="0"/>
    </xf>
    <xf numFmtId="0" fontId="47" fillId="6" borderId="26" xfId="13764" applyFont="1" applyFill="1" applyBorder="1" applyAlignment="1" applyProtection="1">
      <alignment vertical="center"/>
    </xf>
    <xf numFmtId="0" fontId="47" fillId="6" borderId="7" xfId="13764" applyFont="1" applyFill="1" applyBorder="1" applyAlignment="1" applyProtection="1">
      <alignment vertical="center"/>
    </xf>
    <xf numFmtId="0" fontId="47" fillId="6" borderId="5" xfId="13764" applyFont="1" applyFill="1" applyBorder="1" applyAlignment="1" applyProtection="1">
      <alignment vertical="center"/>
    </xf>
    <xf numFmtId="49" fontId="28" fillId="3" borderId="26" xfId="13764" applyNumberFormat="1" applyFont="1" applyFill="1" applyBorder="1" applyAlignment="1" applyProtection="1">
      <alignment horizontal="left" vertical="center"/>
      <protection locked="0"/>
    </xf>
    <xf numFmtId="0" fontId="28" fillId="0" borderId="7" xfId="0" applyFont="1" applyBorder="1"/>
    <xf numFmtId="49" fontId="45" fillId="3" borderId="7" xfId="13764" applyNumberFormat="1" applyFont="1" applyFill="1" applyBorder="1" applyAlignment="1" applyProtection="1">
      <alignment horizontal="left" vertical="center"/>
      <protection locked="0"/>
    </xf>
    <xf numFmtId="0" fontId="48" fillId="6" borderId="26" xfId="13764" applyFont="1" applyFill="1" applyBorder="1" applyAlignment="1" applyProtection="1">
      <alignment vertical="center"/>
    </xf>
    <xf numFmtId="0" fontId="48" fillId="6" borderId="7" xfId="13764" applyFont="1" applyFill="1" applyBorder="1" applyAlignment="1" applyProtection="1">
      <alignment vertical="center"/>
    </xf>
    <xf numFmtId="49" fontId="28" fillId="3" borderId="27" xfId="13764" applyNumberFormat="1" applyFont="1" applyFill="1" applyBorder="1" applyAlignment="1" applyProtection="1">
      <alignment horizontal="left" vertical="center"/>
    </xf>
    <xf numFmtId="49" fontId="28" fillId="3" borderId="28" xfId="13764" applyNumberFormat="1" applyFont="1" applyFill="1" applyBorder="1" applyAlignment="1" applyProtection="1">
      <alignment horizontal="left" vertical="center"/>
    </xf>
    <xf numFmtId="49" fontId="45" fillId="3" borderId="28" xfId="13764" applyNumberFormat="1" applyFont="1" applyFill="1" applyBorder="1" applyAlignment="1" applyProtection="1">
      <alignment horizontal="center" vertical="center"/>
      <protection locked="0"/>
    </xf>
    <xf numFmtId="49" fontId="45" fillId="3" borderId="28" xfId="13764" applyNumberFormat="1" applyFont="1" applyFill="1" applyBorder="1" applyAlignment="1" applyProtection="1">
      <alignment horizontal="center" vertical="center"/>
    </xf>
    <xf numFmtId="0" fontId="28" fillId="6" borderId="0" xfId="13764" applyFont="1" applyFill="1" applyBorder="1" applyAlignment="1" applyProtection="1">
      <alignment horizontal="center" vertical="center"/>
    </xf>
    <xf numFmtId="0" fontId="49" fillId="6" borderId="0" xfId="13764" applyFont="1" applyFill="1" applyBorder="1" applyAlignment="1" applyProtection="1">
      <alignment vertical="center"/>
    </xf>
    <xf numFmtId="49" fontId="28" fillId="3" borderId="24" xfId="13764" applyNumberFormat="1" applyFont="1" applyFill="1" applyBorder="1" applyAlignment="1" applyProtection="1">
      <alignment horizontal="left" vertical="center"/>
    </xf>
    <xf numFmtId="0" fontId="28" fillId="0" borderId="25" xfId="0" applyFont="1" applyBorder="1" applyAlignment="1" applyProtection="1">
      <alignment vertical="center"/>
    </xf>
    <xf numFmtId="0" fontId="28" fillId="0" borderId="25" xfId="0" applyFont="1" applyBorder="1" applyAlignment="1" applyProtection="1">
      <alignment vertical="center"/>
      <protection locked="0"/>
    </xf>
    <xf numFmtId="0" fontId="28" fillId="6" borderId="26" xfId="13764" applyFont="1" applyFill="1" applyBorder="1" applyAlignment="1" applyProtection="1">
      <alignment vertical="center"/>
    </xf>
    <xf numFmtId="0" fontId="28" fillId="6" borderId="7" xfId="13764" applyFont="1" applyFill="1" applyBorder="1" applyAlignment="1" applyProtection="1">
      <alignment vertical="center"/>
    </xf>
    <xf numFmtId="49" fontId="28" fillId="3" borderId="26" xfId="13764" applyNumberFormat="1" applyFont="1" applyFill="1" applyBorder="1" applyAlignment="1" applyProtection="1">
      <alignment horizontal="left" vertical="center"/>
    </xf>
    <xf numFmtId="49" fontId="28" fillId="3" borderId="7" xfId="13764" applyNumberFormat="1" applyFont="1" applyFill="1" applyBorder="1" applyAlignment="1" applyProtection="1">
      <alignment horizontal="left" vertical="center"/>
    </xf>
    <xf numFmtId="49" fontId="45" fillId="3" borderId="28" xfId="13764" applyNumberFormat="1" applyFont="1" applyFill="1" applyBorder="1" applyAlignment="1" applyProtection="1">
      <alignment horizontal="left" vertical="center"/>
      <protection locked="0"/>
    </xf>
    <xf numFmtId="49" fontId="24" fillId="6" borderId="0" xfId="13764" applyNumberFormat="1" applyFont="1" applyFill="1" applyBorder="1" applyAlignment="1" applyProtection="1">
      <alignment horizontal="left" vertical="center"/>
    </xf>
    <xf numFmtId="0" fontId="41" fillId="6" borderId="29" xfId="13764" applyFont="1" applyFill="1" applyBorder="1" applyAlignment="1" applyProtection="1">
      <alignment horizontal="center" vertical="center"/>
    </xf>
    <xf numFmtId="0" fontId="50" fillId="6" borderId="17" xfId="13764" applyFont="1" applyFill="1" applyBorder="1" applyAlignment="1" applyProtection="1">
      <alignment horizontal="center" vertical="center"/>
    </xf>
    <xf numFmtId="0" fontId="51" fillId="5" borderId="30" xfId="13764" applyFont="1" applyFill="1" applyBorder="1" applyAlignment="1" applyProtection="1">
      <alignment horizontal="center" vertical="center"/>
    </xf>
    <xf numFmtId="0" fontId="51" fillId="5" borderId="31" xfId="13764" applyFont="1" applyFill="1" applyBorder="1" applyAlignment="1" applyProtection="1">
      <alignment horizontal="center" vertical="center"/>
    </xf>
    <xf numFmtId="0" fontId="52" fillId="0" borderId="22" xfId="13764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36" fillId="5" borderId="32" xfId="13764" applyFont="1" applyFill="1" applyBorder="1" applyAlignment="1" applyProtection="1">
      <alignment horizontal="center" vertical="center"/>
    </xf>
    <xf numFmtId="0" fontId="53" fillId="0" borderId="0" xfId="13764" applyFont="1" applyFill="1" applyBorder="1" applyAlignment="1" applyProtection="1">
      <alignment horizontal="center" vertical="center"/>
    </xf>
    <xf numFmtId="0" fontId="38" fillId="6" borderId="33" xfId="13764" applyFont="1" applyFill="1" applyBorder="1" applyAlignment="1" applyProtection="1">
      <alignment horizontal="center" vertical="center"/>
    </xf>
    <xf numFmtId="0" fontId="36" fillId="5" borderId="34" xfId="13764" applyFont="1" applyFill="1" applyBorder="1" applyAlignment="1" applyProtection="1">
      <alignment horizontal="center" vertical="center"/>
    </xf>
    <xf numFmtId="0" fontId="37" fillId="0" borderId="0" xfId="13764" applyFont="1" applyFill="1" applyBorder="1" applyAlignment="1" applyProtection="1">
      <alignment vertical="center"/>
    </xf>
    <xf numFmtId="0" fontId="40" fillId="6" borderId="35" xfId="13764" applyFont="1" applyFill="1" applyBorder="1" applyAlignment="1" applyProtection="1">
      <alignment horizontal="center" vertical="center"/>
    </xf>
    <xf numFmtId="0" fontId="44" fillId="6" borderId="35" xfId="13764" applyFont="1" applyFill="1" applyBorder="1" applyAlignment="1" applyProtection="1">
      <alignment horizontal="center" vertical="center"/>
    </xf>
    <xf numFmtId="0" fontId="54" fillId="0" borderId="0" xfId="13764" applyFont="1" applyFill="1" applyBorder="1" applyAlignment="1" applyProtection="1">
      <alignment vertical="center"/>
    </xf>
    <xf numFmtId="0" fontId="28" fillId="0" borderId="36" xfId="0" applyFont="1" applyBorder="1"/>
    <xf numFmtId="0" fontId="32" fillId="0" borderId="0" xfId="13764" applyFont="1" applyFill="1" applyBorder="1" applyAlignment="1" applyProtection="1">
      <alignment vertical="center"/>
    </xf>
    <xf numFmtId="0" fontId="46" fillId="6" borderId="37" xfId="13764" applyFont="1" applyFill="1" applyBorder="1" applyAlignment="1" applyProtection="1">
      <alignment vertical="center"/>
    </xf>
    <xf numFmtId="49" fontId="45" fillId="3" borderId="7" xfId="13764" applyNumberFormat="1" applyFont="1" applyFill="1" applyBorder="1" applyAlignment="1" applyProtection="1">
      <alignment vertical="center"/>
    </xf>
    <xf numFmtId="49" fontId="45" fillId="3" borderId="37" xfId="13764" applyNumberFormat="1" applyFont="1" applyFill="1" applyBorder="1" applyAlignment="1" applyProtection="1">
      <alignment vertical="center"/>
    </xf>
    <xf numFmtId="0" fontId="47" fillId="6" borderId="37" xfId="13764" applyFont="1" applyFill="1" applyBorder="1" applyAlignment="1" applyProtection="1">
      <alignment vertical="center"/>
    </xf>
    <xf numFmtId="0" fontId="28" fillId="0" borderId="37" xfId="0" applyFont="1" applyBorder="1"/>
    <xf numFmtId="0" fontId="48" fillId="6" borderId="37" xfId="13764" applyFont="1" applyFill="1" applyBorder="1" applyAlignment="1" applyProtection="1">
      <alignment vertical="center"/>
    </xf>
    <xf numFmtId="49" fontId="45" fillId="3" borderId="28" xfId="13764" applyNumberFormat="1" applyFont="1" applyFill="1" applyBorder="1" applyAlignment="1" applyProtection="1">
      <alignment vertical="center"/>
    </xf>
    <xf numFmtId="49" fontId="45" fillId="3" borderId="38" xfId="13764" applyNumberFormat="1" applyFont="1" applyFill="1" applyBorder="1" applyAlignment="1" applyProtection="1">
      <alignment vertical="center"/>
    </xf>
    <xf numFmtId="0" fontId="28" fillId="0" borderId="36" xfId="0" applyFont="1" applyBorder="1" applyAlignment="1" applyProtection="1">
      <alignment vertical="center"/>
      <protection locked="0"/>
    </xf>
    <xf numFmtId="0" fontId="28" fillId="6" borderId="37" xfId="13764" applyFont="1" applyFill="1" applyBorder="1" applyAlignment="1" applyProtection="1">
      <alignment vertical="center"/>
    </xf>
    <xf numFmtId="49" fontId="45" fillId="3" borderId="37" xfId="13764" applyNumberFormat="1" applyFont="1" applyFill="1" applyBorder="1" applyAlignment="1" applyProtection="1">
      <alignment horizontal="left" vertical="center"/>
      <protection locked="0"/>
    </xf>
    <xf numFmtId="49" fontId="45" fillId="3" borderId="38" xfId="13764" applyNumberFormat="1" applyFont="1" applyFill="1" applyBorder="1" applyAlignment="1" applyProtection="1">
      <alignment horizontal="left" vertical="center"/>
      <protection locked="0"/>
    </xf>
    <xf numFmtId="0" fontId="44" fillId="6" borderId="39" xfId="13764" applyFont="1" applyFill="1" applyBorder="1" applyAlignment="1" applyProtection="1">
      <alignment horizontal="center" vertical="center"/>
    </xf>
    <xf numFmtId="0" fontId="51" fillId="5" borderId="40" xfId="13764" applyFont="1" applyFill="1" applyBorder="1" applyAlignment="1" applyProtection="1">
      <alignment horizontal="center" vertical="center"/>
    </xf>
    <xf numFmtId="0" fontId="55" fillId="0" borderId="0" xfId="13764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52" fillId="0" borderId="0" xfId="13764" applyFont="1" applyFill="1" applyAlignment="1" applyProtection="1">
      <alignment horizontal="center" vertical="center"/>
    </xf>
    <xf numFmtId="0" fontId="56" fillId="0" borderId="0" xfId="13764" applyFont="1" applyFill="1" applyBorder="1" applyAlignment="1" applyProtection="1">
      <alignment horizontal="center" vertical="center"/>
    </xf>
    <xf numFmtId="0" fontId="28" fillId="0" borderId="0" xfId="13764" applyFont="1" applyFill="1" applyBorder="1" applyAlignment="1" applyProtection="1">
      <alignment horizontal="left" vertical="center"/>
    </xf>
    <xf numFmtId="0" fontId="28" fillId="0" borderId="0" xfId="0" applyFont="1" applyFill="1" applyAlignment="1" applyProtection="1">
      <alignment vertical="center"/>
    </xf>
    <xf numFmtId="0" fontId="28" fillId="0" borderId="0" xfId="13764" applyFont="1" applyFill="1" applyBorder="1" applyAlignment="1" applyProtection="1">
      <alignment horizontal="center" vertical="center"/>
    </xf>
    <xf numFmtId="0" fontId="57" fillId="0" borderId="0" xfId="13764" applyFont="1" applyFill="1" applyBorder="1" applyAlignment="1" applyProtection="1">
      <alignment horizontal="center" vertical="center"/>
    </xf>
  </cellXfs>
  <cellStyles count="17062">
    <cellStyle name="常规" xfId="0" builtinId="0"/>
    <cellStyle name="_创发天辰电信实业调查表_Intercom 2" xfId="1"/>
    <cellStyle name="_x0004_ 2" xfId="2"/>
    <cellStyle name="_03_长期资产申报表_pbc_Book2_PBC(CG)-MASTER 2" xfId="3"/>
    <cellStyle name="常规 19 5 2 3" xfId="4"/>
    <cellStyle name="RevList 17 3" xfId="5"/>
    <cellStyle name="?? 33" xfId="6"/>
    <cellStyle name="?? 28" xfId="7"/>
    <cellStyle name="货币[0]" xfId="8" builtinId="7"/>
    <cellStyle name="_03_长期资产申报表_pbc_pbc-2版（附表）maqiang_原ABC-pbc表 2" xfId="9"/>
    <cellStyle name="千位分隔 7 5 2" xfId="10"/>
    <cellStyle name="_03_长期资产申报表_pbc_Book2_ABC-pbc表20060610 2 2" xfId="11"/>
    <cellStyle name="Percent [0] 3" xfId="12"/>
    <cellStyle name="?? 26 2" xfId="13"/>
    <cellStyle name="?? 8 2" xfId="14"/>
    <cellStyle name="RevList 5 4 2" xfId="15"/>
    <cellStyle name="常规 20 3 3" xfId="16"/>
    <cellStyle name="40% - 强调文字颜色 3 19" xfId="17"/>
    <cellStyle name="40% - 强调文字颜色 3 24" xfId="18"/>
    <cellStyle name="常规 12 3 2 4" xfId="19"/>
    <cellStyle name="超链接 2 6 2 2" xfId="20"/>
    <cellStyle name="20% - 强调文字颜色 2 18" xfId="21"/>
    <cellStyle name="20% - 强调文字颜色 2 23" xfId="22"/>
    <cellStyle name="_创发天辰电信实业调查表 2" xfId="23"/>
    <cellStyle name="60% - 强调文字颜色 4 25" xfId="24"/>
    <cellStyle name="_x000a_shell=progma 2 2 2" xfId="25"/>
    <cellStyle name="_03_长期资产申报表_pbc_Book2_ABC-pbc表20060610_PBC(CG)-MASTER_PBC(CG)-MASTER 2 2" xfId="26"/>
    <cellStyle name="@_text_在建工程表格修改" xfId="27"/>
    <cellStyle name="百分比 8 17" xfId="28"/>
    <cellStyle name="20% - 强调文字颜色 3" xfId="29" builtinId="38"/>
    <cellStyle name="_雅安三九中药材科技产业化有限公司收益法调查表（2006年9月）_附件5：评估、审计明细表（成本法）" xfId="30"/>
    <cellStyle name="_电厂三张主表_Intercom_设备评估表(运宏) 2" xfId="31"/>
    <cellStyle name="_CCB.HO.NAV Recon.HL.031113.AL 2" xfId="32"/>
    <cellStyle name="检查单元格 8 3" xfId="33"/>
    <cellStyle name="输入" xfId="34" builtinId="20"/>
    <cellStyle name="Linked Cells 6 20 2" xfId="35"/>
    <cellStyle name="Linked Cells 6 15 2" xfId="36"/>
    <cellStyle name="20% - 强调文字颜色 6 2 12" xfId="37"/>
    <cellStyle name="60% - 强调文字颜色 4 23 2" xfId="38"/>
    <cellStyle name="60% - 强调文字颜色 4 18 2" xfId="39"/>
    <cellStyle name="货币" xfId="40" builtinId="4"/>
    <cellStyle name="40% - 强调文字颜色 3 17 2" xfId="41"/>
    <cellStyle name="40% - 强调文字颜色 3 22 2" xfId="42"/>
    <cellStyle name="_03_长期资产申报表_pbc_ABC-pbc表20060610_PBC(CG)-MASTER 2 2" xfId="43"/>
    <cellStyle name="_03_长期资产申报表_pbc_pbc-汇总LAST3_ABC-pbc表20060610 2" xfId="44"/>
    <cellStyle name="20% - 强调文字颜色 2 16 2" xfId="45"/>
    <cellStyle name="20% - 强调文字颜色 2 21 2" xfId="46"/>
    <cellStyle name="20% - 强调文字颜色 2 3 6" xfId="47"/>
    <cellStyle name="_03_长期资产申报表_ABC-pbc表20060610_PBC(CG)-MASTER 2 2" xfId="48"/>
    <cellStyle name="常规 5 9 2" xfId="49"/>
    <cellStyle name="{Date} 2" xfId="50"/>
    <cellStyle name="_x000a_shell=progma 2 4" xfId="51"/>
    <cellStyle name="_IAS Adjustments021231_CCB.HO.New TB template.IAS Sorting.040210_CCB.Dec03AuditPack.GL.V2" xfId="52"/>
    <cellStyle name="_03_长期资产申报表_Book2222222222222222222222222222222222222222222222222 2" xfId="53"/>
    <cellStyle name="强调文字颜色 6 2 21" xfId="54"/>
    <cellStyle name="强调文字颜色 6 2 16" xfId="55"/>
    <cellStyle name="?? 20" xfId="56"/>
    <cellStyle name="?? 15" xfId="57"/>
    <cellStyle name="Normal - Style1 22" xfId="58"/>
    <cellStyle name="Normal - Style1 17" xfId="59"/>
    <cellStyle name="_折线系数_From Audrey to Norma 2" xfId="60"/>
    <cellStyle name="RevList 12 2" xfId="61"/>
    <cellStyle name="千位分隔[0]" xfId="62" builtinId="6"/>
    <cellStyle name="Accent2 - 40%" xfId="63"/>
    <cellStyle name="40% - 强调文字颜色 2 2 3 2 2" xfId="64"/>
    <cellStyle name="_03_长期资产申报表_pbc_Book2 (2)_股权等_ABC-pbc表20060610－赵静_PBC(CG)-MASTER" xfId="65"/>
    <cellStyle name="_资产评估申报表--通用v4.0(临沂中孚企业修改)" xfId="66"/>
    <cellStyle name="公司标准表 8 2 3" xfId="67"/>
    <cellStyle name="_IAS Adjustments011231_CCB.GLAudit Package.040114_CCB.Dec03AuditPack.GL.V2 2 2" xfId="68"/>
    <cellStyle name="@_text_高山煤业资产评估申报表_山阴县安荣乡煤矿资产评估申报--房产4-24" xfId="69"/>
    <cellStyle name="." xfId="70"/>
    <cellStyle name="?? 2 2" xfId="71"/>
    <cellStyle name="公司标准表 7 2 2 2" xfId="72"/>
    <cellStyle name="40% - 强调文字颜色 3" xfId="73" builtinId="39"/>
    <cellStyle name="差" xfId="74" builtinId="27"/>
    <cellStyle name="千位分隔" xfId="75" builtinId="3"/>
    <cellStyle name="_2006年资产台帐-报审计" xfId="76"/>
    <cellStyle name="@_text 2" xfId="77"/>
    <cellStyle name="RevList 5 13" xfId="78"/>
    <cellStyle name="?? 53" xfId="79"/>
    <cellStyle name="?? 48" xfId="80"/>
    <cellStyle name="60% - 强调文字颜色 3" xfId="81" builtinId="40"/>
    <cellStyle name="超链接" xfId="82" builtinId="8"/>
    <cellStyle name="_03_长期资产申报表_pbc_Book2(1)" xfId="83"/>
    <cellStyle name="强调文字颜色 3 2 19" xfId="84"/>
    <cellStyle name="百分比" xfId="85" builtinId="5"/>
    <cellStyle name="@ET_Style?CF_Style_0" xfId="86"/>
    <cellStyle name="60% - 强调文字颜色 1 2 10 2" xfId="87"/>
    <cellStyle name="已访问的超链接" xfId="88" builtinId="9"/>
    <cellStyle name="20% - 强调文字颜色 6 4 2 2" xfId="89"/>
    <cellStyle name="12" xfId="90"/>
    <cellStyle name="_03_长期资产申报表_pbc_Book2(1)_股权等_ABC-pbc表20060610_PBC(CG)-MASTER" xfId="91"/>
    <cellStyle name="注释" xfId="92" builtinId="10"/>
    <cellStyle name="60% - 强调文字颜色 2" xfId="93" builtinId="36"/>
    <cellStyle name=".1" xfId="94"/>
    <cellStyle name="强调文字颜色 6 3 7 2" xfId="95"/>
    <cellStyle name="标题 4" xfId="96" builtinId="19"/>
    <cellStyle name="强调文字颜色 6 2 11" xfId="97"/>
    <cellStyle name="?? 10" xfId="98"/>
    <cellStyle name="注释 13 5" xfId="99"/>
    <cellStyle name="警告文本" xfId="100" builtinId="11"/>
    <cellStyle name="40% - 强调文字颜色 2 2 4 2 2" xfId="101"/>
    <cellStyle name="_CBRE明细表 4 4" xfId="102"/>
    <cellStyle name="_03_长期资产申报表_pbc_pbc-汇总LAST2_PBC(CG)-MASTER 2 2" xfId="103"/>
    <cellStyle name="标题" xfId="104" builtinId="15"/>
    <cellStyle name="_CCB.HO.NAV Recon.031108.AL_CCB.Dec03AuditPack.GL.V2 2" xfId="105"/>
    <cellStyle name="?? [0] 9" xfId="106"/>
    <cellStyle name="解释性文本" xfId="107" builtinId="53"/>
    <cellStyle name="好_神华香港公司参股七家风电公司评估进场时间计划及联系人名单 19" xfId="108"/>
    <cellStyle name="_03_长期资产申报表_PBC(CG)-MASTER 2" xfId="109"/>
    <cellStyle name="_CCB.HO.2002 Jnl summary by jnl.GL PRC 41-80.grouped.031221 2" xfId="110"/>
    <cellStyle name="标题 1" xfId="111" builtinId="16"/>
    <cellStyle name="20% - 强调文字颜色 5 2 17" xfId="112"/>
    <cellStyle name="20% - 强调文字颜色 5 2 22" xfId="113"/>
    <cellStyle name="标题 2" xfId="114" builtinId="17"/>
    <cellStyle name="20% - 强调文字颜色 5 2 18" xfId="115"/>
    <cellStyle name="60% - 强调文字颜色 1" xfId="116" builtinId="32"/>
    <cellStyle name="注释 12 2 3" xfId="117"/>
    <cellStyle name="千位分隔 9 7" xfId="118"/>
    <cellStyle name="_03_长期资产申报表_pbc_替换第二版_股权等_PBC(CG)-MASTER_PBC(CG)-MASTER 2 2" xfId="119"/>
    <cellStyle name=".0" xfId="120"/>
    <cellStyle name="标题 3" xfId="121" builtinId="18"/>
    <cellStyle name="20% - 强调文字颜色 5 2 19" xfId="122"/>
    <cellStyle name="_03_长期资产申报表_pbc_Book2_PBC(CG)-MASTER 2 2" xfId="123"/>
    <cellStyle name="适中 2 6 2" xfId="124"/>
    <cellStyle name="Normal - Style1 9 4 2 2" xfId="125"/>
    <cellStyle name="60% - 强调文字颜色 4" xfId="126" builtinId="44"/>
    <cellStyle name="20% - 强调文字颜色 6 4 4 2" xfId="127"/>
    <cellStyle name="@_text_035湖南省康普通信设备有限责任公司评估明细表" xfId="128"/>
    <cellStyle name="输出" xfId="129" builtinId="21"/>
    <cellStyle name="20% - 强调文字颜色 2 4 2" xfId="130"/>
    <cellStyle name="_CCB.HO.2003 Jnl summary by jnl.Gl.specific for HO branch" xfId="131"/>
    <cellStyle name="_03_长期资产申报表_pbc_pbc-汇总LAST2_股权等_ABC-pbc表20060610_PBC(CG)-MASTER_PBC(CG)-MASTER" xfId="132"/>
    <cellStyle name="计算" xfId="133" builtinId="22"/>
    <cellStyle name="?? 2" xfId="134"/>
    <cellStyle name="链接单元格 3 4 3" xfId="135"/>
    <cellStyle name="检查单元格" xfId="136" builtinId="23"/>
    <cellStyle name="_03_长期资产申报表_pbc_Book2 (2)_ABC-pbc表20060610" xfId="137"/>
    <cellStyle name="20% - 强调文字颜色 6" xfId="138" builtinId="50"/>
    <cellStyle name="Currency\[0] 2 19" xfId="139"/>
    <cellStyle name="40% - 强调文字颜色 1 2 9" xfId="140"/>
    <cellStyle name="常规 42 5" xfId="141"/>
    <cellStyle name="差_案例1-掘进机 2 2" xfId="142"/>
    <cellStyle name="Normal - Style1 3 2 2" xfId="143"/>
    <cellStyle name="@_text_海门支行办公楼成本法案例计算 2 2" xfId="144"/>
    <cellStyle name="强调文字颜色 2" xfId="145" builtinId="33"/>
    <cellStyle name="Grey 2 6" xfId="146"/>
    <cellStyle name="_CCB.QH.Item12..ProfitNAVRecon.031206-HL.ML_CCB.HO.Profit Recon.HL.031222.AL_CCB.Dec03AuditPack.GL.V2" xfId="147"/>
    <cellStyle name="链接单元格" xfId="148" builtinId="24"/>
    <cellStyle name="20% - 强调文字颜色 6 3 5" xfId="149"/>
    <cellStyle name="Normal - Style1 9 3 3" xfId="150"/>
    <cellStyle name="_23-平房" xfId="151"/>
    <cellStyle name=".00" xfId="152"/>
    <cellStyle name="1 5" xfId="153"/>
    <cellStyle name="_泰山玻纤现金流预测061210" xfId="154"/>
    <cellStyle name="汇总" xfId="155" builtinId="25"/>
    <cellStyle name="_PRC Adjustments 030630_CCB.HO.New TB template.IAS Sorting.040210 2 2" xfId="156"/>
    <cellStyle name="Grey 7" xfId="157"/>
    <cellStyle name="_CCB(1).JL.Item12.ProfitNAVRecon.031127.ty" xfId="158"/>
    <cellStyle name="好" xfId="159" builtinId="26"/>
    <cellStyle name="适中" xfId="160" builtinId="28"/>
    <cellStyle name="20% - 强调文字颜色 5 14" xfId="161"/>
    <cellStyle name="百分比 8 19" xfId="162"/>
    <cellStyle name="20% - 强调文字颜色 5" xfId="163" builtinId="46"/>
    <cellStyle name="_03_长期资产申报表_pbc_pbc-2版（附表）maqiang_ABC-pbc表20060610 2 2" xfId="164"/>
    <cellStyle name="强调文字颜色 1" xfId="165" builtinId="29"/>
    <cellStyle name="Grey 2 5" xfId="166"/>
    <cellStyle name="_03_长期资产申报表_pbc_Book2_股权等_ABC-pbc表20060610_PBC(CG)-MASTER 2" xfId="167"/>
    <cellStyle name="_03_长期资产申报表_pbc_Book2(1)_股权等_原ABC-pbc表_PBC(CG)-MASTER" xfId="168"/>
    <cellStyle name="百分比 8 20" xfId="169"/>
    <cellStyle name="百分比 8 15" xfId="170"/>
    <cellStyle name="20% - 强调文字颜色 1" xfId="171" builtinId="30"/>
    <cellStyle name="40% - 强调文字颜色 1" xfId="172" builtinId="31"/>
    <cellStyle name="_IAS Adjustments021231_CCB.HO.New TB template.CCB PRC IAS Sorting.040223 trial run_CCB.Dec03AuditPack.GL.V2 2" xfId="173"/>
    <cellStyle name="_028-01湘潭分院（收益法）调查表-含财务费用_Intercom_设备评估表(运宏) 2" xfId="174"/>
    <cellStyle name="百分比 8 21" xfId="175"/>
    <cellStyle name="百分比 8 16" xfId="176"/>
    <cellStyle name="20% - 强调文字颜色 2" xfId="177" builtinId="34"/>
    <cellStyle name="_CCB.HO.2001 combined Jnl summary.GL.031221_CCB.Dec03AuditPack.GL.V2" xfId="178"/>
    <cellStyle name="好_山阴县安荣乡煤矿资产评估申报表 3 3" xfId="179"/>
    <cellStyle name="_03_长期资产申报表_pbc_Book2(1)_股权等_ABC-pbc表20060610－赵静 2 2" xfId="180"/>
    <cellStyle name="40% - 强调文字颜色 2" xfId="181" builtinId="35"/>
    <cellStyle name="_03_长期资产申报表_pbc-汇总_PBC(CG)-MASTER_PBC(CG)-MASTER" xfId="182"/>
    <cellStyle name="_PRC Adjustments 021231_CCB.HO.New TB template.IAS Sorting.040210_CCB.Dec03AuditPack.GL.V2" xfId="183"/>
    <cellStyle name="_CCB.HO.2003 Jnl summary by jnl.GL PRC 31&amp;62.031221 3 2" xfId="184"/>
    <cellStyle name="_03_长期资产申报表_Book2222222222222222222222222222222222222222222222222_原ABC-pbc表_PBC(CG)-MASTER" xfId="185"/>
    <cellStyle name="_CCB.HO.2003 Jnl summary by jnl.GL PRC 11&amp;12&amp;68.031221 2 2" xfId="186"/>
    <cellStyle name="_03_长期资产申报表_pbc_Book2_股权等_ABC-pbc表20060610_PBC(CG)-MASTER_PBC(CG)-MASTER 2 2" xfId="187"/>
    <cellStyle name="@_text_副本企业资产评估申报表2009年3月止" xfId="188"/>
    <cellStyle name="千位分隔 2 2 4 2" xfId="189"/>
    <cellStyle name="_035湖南省康普通信设备有限责任公司评估明细表_科宁公司（成本法）" xfId="190"/>
    <cellStyle name="强调文字颜色 3" xfId="191" builtinId="37"/>
    <cellStyle name="_审计评估联合申报明细表－GG 2 2" xfId="192"/>
    <cellStyle name="千位分隔 2 2 4 3" xfId="193"/>
    <cellStyle name="_03_长期资产申报表_pbc_替换第二版_ABC-pbc表20060610－赵静_PBC(CG)-MASTER 2" xfId="194"/>
    <cellStyle name="_03_长期资产申报表_pbc-汇总_股权等_PBC(CG)-MASTER 2 2" xfId="195"/>
    <cellStyle name="强调文字颜色 4" xfId="196" builtinId="41"/>
    <cellStyle name="_03_长期资产申报表_pbc_Book2(1)_股权等_ABC-pbc表20060610－赵静_PBC(CG)-MASTER" xfId="197"/>
    <cellStyle name="百分比 8 18" xfId="198"/>
    <cellStyle name="20% - 强调文字颜色 4" xfId="199" builtinId="42"/>
    <cellStyle name="_03_长期资产申报表_pbc_Book2 (2)_原ABC-pbc表 2 2" xfId="200"/>
    <cellStyle name="?? 2 3" xfId="201"/>
    <cellStyle name="Linked Cells 2 7 2 2" xfId="202"/>
    <cellStyle name="_CCB.HO.2003 Jnl summary by jnl.GL PRC 81-120.031221_CCB.Dec03AuditPack.GL.V2" xfId="203"/>
    <cellStyle name=".0_1028ERP明细估值(DCF)尽职调查表(金嗓子)" xfId="204"/>
    <cellStyle name="40% - 强调文字颜色 4" xfId="205" builtinId="43"/>
    <cellStyle name="千位分隔 2 2 4 4" xfId="206"/>
    <cellStyle name="强调文字颜色 5" xfId="207" builtinId="45"/>
    <cellStyle name="Grey 23" xfId="208"/>
    <cellStyle name="Grey 18" xfId="209"/>
    <cellStyle name="_03_长期资产申报表_Book2222222222222222222222222222222222222222222222222_ABC-pbc表20060610" xfId="210"/>
    <cellStyle name="0" xfId="211"/>
    <cellStyle name="?? 2 4" xfId="212"/>
    <cellStyle name="40% - 强调文字颜色 5" xfId="213" builtinId="47"/>
    <cellStyle name="_创发天辰电信实业调查表_Intercom_设备评估表(运宏) 2" xfId="214"/>
    <cellStyle name="_x000a_shell=progma 2 8 2" xfId="215"/>
    <cellStyle name="_CCB.HEN.Item12.ProfitNAVRecon.031209.LY_1_CCB.HO.NAV Recon.031208.EL_CCB.Dec03AuditPack.GL.V2 2" xfId="216"/>
    <cellStyle name="适中 2 6 3" xfId="217"/>
    <cellStyle name="60% - 强调文字颜色 5" xfId="218" builtinId="48"/>
    <cellStyle name="20% - 强调文字颜色 6 4 4 3" xfId="219"/>
    <cellStyle name="?? 25 2" xfId="220"/>
    <cellStyle name="千位分隔 2 2 4 5" xfId="221"/>
    <cellStyle name="强调文字颜色 6" xfId="222" builtinId="49"/>
    <cellStyle name="检查单元格 4 4 2" xfId="223"/>
    <cellStyle name="_Atl Test_AC00-F-080930" xfId="224"/>
    <cellStyle name="1" xfId="225"/>
    <cellStyle name="?? 2 5" xfId="226"/>
    <cellStyle name="适中 8 2" xfId="227"/>
    <cellStyle name="40% - 强调文字颜色 6" xfId="228" builtinId="51"/>
    <cellStyle name="20% - 强调文字颜色 5 4 3 2 2" xfId="229"/>
    <cellStyle name="40% - 强调文字颜色 1 2 16 2" xfId="230"/>
    <cellStyle name="40% - 强调文字颜色 1 2 21 2" xfId="231"/>
    <cellStyle name="_03_长期资产申报表_pbc_Book2 (2)_PBC(CG)-MASTER 2" xfId="232"/>
    <cellStyle name="RevList 7 7 2 2" xfId="233"/>
    <cellStyle name="_03_长期资产申报表_pbc_Book2 (2)_股权等_PBC(CG)-MASTER_PBC(CG)-MASTER 2" xfId="234"/>
    <cellStyle name="60% - 强调文字颜色 6" xfId="235" builtinId="52"/>
    <cellStyle name="_028-01湘潭分院（收益法）调查表-含财务费用_From Audrey to Norma_设备评估表(运宏)" xfId="236"/>
    <cellStyle name="@_text_附表1-审计评估联合申报明细表630.V2 2 2" xfId="237"/>
    <cellStyle name="_03_长期资产申报表_pbc_Worksheet in   pbc-汇总LAST_股权等_ABC-pbc表20060610_PBC(CG)-MASTER 2 2" xfId="238"/>
    <cellStyle name="标题 3 2 3 3" xfId="239"/>
    <cellStyle name="_x0004_ 4" xfId="240"/>
    <cellStyle name="20% - 强调文字颜色 4 2 4 4" xfId="241"/>
    <cellStyle name="_ET_STYLE_NoName_00_ 39" xfId="242"/>
    <cellStyle name="Thousands 2 4" xfId="243"/>
    <cellStyle name="_x000a_shell=progma 2 3 2 2" xfId="244"/>
    <cellStyle name="?? 21 2" xfId="245"/>
    <cellStyle name="?? 16 2" xfId="246"/>
    <cellStyle name="_03_长期资产申报表_pbc_pbc-汇总LAST3_ABC-pbc表20060610－赵静_PBC(CG)-MASTER 2" xfId="247"/>
    <cellStyle name="_x0004_ 5" xfId="248"/>
    <cellStyle name="_x0004_ 2 2" xfId="249"/>
    <cellStyle name="强调文字颜色 6 2 23" xfId="250"/>
    <cellStyle name="强调文字颜色 6 2 18" xfId="251"/>
    <cellStyle name="?? 22" xfId="252"/>
    <cellStyle name="?? 17" xfId="253"/>
    <cellStyle name="_CCB.HEN.Item12.ProfitNAVRecon.031209.LY_CCB.LN.Item12.Profit  NAV reconciliation.031121_CCB.Dec03AuditPack.GL.V2 2 2" xfId="254"/>
    <cellStyle name="_03_长期资产申报表_pbc_Book2222222222222222222222222222222222222222222222222_股权等_原ABC-pbc表 2" xfId="255"/>
    <cellStyle name="_x000a_shell=progma 2 3 3" xfId="256"/>
    <cellStyle name="RevList 5 4" xfId="257"/>
    <cellStyle name="?? 8" xfId="258"/>
    <cellStyle name="_创发天辰电信实业调查表" xfId="259"/>
    <cellStyle name="常规 32 2 3" xfId="260"/>
    <cellStyle name="常规 27 2 3" xfId="261"/>
    <cellStyle name="_x000a_shell=progma 2 2" xfId="262"/>
    <cellStyle name="RevList 5 5" xfId="263"/>
    <cellStyle name="?? 9" xfId="264"/>
    <cellStyle name="_x000a_shell=progma 2 3" xfId="265"/>
    <cellStyle name="Currency$[2]" xfId="266"/>
    <cellStyle name="20% - 强调文字颜色 2 19" xfId="267"/>
    <cellStyle name="20% - 强调文字颜色 2 24" xfId="268"/>
    <cellStyle name="_x000a_shell=progma 2 2 3" xfId="269"/>
    <cellStyle name="RevList 11 3 2" xfId="270"/>
    <cellStyle name="Normal - Style1 5 3" xfId="271"/>
    <cellStyle name="args.style 2 2" xfId="272"/>
    <cellStyle name="_028-01湘潭分院（收益法）调查表-含财务费用 2" xfId="273"/>
    <cellStyle name="差_国华锡林郭勒设备询价表 12" xfId="274"/>
    <cellStyle name="_x000a_shell=progma 2" xfId="275"/>
    <cellStyle name="_创发天辰电信实业调查表_Intercom" xfId="276"/>
    <cellStyle name="_x0004_" xfId="277"/>
    <cellStyle name="_03_长期资产申报表_pbc_Book2 (2)_原ABC-pbc表 2" xfId="278"/>
    <cellStyle name="_Shenhua PBC package 050530_附表1-审计评估联合申报明细表630新 2 2" xfId="279"/>
    <cellStyle name="标题 3 2 3 2" xfId="280"/>
    <cellStyle name="_x0004_ 3" xfId="281"/>
    <cellStyle name="_IAS Adjustments021231_CCB.HO.New TB template.IAS Sorting.040210_CCB.Dec03AuditPack.GL.V2 2" xfId="282"/>
    <cellStyle name="_PRC Adjustments 030630_CCB.HO.New TB template.PRC Sorting.040210" xfId="283"/>
    <cellStyle name="_03_长期资产申报表_Book2222222222222222222222222222222222222222222222222 2 2" xfId="284"/>
    <cellStyle name="20% - 强调文字颜色 4 2 14 2" xfId="285"/>
    <cellStyle name="差_Sheet4 4" xfId="286"/>
    <cellStyle name="_ET_STYLE_NoName_00_ 9 2" xfId="287"/>
    <cellStyle name="RevList 11 3" xfId="288"/>
    <cellStyle name="args.style 2" xfId="289"/>
    <cellStyle name="_028-01湘潭分院（收益法）调查表-含财务费用" xfId="290"/>
    <cellStyle name="20% - 强调文字颜色 4 2 3 4" xfId="291"/>
    <cellStyle name="Currency$[2] 2 7" xfId="292"/>
    <cellStyle name="20% - 强调文字颜色 3 4 6" xfId="293"/>
    <cellStyle name="?? 20 2" xfId="294"/>
    <cellStyle name="?? 15 2" xfId="295"/>
    <cellStyle name="_03_长期资产申报表_pbc_Book2222222222222222222222222222222222222222222222222 2 2" xfId="296"/>
    <cellStyle name="_x000a_shell=progma" xfId="297"/>
    <cellStyle name="40% - 强调文字颜色 5 2 20 2" xfId="298"/>
    <cellStyle name="40% - 强调文字颜色 5 2 15 2" xfId="299"/>
    <cellStyle name="_03_长期资产申报表_pbc_Book2 (2)_股权等_ABC-pbc表20060610－赵静" xfId="300"/>
    <cellStyle name="40% - 强调文字颜色 2 2 2 2 3" xfId="301"/>
    <cellStyle name="_03_长期资产申报表_pbc_Book2wu_股权等_原ABC-pbc表 2" xfId="302"/>
    <cellStyle name="40% - 强调文字颜色 3 24 2" xfId="303"/>
    <cellStyle name="40% - 强调文字颜色 3 19 2" xfId="304"/>
    <cellStyle name="20% - 强调文字颜色 2 18 2" xfId="305"/>
    <cellStyle name="20% - 强调文字颜色 2 23 2" xfId="306"/>
    <cellStyle name="_x000a_shell=progma 2 2 2 2" xfId="307"/>
    <cellStyle name="百分比 2 8 3" xfId="308"/>
    <cellStyle name="RevList 5 5 2" xfId="309"/>
    <cellStyle name="?? 9 2" xfId="310"/>
    <cellStyle name="_x000a_shell=progma 2 3 2" xfId="311"/>
    <cellStyle name="强调文字颜色 6 2 22" xfId="312"/>
    <cellStyle name="强调文字颜色 6 2 17" xfId="313"/>
    <cellStyle name="?? 21" xfId="314"/>
    <cellStyle name="?? 16" xfId="315"/>
    <cellStyle name="{Date} 2 2" xfId="316"/>
    <cellStyle name="_x000a_shell=progma 2 4 2" xfId="317"/>
    <cellStyle name="Date" xfId="318"/>
    <cellStyle name="?? 66" xfId="319"/>
    <cellStyle name="强调文字颜色 6 2 12" xfId="320"/>
    <cellStyle name="?? 11" xfId="321"/>
    <cellStyle name="20% - 强调文字颜色 4 3 2 2 4" xfId="322"/>
    <cellStyle name="_x000a_shell=progma 2 4 2 2" xfId="323"/>
    <cellStyle name="_03_长期资产申报表_pbc_pbc-汇总LAST3_股权等_PBC(CG)-MASTER_PBC(CG)-MASTER" xfId="324"/>
    <cellStyle name="_x000a_shell=progma 2 4 3" xfId="325"/>
    <cellStyle name="?? 67" xfId="326"/>
    <cellStyle name="_x000a_shell=progma 2 5" xfId="327"/>
    <cellStyle name="_x000a_shell=progma 2 5 2" xfId="328"/>
    <cellStyle name="?? [0] 12" xfId="329"/>
    <cellStyle name="千位分隔 7 9 3" xfId="330"/>
    <cellStyle name="_x000a_shell=progma 2 5 2 2" xfId="331"/>
    <cellStyle name="_x000a_shell=progma 2 5 3" xfId="332"/>
    <cellStyle name="40% - 强调文字颜色 1 15" xfId="333"/>
    <cellStyle name="40% - 强调文字颜色 1 20" xfId="334"/>
    <cellStyle name="常规 9 10" xfId="335"/>
    <cellStyle name="_03_长期资产申报表_PBC(CG)-MASTER 2 2" xfId="336"/>
    <cellStyle name="20% - 强调文字颜色 5 3 3 2" xfId="337"/>
    <cellStyle name="_x000a_shell=progma 2 6" xfId="338"/>
    <cellStyle name="20% - 强调文字颜色 5 3 3 2 2" xfId="339"/>
    <cellStyle name="_x000a_shell=progma 2 6 2" xfId="340"/>
    <cellStyle name="_x000a_shell=progma 2 6 2 2" xfId="341"/>
    <cellStyle name="_x000a_shell=progma 2 6 3" xfId="342"/>
    <cellStyle name="20% - 强调文字颜色 5 3 3 3" xfId="343"/>
    <cellStyle name="_CCB.NX.Item 12.ProfitNAVRec.031121_CCB.Dec03AuditPack.GL.V2 2 2" xfId="344"/>
    <cellStyle name="_x000a_shell=progma 2 7" xfId="345"/>
    <cellStyle name="20% - 强调文字颜色 3 18" xfId="346"/>
    <cellStyle name="20% - 强调文字颜色 3 23" xfId="347"/>
    <cellStyle name="60% - 强调文字颜色 5 25" xfId="348"/>
    <cellStyle name="_x000a_shell=progma 2 7 2" xfId="349"/>
    <cellStyle name="_x000a_shell=progma 2 8" xfId="350"/>
    <cellStyle name="_CCB.HEN.Item12.ProfitNAVRecon.031209.LY_1_CCB.HO.NAV Recon.031208.EL_CCB.Dec03AuditPack.GL.V2" xfId="351"/>
    <cellStyle name="汇总 4 3 2 2" xfId="352"/>
    <cellStyle name="常规 6 2 10" xfId="353"/>
    <cellStyle name="_x000a_shell=progma 2 9" xfId="354"/>
    <cellStyle name="_0608三九内部抵消" xfId="355"/>
    <cellStyle name="Normal - Style1 4" xfId="356"/>
    <cellStyle name="20% - 强调文字颜色 2 7 2" xfId="357"/>
    <cellStyle name="$" xfId="358"/>
    <cellStyle name="_电信项目资产评估调查表06.4.30（收益法）-信息公司_From Audrey to Norma_设备评估表(运宏)" xfId="359"/>
    <cellStyle name="_03_长期资产申报表_pbc_pbc-2版（附表）maqiang_原ABC-pbc表" xfId="360"/>
    <cellStyle name="40% - 强调文字颜色 4 7 2 2" xfId="361"/>
    <cellStyle name="$." xfId="362"/>
    <cellStyle name="千位分隔 7 5" xfId="363"/>
    <cellStyle name="_03_长期资产申报表_pbc_Book2_ABC-pbc表20060610 2" xfId="364"/>
    <cellStyle name="?? 31" xfId="365"/>
    <cellStyle name="?? 26" xfId="366"/>
    <cellStyle name="Normal - Style1 5" xfId="367"/>
    <cellStyle name="60% - 强调文字颜色 1 2 3 2" xfId="368"/>
    <cellStyle name="20% - 强调文字颜色 2 7 3" xfId="369"/>
    <cellStyle name="_03_长期资产申报表_pbc_pbc-汇总LAST_股权等_ABC-pbc表20060610_PBC(CG)-MASTER_PBC(CG)-MASTER 2" xfId="370"/>
    <cellStyle name="%" xfId="371"/>
    <cellStyle name="?? 41" xfId="372"/>
    <cellStyle name="?? 36" xfId="373"/>
    <cellStyle name="%." xfId="374"/>
    <cellStyle name=".0\" xfId="375"/>
    <cellStyle name="40% - 强调文字颜色 2 18" xfId="376"/>
    <cellStyle name="40% - 强调文字颜色 2 23" xfId="377"/>
    <cellStyle name="20% - 强调文字颜色 6 2 2 3" xfId="378"/>
    <cellStyle name="RevList 3 8 2" xfId="379"/>
    <cellStyle name="20% - 强调文字颜色 1 17" xfId="380"/>
    <cellStyle name="20% - 强调文字颜色 1 22" xfId="381"/>
    <cellStyle name="常规 5 2 10 2" xfId="382"/>
    <cellStyle name="差_20110112-井巷工程(经李部审） 18" xfId="383"/>
    <cellStyle name="Enter Currency (2) 2" xfId="384"/>
    <cellStyle name="_03_长期资产申报表_pbc_pbc-汇总LAST1_股权等_原ABC-pbc表 2" xfId="385"/>
    <cellStyle name=".000" xfId="386"/>
    <cellStyle name="_Shenhua PBC package 050530_(中企华)审计评估联合申报明细表.V1" xfId="387"/>
    <cellStyle name="RevList 6 4 3 2" xfId="388"/>
    <cellStyle name=".2" xfId="389"/>
    <cellStyle name="_Part III.200406.Loan and Liabilities details.(Site Name)_(中企华)审计评估联合申报明细表.V1 2" xfId="390"/>
    <cellStyle name=".3" xfId="391"/>
    <cellStyle name="??" xfId="392"/>
    <cellStyle name="_三九脑科收益法表格_附件5：评估、审计明细表（成本法）" xfId="393"/>
    <cellStyle name="?? [0.00]_Analysis of Loans" xfId="394"/>
    <cellStyle name="?? [0]" xfId="395"/>
    <cellStyle name="_03_长期资产申报表_pbc_Book2 3 2" xfId="396"/>
    <cellStyle name="?? [0] 10" xfId="397"/>
    <cellStyle name="_03_长期资产申报表_pbc_pbc-2版（附表）maqiang_股权等" xfId="398"/>
    <cellStyle name="?? [0] 11" xfId="399"/>
    <cellStyle name="40% - 强调文字颜色 2 2 9 2" xfId="400"/>
    <cellStyle name="_CCB.HO.NAV Recon.031208.EL_CCB.Dec03AuditPack.GL.V2 2 2" xfId="401"/>
    <cellStyle name="20% - 强调文字颜色 1 2 4 2" xfId="402"/>
    <cellStyle name="_CCB.SX.Item12.F.ProfitNAVRecon.031212.MS_CCB.Dec03AuditPack.GL.V2 2" xfId="403"/>
    <cellStyle name="?? [0] 13" xfId="404"/>
    <cellStyle name="20% - 强调文字颜色 1 2 4 3" xfId="405"/>
    <cellStyle name="?? [0] 14" xfId="406"/>
    <cellStyle name="_03_长期资产申报表_pbc_Worksheet in   pbc-汇总LAST_股权等_ABC-pbc表20060610 2" xfId="407"/>
    <cellStyle name="_03_长期资产申报表_Book2222222222222222222222222222222222222222222222222_原ABC-pbc表 2 2" xfId="408"/>
    <cellStyle name="20% - 强调文字颜色 1 2 4 4" xfId="409"/>
    <cellStyle name="Enter Currency (0) 2" xfId="410"/>
    <cellStyle name="?? [0] 20" xfId="411"/>
    <cellStyle name="?? [0] 15" xfId="412"/>
    <cellStyle name="?? [0] 21" xfId="413"/>
    <cellStyle name="?? [0] 16" xfId="414"/>
    <cellStyle name="常规 22 7 2 2 3" xfId="415"/>
    <cellStyle name="@_text_海门支行办公楼案例计算" xfId="416"/>
    <cellStyle name="_03_长期资产申报表_pbc-汇总_ABC-pbc表20060610－赵静_PBC(CG)-MASTER 2 2" xfId="417"/>
    <cellStyle name="?? [0] 22" xfId="418"/>
    <cellStyle name="?? [0] 17" xfId="419"/>
    <cellStyle name="?? [0] 23" xfId="420"/>
    <cellStyle name="?? [0] 18" xfId="421"/>
    <cellStyle name="标题 5 6 2" xfId="422"/>
    <cellStyle name="_IAS Adjustments021231_CCB.HO.New TB template.PRC Sorting.040210_CCB.Dec03AuditPack.GL.V2" xfId="423"/>
    <cellStyle name="RevList 6 5 4" xfId="424"/>
    <cellStyle name="_03_长期资产申报表_pbc_Book2 (2)_股权等_ABC-pbc表20060610－赵静_PBC(CG)-MASTER 2" xfId="425"/>
    <cellStyle name="好_鲲鹏房产测算表邵02 5 3" xfId="426"/>
    <cellStyle name="40% - 强调文字颜色 3 2" xfId="427"/>
    <cellStyle name="_03_长期资产申报表_Book2222222222222222222222222222222222222222222222222_ABC-pbc表20060610_PBC(CG)-MASTER_PBC(CG)-MASTER" xfId="428"/>
    <cellStyle name="?? 2 2 2" xfId="429"/>
    <cellStyle name="?? [0] 24" xfId="430"/>
    <cellStyle name="?? [0] 19" xfId="431"/>
    <cellStyle name="?? [0] 2" xfId="432"/>
    <cellStyle name="标题 1 3 4 3" xfId="433"/>
    <cellStyle name="?? [0] 2 2" xfId="434"/>
    <cellStyle name="?? [0] 2 2 2" xfId="435"/>
    <cellStyle name="?? [0] 2 2 2 2" xfId="436"/>
    <cellStyle name="?? [0] 2 2 3" xfId="437"/>
    <cellStyle name="RevList 5 10" xfId="438"/>
    <cellStyle name="?? 50" xfId="439"/>
    <cellStyle name="?? 45" xfId="440"/>
    <cellStyle name="?? [0] 2 2 3 2" xfId="441"/>
    <cellStyle name="?? [0] 2 2 4" xfId="442"/>
    <cellStyle name="_电厂三张主表_Intercom_设备评估表(运宏)" xfId="443"/>
    <cellStyle name="_宗申现金流预测060723_Intercom 2" xfId="444"/>
    <cellStyle name="_CCB.HO.NAV Recon.HL.031113.AL" xfId="445"/>
    <cellStyle name="百分比 6 10" xfId="446"/>
    <cellStyle name="?? 12 2" xfId="447"/>
    <cellStyle name="?? [0] 2 2 5" xfId="448"/>
    <cellStyle name="?? [0] 2 3" xfId="449"/>
    <cellStyle name="_03_长期资产申报表_pbc_ABC-pbc表20060610_PBC(CG)-MASTER_PBC(CG)-MASTER" xfId="450"/>
    <cellStyle name="百分比 2 3 3" xfId="451"/>
    <cellStyle name="_03_长期资产申报表_ABC-pbc表20060610_PBC(CG)-MASTER_PBC(CG)-MASTER" xfId="452"/>
    <cellStyle name="?? 4 2" xfId="453"/>
    <cellStyle name="20% - 强调文字颜色 4 18 2" xfId="454"/>
    <cellStyle name="20% - 强调文字颜色 4 23 2" xfId="455"/>
    <cellStyle name="?? [0] 2 4" xfId="456"/>
    <cellStyle name="?? [0] 2 5" xfId="457"/>
    <cellStyle name="_Part III.200406.Loan and Liabilities details.(Site Name)_审计调查表.V3 2" xfId="458"/>
    <cellStyle name="_03_长期资产申报表_pbc_替换第二版_PBC(CG)-MASTER_PBC(CG)-MASTER 2 2" xfId="459"/>
    <cellStyle name="?? [0] 2 6" xfId="460"/>
    <cellStyle name="_03_长期资产申报表_Book2222222222222222222222222222222222222222222222222_ABC-pbc表20060610－赵静 2" xfId="461"/>
    <cellStyle name="40% - 强调文字颜色 3 2 12 2" xfId="462"/>
    <cellStyle name="计算 2 3" xfId="463"/>
    <cellStyle name="{Z'0000(1 dec)} 2" xfId="464"/>
    <cellStyle name="_IAS Adjustments030630_CCB.HO.New TB template.IAS Sorting.040210_CCB.Dec03AuditPack.GL.V2 2" xfId="465"/>
    <cellStyle name="?? 2 2 3" xfId="466"/>
    <cellStyle name="_ET_STYLE_NoName_00_ 13 2" xfId="467"/>
    <cellStyle name="?? [0] 25" xfId="468"/>
    <cellStyle name="?? 2 2 4" xfId="469"/>
    <cellStyle name="计算 2 4" xfId="470"/>
    <cellStyle name="好_20110112-井巷工程(经李部审） 4 2" xfId="471"/>
    <cellStyle name="_03_长期资产申报表_pbc_Book2 (2)_ABC-pbc表20060610－赵静" xfId="472"/>
    <cellStyle name="60% - 强调文字颜色 2 8 3" xfId="473"/>
    <cellStyle name="_CCB.HO.New TB template.IAS Sorting.040210 2" xfId="474"/>
    <cellStyle name="?? [0] 26" xfId="475"/>
    <cellStyle name="_Shenhua PBC package 050530 2" xfId="476"/>
    <cellStyle name="_03_长期资产申报表_pbc_Book2 (2)_股权等_ABC-pbc表20060610_PBC(CG)-MASTER 2 2" xfId="477"/>
    <cellStyle name="_03_长期资产申报表_pbc_Book2wu_ABC-pbc表20060610－赵静_PBC(CG)-MASTER" xfId="478"/>
    <cellStyle name="?? 2 2 5" xfId="479"/>
    <cellStyle name="20% - 强调文字颜色 3 2 16 2" xfId="480"/>
    <cellStyle name="20% - 强调文字颜色 3 2 21 2" xfId="481"/>
    <cellStyle name="?? [0] 27" xfId="482"/>
    <cellStyle name="_03_长期资产申报表_pbc-汇总_股权等 2 2" xfId="483"/>
    <cellStyle name="_03_长期资产申报表_pbc_Book2 (2)_股权等_ABC-pbc表20060610_PBC(CG)-MASTER_PBC(CG)-MASTER 2" xfId="484"/>
    <cellStyle name="?? [0] 3" xfId="485"/>
    <cellStyle name="_03_长期资产申报表_pbc_Book2 (2)_股权等_ABC-pbc表20060610_PBC(CG)-MASTER_PBC(CG)-MASTER 2 2" xfId="486"/>
    <cellStyle name="?? [0] 3 2" xfId="487"/>
    <cellStyle name="?? [0] 3 2 2" xfId="488"/>
    <cellStyle name="@_text_工程建设其他费用" xfId="489"/>
    <cellStyle name="?? [0] 3 3" xfId="490"/>
    <cellStyle name="_中海沥青(房屋土地)" xfId="491"/>
    <cellStyle name="_折线系数_附件6：收益现值法评估明细表-Eunis 2" xfId="492"/>
    <cellStyle name="?? [0] 4" xfId="493"/>
    <cellStyle name="20% - 强调文字颜色 5 2 4 2 2" xfId="494"/>
    <cellStyle name="_03_长期资产申报表_pbc_Book2_ABC-pbc表20060610" xfId="495"/>
    <cellStyle name="?? [0] 4 2" xfId="496"/>
    <cellStyle name="_03_长期资产申报表_pbc_Book2 (2)_股权等_ABC-pbc表20060610_PBC(CG)-MASTER" xfId="497"/>
    <cellStyle name="?? [0] 5" xfId="498"/>
    <cellStyle name="_Part III.200406.Loan and Liabilities details.(Site Name)_KPMG original version_附表1-审计评估联合申报明细表630新 2" xfId="499"/>
    <cellStyle name="_Shenhua PBC package 050530" xfId="500"/>
    <cellStyle name="_03_长期资产申报表_pbc_Book2 (2)_股权等_ABC-pbc表20060610_PBC(CG)-MASTER 2" xfId="501"/>
    <cellStyle name="公司标准表 40" xfId="502"/>
    <cellStyle name="公司标准表 35" xfId="503"/>
    <cellStyle name="?? [0] 5 2" xfId="504"/>
    <cellStyle name="_Part III.200406.Loan and Liabilities details.(Site Name)_KPMG original version_附表1-审计评估联合申报明细表630新 2 2" xfId="505"/>
    <cellStyle name="20% - 强调文字颜色 6 2 7" xfId="506"/>
    <cellStyle name="_03_长期资产申报表_股权等_PBC(CG)-MASTER_PBC(CG)-MASTER 2" xfId="507"/>
    <cellStyle name="_03_长期资产申报表_pbc_ABC-pbc表20060610_PBC(CG)-MASTER" xfId="508"/>
    <cellStyle name="_03_长期资产申报表_ABC-pbc表20060610_PBC(CG)-MASTER" xfId="509"/>
    <cellStyle name="@_text_海门支行办公楼案例计算 2" xfId="510"/>
    <cellStyle name="comma-d 4 2" xfId="511"/>
    <cellStyle name="?? [0] 6" xfId="512"/>
    <cellStyle name="常规 12 3 2 2" xfId="513"/>
    <cellStyle name="40% - 强调文字颜色 3 17" xfId="514"/>
    <cellStyle name="40% - 强调文字颜色 3 22" xfId="515"/>
    <cellStyle name="20% - 强调文字颜色 6 2 7 2" xfId="516"/>
    <cellStyle name="_03_长期资产申报表_pbc_ABC-pbc表20060610_PBC(CG)-MASTER 2" xfId="517"/>
    <cellStyle name="_03_长期资产申报表_pbc_pbc-汇总LAST3_ABC-pbc表20060610" xfId="518"/>
    <cellStyle name="20% - 强调文字颜色 2 16" xfId="519"/>
    <cellStyle name="20% - 强调文字颜色 2 21" xfId="520"/>
    <cellStyle name="60% - 强调文字颜色 3 3 4 3" xfId="521"/>
    <cellStyle name="_03_长期资产申报表_股权等_PBC(CG)-MASTER_PBC(CG)-MASTER 2 2" xfId="522"/>
    <cellStyle name="_03_长期资产申报表_ABC-pbc表20060610_PBC(CG)-MASTER 2" xfId="523"/>
    <cellStyle name="@_text_海门支行办公楼案例计算 2 2" xfId="524"/>
    <cellStyle name="千位分隔 5 2 14" xfId="525"/>
    <cellStyle name="?? [0] 6 2" xfId="526"/>
    <cellStyle name="20% - 强调文字颜色 6 2 8" xfId="527"/>
    <cellStyle name="_03_长期资产申报表_pbc_Book2 (2)_PBC(CG)-MASTER_PBC(CG)-MASTER 2 2" xfId="528"/>
    <cellStyle name="?? [0] 7" xfId="529"/>
    <cellStyle name="_03_长期资产申报表_股权等 2 2" xfId="530"/>
    <cellStyle name="?? [0] 8" xfId="531"/>
    <cellStyle name="Input Cells 5 9" xfId="532"/>
    <cellStyle name="@_text_070210" xfId="533"/>
    <cellStyle name="好_案例1-掘进机 12" xfId="534"/>
    <cellStyle name="?? 10 2" xfId="535"/>
    <cellStyle name="_泰山玻纤现金流预测061210_设备评估表(运宏)" xfId="536"/>
    <cellStyle name="?? 11 2" xfId="537"/>
    <cellStyle name="强调文字颜色 6 2 13" xfId="538"/>
    <cellStyle name="?? 12" xfId="539"/>
    <cellStyle name="20% - 强调文字颜色 6 2 16 2" xfId="540"/>
    <cellStyle name="20% - 强调文字颜色 6 2 21 2" xfId="541"/>
    <cellStyle name="常规 6 8" xfId="542"/>
    <cellStyle name="_03_长期资产申报表_pbc_Book2(1)_股权等_ABC-pbc表20060610_PBC(CG)-MASTER_PBC(CG)-MASTER" xfId="543"/>
    <cellStyle name="_IAS Adjustments011231_CCB.HO.New TB template.IAS Sorting.040210 2 2" xfId="544"/>
    <cellStyle name="强调文字颜色 6 2 14" xfId="545"/>
    <cellStyle name="?? 13" xfId="546"/>
    <cellStyle name="常规 6 8 2" xfId="547"/>
    <cellStyle name="_03_长期资产申报表_pbc_Book2(1)_股权等_ABC-pbc表20060610_PBC(CG)-MASTER_PBC(CG)-MASTER 2" xfId="548"/>
    <cellStyle name="20% - 强调文字颜色 3 2 6" xfId="549"/>
    <cellStyle name="RevList 3" xfId="550"/>
    <cellStyle name="?? 13 2" xfId="551"/>
    <cellStyle name="20% - 强调文字颜色 6 2 8 2" xfId="552"/>
    <cellStyle name="强调文字颜色 6 2 20" xfId="553"/>
    <cellStyle name="强调文字颜色 6 2 15" xfId="554"/>
    <cellStyle name="?? 14" xfId="555"/>
    <cellStyle name="20% - 强调文字颜色 3 3 6" xfId="556"/>
    <cellStyle name="?? 14 2" xfId="557"/>
    <cellStyle name="_CCB.HEN.Item12.ProfitNAVRecon.031209.LY_CCB.SC.Item12.ProfitNAVRecon.031210.EP_CCB.Dec03AuditPack.GL.V2" xfId="558"/>
    <cellStyle name="_CBRE明细表 9" xfId="559"/>
    <cellStyle name="_03_长期资产申报表_pbc_Book2222222222222222222222222222222222222222222222222_股权等_原ABC-pbc表 2 2" xfId="560"/>
    <cellStyle name="百分比 7 10" xfId="561"/>
    <cellStyle name="?? 22 2" xfId="562"/>
    <cellStyle name="?? 17 2" xfId="563"/>
    <cellStyle name="强调文字颜色 6 2 19" xfId="564"/>
    <cellStyle name="常规 30 2 2" xfId="565"/>
    <cellStyle name="常规 25 2 2" xfId="566"/>
    <cellStyle name="?? 23" xfId="567"/>
    <cellStyle name="?? 18" xfId="568"/>
    <cellStyle name="常规 30 2 2 2" xfId="569"/>
    <cellStyle name="常规 25 2 2 2" xfId="570"/>
    <cellStyle name="?? 23 2" xfId="571"/>
    <cellStyle name="?? 18 2" xfId="572"/>
    <cellStyle name="_03_长期资产申报表_pbc_Book2wu_股权等_PBC(CG)-MASTER 2" xfId="573"/>
    <cellStyle name="40% - 强调文字颜色 2 10 2" xfId="574"/>
    <cellStyle name="_CCB.HEN.Item12.ProfitNAVRecon.031209.LY_CCB.SX.Item12.F.ProfitNAVRecon.031212.MS_CCB.Dec03AuditPack.GL.V2 2" xfId="575"/>
    <cellStyle name="差_20110112-井巷工程(经李部审） 10 2" xfId="576"/>
    <cellStyle name="_03_长期资产申报表_pbc_Book2(1)_股权等_PBC(CG)-MASTER_PBC(CG)-MASTER 2 2" xfId="577"/>
    <cellStyle name="常规 30 2 3" xfId="578"/>
    <cellStyle name="常规 25 2 3" xfId="579"/>
    <cellStyle name="?? 24" xfId="580"/>
    <cellStyle name="?? 19" xfId="581"/>
    <cellStyle name="@_text_附表1-审计评估联合申报明细表630.V2" xfId="582"/>
    <cellStyle name="?? 24 2" xfId="583"/>
    <cellStyle name="?? 19 2" xfId="584"/>
    <cellStyle name="_long term loan - others 300504_评估明细表(新准则)电力" xfId="585"/>
    <cellStyle name="_IAS Adjustments021231_CCB.HO.New TB template.PRC Sorting.040210_CCB.Dec03AuditPack.GL.V2 2" xfId="586"/>
    <cellStyle name="千位分隔[0] 2 2 8" xfId="587"/>
    <cellStyle name="_03_长期资产申报表_pbc_Book2 (2)_股权等_ABC-pbc表20060610－赵静_PBC(CG)-MASTER 2 2" xfId="588"/>
    <cellStyle name="40% - 强调文字颜色 3 2 2" xfId="589"/>
    <cellStyle name="_03_长期资产申报表_Book2222222222222222222222222222222222222222222222222_ABC-pbc表20060610_PBC(CG)-MASTER_PBC(CG)-MASTER 2" xfId="590"/>
    <cellStyle name="?? 2 2 2 2" xfId="591"/>
    <cellStyle name="_03_长期资产申报表_Book2222222222222222222222222222222222222222222222222_ABC-pbc表20060610－赵静 2 2" xfId="592"/>
    <cellStyle name="数量 4" xfId="593"/>
    <cellStyle name="计算 2 3 2" xfId="594"/>
    <cellStyle name="{Z'0000(1 dec)} 2 2" xfId="595"/>
    <cellStyle name="_IAS Adjustments030630_CCB.HO.New TB template.IAS Sorting.040210_CCB.Dec03AuditPack.GL.V2 2 2" xfId="596"/>
    <cellStyle name="?? 2 2 3 2" xfId="597"/>
    <cellStyle name="_03_长期资产申报表_pbc_ABC-pbc表20060610_PBC(CG)-MASTER_PBC(CG)-MASTER 2" xfId="598"/>
    <cellStyle name="_03_长期资产申报表_ABC-pbc表20060610_PBC(CG)-MASTER_PBC(CG)-MASTER 2" xfId="599"/>
    <cellStyle name="?? 2 6" xfId="600"/>
    <cellStyle name="?? 30" xfId="601"/>
    <cellStyle name="?? 25" xfId="602"/>
    <cellStyle name="_16-省行本级" xfId="603"/>
    <cellStyle name="常规 24 5 2 2" xfId="604"/>
    <cellStyle name="常规 19 5 2 2" xfId="605"/>
    <cellStyle name="RevList 22 2" xfId="606"/>
    <cellStyle name="RevList 17 2" xfId="607"/>
    <cellStyle name="?? 32" xfId="608"/>
    <cellStyle name="?? 27" xfId="609"/>
    <cellStyle name="常规 19 5 2 4" xfId="610"/>
    <cellStyle name="?? 34" xfId="611"/>
    <cellStyle name="?? 29" xfId="612"/>
    <cellStyle name="?? 3" xfId="613"/>
    <cellStyle name="百分比 2 2 3" xfId="614"/>
    <cellStyle name="?? 3 2" xfId="615"/>
    <cellStyle name="_03_长期资产申报表_pbc_pbc-汇总LAST_股权等" xfId="616"/>
    <cellStyle name="RevList 5 3" xfId="617"/>
    <cellStyle name="?? 7" xfId="618"/>
    <cellStyle name="?? 3 2 2" xfId="619"/>
    <cellStyle name="百分比 2 2 4" xfId="620"/>
    <cellStyle name="?? 3 3" xfId="621"/>
    <cellStyle name="0,0_x000d__x000a_NA_x000d__x000a_ 3 2 2 2" xfId="622"/>
    <cellStyle name="_03_长期资产申报表_pbc_pbc-汇总LAST3_ABC-pbc表20060610_PBC(CG)-MASTER_PBC(CG)-MASTER 2 2" xfId="623"/>
    <cellStyle name="?? 40" xfId="624"/>
    <cellStyle name="?? 35" xfId="625"/>
    <cellStyle name="_03_长期资产申报表_pbc_Book2222222222222222222222222222222222222222222222222_股权等_PBC(CG)-MASTER 2" xfId="626"/>
    <cellStyle name="?? 42" xfId="627"/>
    <cellStyle name="?? 37" xfId="628"/>
    <cellStyle name="公司标准表 6 6 2 2" xfId="629"/>
    <cellStyle name="常规 11 2 5" xfId="630"/>
    <cellStyle name="_03_长期资产申报表_pbc_Book2(1)_股权等_ABC-pbc表20060610－赵静" xfId="631"/>
    <cellStyle name="?? 43" xfId="632"/>
    <cellStyle name="?? 38" xfId="633"/>
    <cellStyle name="_03_长期资产申报表_pbc_Book2 (2)_股权等_ABC-pbc表20060610－赵静 2 2" xfId="634"/>
    <cellStyle name="_CCB.HEN.Item12.ProfitNAVRecon.031209.LY 2 2" xfId="635"/>
    <cellStyle name="60% - 强调文字颜色 2 2 21 2" xfId="636"/>
    <cellStyle name="60% - 强调文字颜色 2 2 16 2" xfId="637"/>
    <cellStyle name="_03_长期资产申报表_pbc" xfId="638"/>
    <cellStyle name="?? 44" xfId="639"/>
    <cellStyle name="?? 39" xfId="640"/>
    <cellStyle name="_03_长期资产申报表" xfId="641"/>
    <cellStyle name="_ET_STYLE_NoName_00__应付账款" xfId="642"/>
    <cellStyle name="?? 4" xfId="643"/>
    <cellStyle name="常规 6 2 2 6" xfId="644"/>
    <cellStyle name="Normal - Style1 2 8 2" xfId="645"/>
    <cellStyle name="?鹎%U龡&amp;H鼼_x0008_V_x0011_._x0012__x0007__x0001__x0001_" xfId="646"/>
    <cellStyle name="_03_长期资产申报表_pbc_Book2_PBC(CG)-MASTER_PBC(CG)-MASTER 2" xfId="647"/>
    <cellStyle name="RevList 5 11" xfId="648"/>
    <cellStyle name="?? 51" xfId="649"/>
    <cellStyle name="?? 46" xfId="650"/>
    <cellStyle name="_03_长期资产申报表_pbc_pbc-2版（附表）maqiang_ABC-pbc表20060610－赵静_PBC(CG)-MASTER" xfId="651"/>
    <cellStyle name="RevList 5 12" xfId="652"/>
    <cellStyle name="?? 52" xfId="653"/>
    <cellStyle name="?? 47" xfId="654"/>
    <cellStyle name="_PRC Adjustments 021231_CCB.HO.New TB template.IAS Sorting.040210 2 2" xfId="655"/>
    <cellStyle name="RevList 5 14" xfId="656"/>
    <cellStyle name="?? 54" xfId="657"/>
    <cellStyle name="?? 49" xfId="658"/>
    <cellStyle name="注释 4 9" xfId="659"/>
    <cellStyle name="_IAS Adjustments021231_CCB.GLAudit Package.040114_CCB.Dec03AuditPack.GL.V2 2 2" xfId="660"/>
    <cellStyle name="40% - 强调文字颜色 3 3 6" xfId="661"/>
    <cellStyle name="_03_长期资产申报表_Book2222222222222222222222222222222222222222222222222_ABC-pbc表20060610－赵静_PBC(CG)-MASTER 2 2" xfId="662"/>
    <cellStyle name="?? 5" xfId="663"/>
    <cellStyle name="?? 5 2" xfId="664"/>
    <cellStyle name="_PRC Adjustments 021231_CCB.GLAudit Package.040114 2" xfId="665"/>
    <cellStyle name="EY House 2" xfId="666"/>
    <cellStyle name="_03_长期资产申报表_pbc_替换第二版_原ABC-pbc表_PBC(CG)-MASTER 2 2" xfId="667"/>
    <cellStyle name="RevList 5 20" xfId="668"/>
    <cellStyle name="RevList 5 15" xfId="669"/>
    <cellStyle name="?? 60" xfId="670"/>
    <cellStyle name="?? 55" xfId="671"/>
    <cellStyle name="RevList 5 21" xfId="672"/>
    <cellStyle name="RevList 5 16" xfId="673"/>
    <cellStyle name="?? 61" xfId="674"/>
    <cellStyle name="?? 56" xfId="675"/>
    <cellStyle name="千位分隔 3 3 6" xfId="676"/>
    <cellStyle name="常规 9 2 2 2 5 2" xfId="677"/>
    <cellStyle name="00 2" xfId="678"/>
    <cellStyle name="RevList 5 22" xfId="679"/>
    <cellStyle name="RevList 5 17" xfId="680"/>
    <cellStyle name="data" xfId="681"/>
    <cellStyle name="?? 62" xfId="682"/>
    <cellStyle name="?? 57" xfId="683"/>
    <cellStyle name="千位分隔 3 3 7" xfId="684"/>
    <cellStyle name="00 3" xfId="685"/>
    <cellStyle name="霓付_!!!GO" xfId="686"/>
    <cellStyle name="EY House 5" xfId="687"/>
    <cellStyle name="60% - 强调文字颜色 3 3 6 2" xfId="688"/>
    <cellStyle name="_03_长期资产申报表_pbc_Worksheet in   pbc-汇总LAST_股权等_ABC-pbc表20060610－赵静 2" xfId="689"/>
    <cellStyle name="RevList 5 23" xfId="690"/>
    <cellStyle name="RevList 5 18" xfId="691"/>
    <cellStyle name="?? 63" xfId="692"/>
    <cellStyle name="?? 58" xfId="693"/>
    <cellStyle name="20% - 强调文字颜色 6 2 9 2" xfId="694"/>
    <cellStyle name="强调文字颜色 3 2 6 2 2" xfId="695"/>
    <cellStyle name="_03_长期资产申报表_pbc_Book2_股权等_ABC-pbc表20060610" xfId="696"/>
    <cellStyle name="RevList 5 24" xfId="697"/>
    <cellStyle name="RevList 5 19" xfId="698"/>
    <cellStyle name="Dash" xfId="699"/>
    <cellStyle name="?? 64" xfId="700"/>
    <cellStyle name="?? 59" xfId="701"/>
    <cellStyle name="_03_长期资产申报表_pbc_Book2(1)_ABC-pbc表20060610_PBC(CG)-MASTER 2" xfId="702"/>
    <cellStyle name="好_山西煤炭进出口集团左权鑫顺煤业有限公司资产评估表 12" xfId="703"/>
    <cellStyle name="20% - 强调文字颜色 3 2 8 2" xfId="704"/>
    <cellStyle name="RevList 5 2" xfId="705"/>
    <cellStyle name="?? 6" xfId="706"/>
    <cellStyle name="_CBRE明细表 25" xfId="707"/>
    <cellStyle name="_03_长期资产申报表_pbc_Book2(1)_ABC-pbc表20060610_PBC(CG)-MASTER 2 2" xfId="708"/>
    <cellStyle name="_03_长期资产申报表_PBC(CG)-MASTER" xfId="709"/>
    <cellStyle name="百分比 2 5 3" xfId="710"/>
    <cellStyle name="RevList 5 2 2" xfId="711"/>
    <cellStyle name="?? 6 2" xfId="712"/>
    <cellStyle name="_03_长期资产申报表_pbc_PBC(CG)-MASTER" xfId="713"/>
    <cellStyle name="Input Cells 9 5 2 2" xfId="714"/>
    <cellStyle name="20% - 强调文字颜色 1 6 3 2" xfId="715"/>
    <cellStyle name="_03_长期资产申报表_pbc_Book2(1)_ABC-pbc表20060610－赵静" xfId="716"/>
    <cellStyle name="_03_长期资产申报表_pbc_pbc-汇总LAST2_PBC(CG)-MASTER_PBC(CG)-MASTER 2" xfId="717"/>
    <cellStyle name="1 2 2" xfId="718"/>
    <cellStyle name="?? 65" xfId="719"/>
    <cellStyle name="_IAS Adjustments011231 2" xfId="720"/>
    <cellStyle name="常规 30 3 2" xfId="721"/>
    <cellStyle name="常规 25 3 2" xfId="722"/>
    <cellStyle name="?? 68" xfId="723"/>
    <cellStyle name="_03_长期资产申报表_pbc_ABC-pbc表20060610－赵静_PBC(CG)-MASTER" xfId="724"/>
    <cellStyle name="20% - 强调文字颜色 3 2 18" xfId="725"/>
    <cellStyle name="20% - 强调文字颜色 2 3 3 2" xfId="726"/>
    <cellStyle name="_03_长期资产申报表_ABC-pbc表20060610－赵静_PBC(CG)-MASTER" xfId="727"/>
    <cellStyle name="_03_长期资产申报表_pbc_pbc-汇总LAST_股权等 2" xfId="728"/>
    <cellStyle name="常规 20 2 3" xfId="729"/>
    <cellStyle name="RevList 5 3 2" xfId="730"/>
    <cellStyle name="?? 7 2" xfId="731"/>
    <cellStyle name="_03_长期资产申报表_pbc_ABC-pbc表20060610－赵静_PBC(CG)-MASTER 2 2" xfId="732"/>
    <cellStyle name="_03_长期资产申报表_pbc_Book2 (2)_股权等_原ABC-pbc表" xfId="733"/>
    <cellStyle name="Linked Cells 10" xfId="734"/>
    <cellStyle name="_03_长期资产申报表_ABC-pbc表20060610－赵静_PBC(CG)-MASTER 2 2" xfId="735"/>
    <cellStyle name="差_山阴县安荣乡煤矿井巷工程计算表（11-04-16） 6" xfId="736"/>
    <cellStyle name="no dec 2" xfId="737"/>
    <cellStyle name="20% - 强调文字颜色 6 3 3 2" xfId="738"/>
    <cellStyle name="???? [0.00]_Analysis of Loans" xfId="739"/>
    <cellStyle name="_KPMG original version_评估明细表(新准则)电力0630" xfId="740"/>
    <cellStyle name="????_Analysis of Loans" xfId="741"/>
    <cellStyle name="差_山阴县安荣乡煤矿资产评估申报表 3 2" xfId="742"/>
    <cellStyle name="40% - 强调文字颜色 6 11 2" xfId="743"/>
    <cellStyle name="_03_长期资产申报表_pbc_pbc-汇总LAST2_股权等_原ABC-pbc表_PBC(CG)-MASTER 2 2" xfId="744"/>
    <cellStyle name="40% - Accent1" xfId="745"/>
    <cellStyle name="_CCB.HO.2002 Jnl summary by jnl.GL PRC 41-80.grouped.031221_CCB.HO.2001 Jnl summary by jnl.GL PRC 1-12,33" xfId="746"/>
    <cellStyle name="20% - 强调文字颜色 5 10 2" xfId="747"/>
    <cellStyle name="???[0]" xfId="748"/>
    <cellStyle name="??_????????" xfId="749"/>
    <cellStyle name="60% - 强调文字颜色 6 4 4 2" xfId="750"/>
    <cellStyle name="_03_长期资产申报表_pbc_Book2 (2)_股权等_原ABC-pbc表_PBC(CG)-MASTER 2" xfId="751"/>
    <cellStyle name="商品名称 5" xfId="752"/>
    <cellStyle name="?鹎%U龡&amp;H?_x0008__x001c__x001c_?_x0007__x0001__x0001_" xfId="753"/>
    <cellStyle name="@_text" xfId="754"/>
    <cellStyle name="@_text 2 2" xfId="755"/>
    <cellStyle name="20% - 强调文字颜色 2 4 5" xfId="756"/>
    <cellStyle name="@_text_04评估申报表（资产基础法）-通用v1" xfId="757"/>
    <cellStyle name="标题 3 3 5 2" xfId="758"/>
    <cellStyle name="@_text_35#东台时堰分理处办公楼(砖混）" xfId="759"/>
    <cellStyle name="_03_长期资产申报表_PBC(CG)-MASTER_PBC(CG)-MASTER" xfId="760"/>
    <cellStyle name="@_text_35#东台时堰分理处办公楼(砖混） 2" xfId="761"/>
    <cellStyle name="Column$Headings 12" xfId="762"/>
    <cellStyle name="_03_长期资产申报表_PBC(CG)-MASTER_PBC(CG)-MASTER 2" xfId="763"/>
    <cellStyle name="@_text_35#东台时堰分理处办公楼(砖混） 2 2" xfId="764"/>
    <cellStyle name="输入 5 3" xfId="765"/>
    <cellStyle name="20% - 强调文字颜色 3 2 11" xfId="766"/>
    <cellStyle name="@_text_电力成本法评估明细表" xfId="767"/>
    <cellStyle name="注释 4" xfId="768"/>
    <cellStyle name="输入 7 3" xfId="769"/>
    <cellStyle name="输入 5 3 2" xfId="770"/>
    <cellStyle name="20% - 强调文字颜色 3 2 11 2" xfId="771"/>
    <cellStyle name="@_text_电力成本法评估明细表 2" xfId="772"/>
    <cellStyle name="常规 22" xfId="773"/>
    <cellStyle name="常规 17" xfId="774"/>
    <cellStyle name="@_text_电力成本法评估明细表 2 2" xfId="775"/>
    <cellStyle name="@_text_附表1-审计评估联合申报明细表630.V2 2" xfId="776"/>
    <cellStyle name="@_text_高山煤业资产评估申报表" xfId="777"/>
    <cellStyle name="@_text_附件1资产评估申报表(新准则)" xfId="778"/>
    <cellStyle name="20% - 强调文字颜色 1 4 2 2 2" xfId="779"/>
    <cellStyle name="@_text_高山煤业资产评估申报表_山阴县安荣乡煤矿设备作价表(2011-4-20)(2)" xfId="780"/>
    <cellStyle name="注释 9 9" xfId="781"/>
    <cellStyle name="警告文本 2 3" xfId="782"/>
    <cellStyle name="_03_长期资产申报表_pbc_Book2(1)_PBC(CG)-MASTER 2 2" xfId="783"/>
    <cellStyle name="_国电双辽发电公司1011_科宁公司（成本法）" xfId="784"/>
    <cellStyle name="Lines Fill 6 6" xfId="785"/>
    <cellStyle name="@_text_高山煤业资产评估申报表_山阴县安荣乡煤矿资产评估申报--房产4-20" xfId="786"/>
    <cellStyle name="差_案例1-掘进机" xfId="787"/>
    <cellStyle name="Normal - Style1 3" xfId="788"/>
    <cellStyle name="Comma  - Style4 2 2" xfId="789"/>
    <cellStyle name="@_text_海门支行办公楼成本法案例计算" xfId="790"/>
    <cellStyle name="_03_长期资产申报表_pbc_pbc-汇总LAST2_股权等_PBC(CG)-MASTER_PBC(CG)-MASTER 2 2" xfId="791"/>
    <cellStyle name="_03_长期资产申报表_pbc_pbc-汇总LAST1_ABC-pbc表20060610－赵静 2 2" xfId="792"/>
    <cellStyle name="_03_长期资产申报表_pbc_pbc-汇总LAST_ABC-pbc表20060610 2 2" xfId="793"/>
    <cellStyle name="差_案例1-掘进机 2" xfId="794"/>
    <cellStyle name="Normal - Style1 3 2" xfId="795"/>
    <cellStyle name="@_text_海门支行办公楼成本法案例计算 2" xfId="796"/>
    <cellStyle name="_03_长期资产申报表_Book2222222222222222222222222222222222222222222222222_ABC-pbc表20060610 2" xfId="797"/>
    <cellStyle name="_03_长期资产申报表_Book2222222222222222222222222222222222222222222222222_PBC(CG)-MASTER" xfId="798"/>
    <cellStyle name="@_text_盘县华阳煤业有限公司评估明细表" xfId="799"/>
    <cellStyle name="_CCB(1).JL.Item12.ProfitNAVRecon.031127.ty 2" xfId="800"/>
    <cellStyle name="汇总 2" xfId="801"/>
    <cellStyle name="@_text_兴隆商办楼的案例计算" xfId="802"/>
    <cellStyle name="_CCB(1).JL.Item12.ProfitNAVRecon.031127.ty 2 2" xfId="803"/>
    <cellStyle name="汇总 2 2" xfId="804"/>
    <cellStyle name="@_text_兴隆商办楼的案例计算 2" xfId="805"/>
    <cellStyle name="汇总 2 2 2" xfId="806"/>
    <cellStyle name="@_text_兴隆商办楼的案例计算 2 2" xfId="807"/>
    <cellStyle name="适中 2 14" xfId="808"/>
    <cellStyle name="40% - 强调文字颜色 1 3 4 3" xfId="809"/>
    <cellStyle name="_03_长期资产申报表_pbc_Book2(1)_ABC-pbc表20060610_PBC(CG)-MASTER_PBC(CG)-MASTER" xfId="810"/>
    <cellStyle name="@_text_在建工程表格修改 2" xfId="811"/>
    <cellStyle name="_03_长期资产申报表_pbc_Book2(1)_ABC-pbc表20060610_PBC(CG)-MASTER_PBC(CG)-MASTER 2" xfId="812"/>
    <cellStyle name="0,0_x000d__x000a_NA_x000d__x000a_ 7 4" xfId="813"/>
    <cellStyle name="PSChar 2 2 3" xfId="814"/>
    <cellStyle name="@_text_在建工程表格修改 2 2" xfId="815"/>
    <cellStyle name="_03_长期资产申报表_pbc_pbc-2版（附表）maqiang_股权等_ABC-pbc表20060610_PBC(CG)-MASTER_PBC(CG)-MASTER 2" xfId="816"/>
    <cellStyle name="_(本部资产评估申报表--通用(有审计0816最新) (2)" xfId="817"/>
    <cellStyle name="40% - 强调文字颜色 3 14" xfId="818"/>
    <cellStyle name="20% - 强调文字颜色 2 13" xfId="819"/>
    <cellStyle name="强调文字颜色 1 2 7" xfId="820"/>
    <cellStyle name="_03_长期资产申报表_pbc_Book2(1)_ABC-pbc表20060610－赵静 2" xfId="821"/>
    <cellStyle name="_金坡照片" xfId="822"/>
    <cellStyle name="_CBRE明细表 3 5" xfId="823"/>
    <cellStyle name="常规 5 6" xfId="824"/>
    <cellStyle name="_03_长期资产申报表_pbc_Book2 (2)_原ABC-pbc表_PBC(CG)-MASTER" xfId="825"/>
    <cellStyle name="_03_长期资产申报表_pbc_pbc-汇总LAST2_原ABC-pbc表_PBC(CG)-MASTER 2" xfId="826"/>
    <cellStyle name="_(中企华)审计评估联合申报明细表.V1" xfId="827"/>
    <cellStyle name="40% - 强调文字颜色 3 14 2" xfId="828"/>
    <cellStyle name="标题 4 3 4 3" xfId="829"/>
    <cellStyle name="20% - 强调文字颜色 2 13 2" xfId="830"/>
    <cellStyle name="强调文字颜色 1 2 7 2" xfId="831"/>
    <cellStyle name="_03_长期资产申报表_pbc_Book2(1)_ABC-pbc表20060610－赵静 2 2" xfId="832"/>
    <cellStyle name="常规 5 6 2" xfId="833"/>
    <cellStyle name="_03_长期资产申报表_pbc_Book2 (2)_原ABC-pbc表_PBC(CG)-MASTER 2" xfId="834"/>
    <cellStyle name="_03_长期资产申报表_pbc_pbc-汇总LAST2_原ABC-pbc表_PBC(CG)-MASTER 2 2" xfId="835"/>
    <cellStyle name="_(中企华)审计评估联合申报明细表.V1 2" xfId="836"/>
    <cellStyle name="_long term loan - others 300504_Shenhua PBC package 050530_评估明细表(新准则)电力" xfId="837"/>
    <cellStyle name="_03_长期资产申报表_pbc_Book2 (2)_原ABC-pbc表_PBC(CG)-MASTER 2 2" xfId="838"/>
    <cellStyle name="_(中企华)审计评估联合申报明细表.V1 2 2" xfId="839"/>
    <cellStyle name="常规 2 4 2 2 5" xfId="840"/>
    <cellStyle name="_03_长期资产申报表_pbc_Book2 (2)_原ABC-pbc表" xfId="841"/>
    <cellStyle name="20% - 强调文字颜色 2 6 2" xfId="842"/>
    <cellStyle name="_01新航本部评估表-516" xfId="843"/>
    <cellStyle name="常规 63 2" xfId="844"/>
    <cellStyle name="常规 58 2" xfId="845"/>
    <cellStyle name="_028-01湘潭分院（收益法）调查表-含财务费用_From Audrey to Norma" xfId="846"/>
    <cellStyle name="常规 63 2 2" xfId="847"/>
    <cellStyle name="常规 58 2 2" xfId="848"/>
    <cellStyle name="_028-01湘潭分院（收益法）调查表-含财务费用_From Audrey to Norma 2" xfId="849"/>
    <cellStyle name="_03_长期资产申报表_pbc_Book2 (2)_PBC(CG)-MASTER 2 2" xfId="850"/>
    <cellStyle name="_03_长期资产申报表_pbc_Book2 (2)_股权等_PBC(CG)-MASTER_PBC(CG)-MASTER 2 2" xfId="851"/>
    <cellStyle name="_028-01湘潭分院（收益法）调查表-含财务费用_From Audrey to Norma_设备评估表(运宏) 2" xfId="852"/>
    <cellStyle name="_028-01湘潭分院（收益法）调查表-含财务费用_Intercom" xfId="853"/>
    <cellStyle name="Normal - Style1 8 8" xfId="854"/>
    <cellStyle name="_03_长期资产申报表_pbc_ABC-pbc表20060610" xfId="855"/>
    <cellStyle name="20% - 强调文字颜色 3 3 2 2 2 3" xfId="856"/>
    <cellStyle name="钎霖_!!!GO" xfId="857"/>
    <cellStyle name="_ET_STYLE_NoName_00__电子设备_1" xfId="858"/>
    <cellStyle name="40% - 强调文字颜色 5 2 11" xfId="859"/>
    <cellStyle name="_03_长期资产申报表_ABC-pbc表20060610" xfId="860"/>
    <cellStyle name="_028-01湘潭分院（收益法）调查表-含财务费用_Intercom 2" xfId="861"/>
    <cellStyle name="40% - 强调文字颜色 3 2 13 2" xfId="862"/>
    <cellStyle name="Linked Cells 5 9 2" xfId="863"/>
    <cellStyle name="_IAS Adjustments021231_CCB.HO.New TB template.CCB PRC IAS Sorting.040223 trial run_CCB.Dec03AuditPack.GL.V2" xfId="864"/>
    <cellStyle name="_028-01湘潭分院（收益法）调查表-含财务费用_Intercom_设备评估表(运宏)" xfId="865"/>
    <cellStyle name="40% - 强调文字颜色 2 4" xfId="866"/>
    <cellStyle name="差_常用设备原值" xfId="867"/>
    <cellStyle name="差_20110112-井巷工程(经李部审） 4" xfId="868"/>
    <cellStyle name="_CBRE明细表 8 2" xfId="869"/>
    <cellStyle name="_028-01湘潭分院（收益法）调查表-含财务费用_附件6：收益现值法评估明细表-Eunis" xfId="870"/>
    <cellStyle name="40% - 强调文字颜色 2 4 2" xfId="871"/>
    <cellStyle name="_028-01湘潭分院（收益法）调查表-含财务费用_附件6：收益现值法评估明细表-Eunis 2" xfId="872"/>
    <cellStyle name="_03_长期资产申报表_pbc_Book2 (2)_股权等 2 2" xfId="873"/>
    <cellStyle name="Percent[2] 2 13" xfId="874"/>
    <cellStyle name="20% - 强调文字颜色 2 2 8" xfId="875"/>
    <cellStyle name="style2 2 13" xfId="876"/>
    <cellStyle name="_028-01湘潭分院（收益法）调查表-含财务费用_附件6：收益现值法评估明细表-Eunis_设备评估表(运宏)" xfId="877"/>
    <cellStyle name="20% - 强调文字颜色 2 2 8 2" xfId="878"/>
    <cellStyle name="_028-01湘潭分院（收益法）调查表-含财务费用_附件6：收益现值法评估明细表-Eunis_设备评估表(运宏) 2" xfId="879"/>
    <cellStyle name="20% - 强调文字颜色 6 3 6 2" xfId="880"/>
    <cellStyle name="Currency$[0] 7" xfId="881"/>
    <cellStyle name="60% - 强调文字颜色 3 4 3 3" xfId="882"/>
    <cellStyle name="_03_长期资产申报表_pbc_Book2(1)_股权等_原ABC-pbc表" xfId="883"/>
    <cellStyle name="_03_长期资产申报表_pbc_Book2wu_ABC-pbc表20060610_PBC(CG)-MASTER_PBC(CG)-MASTER 2" xfId="884"/>
    <cellStyle name="_028-01湘潭分院（收益法）调查表-含财务费用_设备评估表(运宏)" xfId="885"/>
    <cellStyle name="_03_长期资产申报表_pbc_Book2(1)_股权等_原ABC-pbc表 2" xfId="886"/>
    <cellStyle name="40% - 强调文字颜色 3 2 17" xfId="887"/>
    <cellStyle name="40% - 强调文字颜色 3 2 22" xfId="888"/>
    <cellStyle name="_03_长期资产申报表_pbc_Book2wu_ABC-pbc表20060610_PBC(CG)-MASTER_PBC(CG)-MASTER 2 2" xfId="889"/>
    <cellStyle name="千位分隔 10 18" xfId="890"/>
    <cellStyle name="_028-01湘潭分院（收益法）调查表-含财务费用_设备评估表(运宏) 2" xfId="891"/>
    <cellStyle name="标题 8 3" xfId="892"/>
    <cellStyle name="20% - 强调文字颜色 6 2 12 2" xfId="893"/>
    <cellStyle name="_02-齐齐哈尔" xfId="894"/>
    <cellStyle name="20% - 强调文字颜色 2 2 18" xfId="895"/>
    <cellStyle name="强调文字颜色 2 3 2 2" xfId="896"/>
    <cellStyle name="_电信项目资产评估调查表06.4.30（收益法）-信息公司_附件6：收益现值法评估明细表-Eunis_设备评估表(运宏)" xfId="897"/>
    <cellStyle name="_ET_STYLE_NoName_00__科宁公司（成本法）" xfId="898"/>
    <cellStyle name="输入 2" xfId="899"/>
    <cellStyle name="常规 2 8" xfId="900"/>
    <cellStyle name="_CCB.HO.2003 Jnl summary by jnl.Gl.specific for HO branch_CCB.HO.2003 Jnl summary by jnl.GL PRC 60-80.031221rev" xfId="901"/>
    <cellStyle name="常规 2 4 2 8" xfId="902"/>
    <cellStyle name="_03_长期资产申报表_pbc 2" xfId="903"/>
    <cellStyle name="60% - 强调文字颜色 6 3 2 4" xfId="904"/>
    <cellStyle name="_03_长期资产申报表 2" xfId="905"/>
    <cellStyle name="_03_长期资产申报表_pbc 2 2" xfId="906"/>
    <cellStyle name="_03_长期资产申报表 2 2" xfId="907"/>
    <cellStyle name="0,0_x000d__x000a_NA_x000d__x000a_ 27" xfId="908"/>
    <cellStyle name="Normal - Style1 8 8 2" xfId="909"/>
    <cellStyle name="_03_长期资产申报表_pbc_ABC-pbc表20060610 2" xfId="910"/>
    <cellStyle name="Input [yellow] 3 3" xfId="911"/>
    <cellStyle name="Euro 12" xfId="912"/>
    <cellStyle name="40% - 强调文字颜色 5 2 11 2" xfId="913"/>
    <cellStyle name="_03_长期资产申报表_ABC-pbc表20060610 2" xfId="914"/>
    <cellStyle name="_03_长期资产申报表_pbc_ABC-pbc表20060610 2 2" xfId="915"/>
    <cellStyle name="20% - 强调文字颜色 1 4 3 3" xfId="916"/>
    <cellStyle name="Currency$[2] 7" xfId="917"/>
    <cellStyle name="_03_长期资产申报表_ABC-pbc表20060610 2 2" xfId="918"/>
    <cellStyle name="Input Cells 9 6 2" xfId="919"/>
    <cellStyle name="20% - 强调文字颜色 1 7 3" xfId="920"/>
    <cellStyle name="_03_长期资产申报表_pbc_ABC-pbc表20060610_PBC(CG)-MASTER_PBC(CG)-MASTER 2 2" xfId="921"/>
    <cellStyle name="_03_长期资产申报表_ABC-pbc表20060610_PBC(CG)-MASTER_PBC(CG)-MASTER 2 2" xfId="922"/>
    <cellStyle name="Normal - Style1 7 8" xfId="923"/>
    <cellStyle name="20% - 强调文字颜色 4 3 7" xfId="924"/>
    <cellStyle name="_CCB.HO.2003 Jnl summary by jnl.GL PRC 34-40.031221 2" xfId="925"/>
    <cellStyle name="_03_长期资产申报表_pbc_ABC-pbc表20060610－赵静" xfId="926"/>
    <cellStyle name="RevList 6 3 3 2" xfId="927"/>
    <cellStyle name="_KPMG original version_审计评估联合申报明细表－GG 2" xfId="928"/>
    <cellStyle name="_CBRE明细表 2 6" xfId="929"/>
    <cellStyle name="_03_长期资产申报表_ABC-pbc表20060610－赵静" xfId="930"/>
    <cellStyle name="_CCB.HO.2003 Jnl summary by jnl.GL PRC 34-40.031221 2 2" xfId="931"/>
    <cellStyle name="Input [yellow] 23" xfId="932"/>
    <cellStyle name="Input [yellow] 18" xfId="933"/>
    <cellStyle name="60% - 强调文字颜色 1 4 4 3" xfId="934"/>
    <cellStyle name="_03_长期资产申报表_pbc_ABC-pbc表20060610－赵静 2" xfId="935"/>
    <cellStyle name="c_GB MODEL 083103 PRC  V3 w product mix change" xfId="936"/>
    <cellStyle name="40% - 强调文字颜色 1 5" xfId="937"/>
    <cellStyle name="_KPMG original version_审计评估联合申报明细表－GG 2 2" xfId="938"/>
    <cellStyle name="好_主要设备询价表（塔城） 22" xfId="939"/>
    <cellStyle name="好_主要设备询价表（塔城） 17" xfId="940"/>
    <cellStyle name="_CBRE明细表 7 3" xfId="941"/>
    <cellStyle name="_03_长期资产申报表_ABC-pbc表20060610－赵静 2" xfId="942"/>
    <cellStyle name="_03_长期资产申报表_pbc_ABC-pbc表20060610－赵静 2 2" xfId="943"/>
    <cellStyle name="差_山西煤炭进出口集团左权鑫顺煤业有限公司资产评估表 9" xfId="944"/>
    <cellStyle name="40% - 强调文字颜色 1 5 2" xfId="945"/>
    <cellStyle name="_03_长期资产申报表_ABC-pbc表20060610－赵静 2 2" xfId="946"/>
    <cellStyle name="40% - 强调文字颜色 6 3 2 2 2 3" xfId="947"/>
    <cellStyle name="_03_长期资产申报表_pbc_ABC-pbc表20060610－赵静_PBC(CG)-MASTER 2" xfId="948"/>
    <cellStyle name="20% - 强调文字颜色 3 2 18 2" xfId="949"/>
    <cellStyle name="20% - 强调文字颜色 2 3 3 2 2" xfId="950"/>
    <cellStyle name="_03_长期资产申报表_ABC-pbc表20060610－赵静_PBC(CG)-MASTER 2" xfId="951"/>
    <cellStyle name="_03_长期资产申报表_pbc_Book2(1)_ABC-pbc表20060610 2 2" xfId="952"/>
    <cellStyle name="_03_长期资产申报表_Book2222222222222222222222222222222222222222222222222" xfId="953"/>
    <cellStyle name="_03_长期资产申报表_Book2222222222222222222222222222222222222222222222222_ABC-pbc表20060610 2 2" xfId="954"/>
    <cellStyle name="Linked Cells 7 3" xfId="955"/>
    <cellStyle name="40% - 强调文字颜色 6 3 2 2 4" xfId="956"/>
    <cellStyle name="_03_长期资产申报表_Book2222222222222222222222222222222222222222222222222_PBC(CG)-MASTER 2" xfId="957"/>
    <cellStyle name="_03_长期资产申报表_pbc_Book2(1)_原ABC-pbc表_PBC(CG)-MASTER 2" xfId="958"/>
    <cellStyle name="_03_长期资产申报表_Book2222222222222222222222222222222222222222222222222_ABC-pbc表20060610_PBC(CG)-MASTER" xfId="959"/>
    <cellStyle name="_03_长期资产申报表_pbc_Book2(1)_原ABC-pbc表_PBC(CG)-MASTER 2 2" xfId="960"/>
    <cellStyle name="_03_长期资产申报表_pbc_pbc-汇总LAST1_PBC(CG)-MASTER_PBC(CG)-MASTER" xfId="961"/>
    <cellStyle name="_03_长期资产申报表_Book2222222222222222222222222222222222222222222222222_ABC-pbc表20060610_PBC(CG)-MASTER 2" xfId="962"/>
    <cellStyle name="_03_长期资产申报表_pbc_pbc-汇总LAST1_PBC(CG)-MASTER_PBC(CG)-MASTER 2" xfId="963"/>
    <cellStyle name="_03_长期资产申报表_Book2222222222222222222222222222222222222222222222222_ABC-pbc表20060610_PBC(CG)-MASTER 2 2" xfId="964"/>
    <cellStyle name="40% - 强调文字颜色 3 2 2 2" xfId="965"/>
    <cellStyle name="_03_长期资产申报表_Book2222222222222222222222222222222222222222222222222_ABC-pbc表20060610_PBC(CG)-MASTER_PBC(CG)-MASTER 2 2" xfId="966"/>
    <cellStyle name="_03_长期资产申报表_Book2222222222222222222222222222222222222222222222222_ABC-pbc表20060610－赵静" xfId="967"/>
    <cellStyle name="40% - 强调文字颜色 3 2 12" xfId="968"/>
    <cellStyle name="60% - 强调文字颜色 6 4 4 2 2" xfId="969"/>
    <cellStyle name="_03_长期资产申报表_pbc_Book2 (2)_股权等_原ABC-pbc表_PBC(CG)-MASTER 2 2" xfId="970"/>
    <cellStyle name="_PRC Adjustments 021231_CCB.GLAudit Package.040114_CCB.Dec03AuditPack.GL.V2 2 2" xfId="971"/>
    <cellStyle name="_IAS Adjustments021231_CCB.GLAudit Package.040114_CCB.Dec03AuditPack.GL.V2" xfId="972"/>
    <cellStyle name="_03_长期资产申报表_Book2222222222222222222222222222222222222222222222222_ABC-pbc表20060610－赵静_PBC(CG)-MASTER" xfId="973"/>
    <cellStyle name="20% - 强调文字颜色 2 5 5" xfId="974"/>
    <cellStyle name="_IAS Adjustments021231_CCB.GLAudit Package.040114_CCB.Dec03AuditPack.GL.V2 2" xfId="975"/>
    <cellStyle name="_03_长期资产申报表_Book2222222222222222222222222222222222222222222222222_ABC-pbc表20060610－赵静_PBC(CG)-MASTER 2" xfId="976"/>
    <cellStyle name="常规 14 5 2 2" xfId="977"/>
    <cellStyle name="_03_长期资产申报表_pbc-汇总_股权等_ABC-pbc表20060610－赵静" xfId="978"/>
    <cellStyle name="_03_长期资产申报表_pbc_pbc-2版（附表）maqiang_股权等_原ABC-pbc表" xfId="979"/>
    <cellStyle name="Linked Cells 7 3 2" xfId="980"/>
    <cellStyle name="_03_长期资产申报表_Book2222222222222222222222222222222222222222222222222_PBC(CG)-MASTER 2 2" xfId="981"/>
    <cellStyle name="_03_长期资产申报表_Book2222222222222222222222222222222222222222222222222_PBC(CG)-MASTER_PBC(CG)-MASTER" xfId="982"/>
    <cellStyle name="_03_长期资产申报表_pbc_Book2(1)_股权等_PBC(CG)-MASTER" xfId="983"/>
    <cellStyle name="_1" xfId="984"/>
    <cellStyle name="百分比 6 19" xfId="985"/>
    <cellStyle name="_03_长期资产申报表_Book2222222222222222222222222222222222222222222222222_PBC(CG)-MASTER_PBC(CG)-MASTER 2" xfId="986"/>
    <cellStyle name="_03_长期资产申报表_pbc_Book2(1)_股权等_PBC(CG)-MASTER 2" xfId="987"/>
    <cellStyle name="_03_长期资产申报表_Book2222222222222222222222222222222222222222222222222_PBC(CG)-MASTER_PBC(CG)-MASTER 2 2" xfId="988"/>
    <cellStyle name="标题 4 3 4 2" xfId="989"/>
    <cellStyle name="_03_长期资产申报表_Book2222222222222222222222222222222222222222222222222_原ABC-pbc表" xfId="990"/>
    <cellStyle name="_03_长期资产申报表_pbc_Worksheet in   pbc-汇总LAST_股权等_ABC-pbc表20060610" xfId="991"/>
    <cellStyle name="公司标准表 2 2 5" xfId="992"/>
    <cellStyle name="标题 4 3 4 2 2" xfId="993"/>
    <cellStyle name="_03_长期资产申报表_Book2222222222222222222222222222222222222222222222222_原ABC-pbc表 2" xfId="994"/>
    <cellStyle name="_PRC Adjustments 021231_CCB.HO.New TB template.IAS Sorting.040210_CCB.Dec03AuditPack.GL.V2 2" xfId="995"/>
    <cellStyle name="_03_长期资产申报表_Book2222222222222222222222222222222222222222222222222_原ABC-pbc表_PBC(CG)-MASTER 2" xfId="996"/>
    <cellStyle name="_CCB.HO.2003 Jnl summary by jnl.GL PRC 11&amp;12&amp;68.031221 2 2 2" xfId="997"/>
    <cellStyle name="_PRC Adjustments 021231_CCB.HO.New TB template.IAS Sorting.040210_CCB.Dec03AuditPack.GL.V2 2 2" xfId="998"/>
    <cellStyle name="1 3" xfId="999"/>
    <cellStyle name="0,0_x000d__x000a_NA_x000d__x000a_ 2 5" xfId="1000"/>
    <cellStyle name="_03_长期资产申报表_Book2222222222222222222222222222222222222222222222222_原ABC-pbc表_PBC(CG)-MASTER 2 2" xfId="1001"/>
    <cellStyle name="_03_长期资产申报表_PBC(CG)-MASTER_PBC(CG)-MASTER 2 2" xfId="1002"/>
    <cellStyle name="_03_长期资产申报表_pbc_Worksheet in   pbc-汇总LAST_股权等_原ABC-pbc表" xfId="1003"/>
    <cellStyle name="_03_长期资产申报表_pbc_Book2(1)_原ABC-pbc表 2 2" xfId="1004"/>
    <cellStyle name="_03_长期资产申报表_pbc_Book2" xfId="1005"/>
    <cellStyle name="好 2 3 3" xfId="1006"/>
    <cellStyle name="_03_长期资产申报表_pbc_Book2 (2)" xfId="1007"/>
    <cellStyle name="40% - 强调文字颜色 5 2 3" xfId="1008"/>
    <cellStyle name="_03_长期资产申报表_pbc_Book2 (2)_股权等_PBC(CG)-MASTER" xfId="1009"/>
    <cellStyle name="好_案例1-掘进机 10" xfId="1010"/>
    <cellStyle name="_03_长期资产申报表_pbc_Book2 (2) 2" xfId="1011"/>
    <cellStyle name="40% - 强调文字颜色 5 2 3 2" xfId="1012"/>
    <cellStyle name="_03_长期资产申报表_pbc_Book2 (2)_股权等_PBC(CG)-MASTER 2" xfId="1013"/>
    <cellStyle name="40% - 强调文字颜色 5 2 3 2 2" xfId="1014"/>
    <cellStyle name="_03_长期资产申报表_pbc_Book2 (2)_股权等_PBC(CG)-MASTER 2 2" xfId="1015"/>
    <cellStyle name="_暖水泉房屋类照片" xfId="1016"/>
    <cellStyle name="_03_长期资产申报表_pbc_Book2 (2) 2 2" xfId="1017"/>
    <cellStyle name="千位分隔 3 3 2 21" xfId="1018"/>
    <cellStyle name="千位分隔 3 3 2 16" xfId="1019"/>
    <cellStyle name="60% - 强调文字颜色 6 2 4" xfId="1020"/>
    <cellStyle name="60% - 强调文字颜色 2 5 3 2" xfId="1021"/>
    <cellStyle name="_03_长期资产申报表_pbc_Worksheet in   pbc-汇总LAST_ABC-pbc表20060610－赵静_PBC(CG)-MASTER" xfId="1022"/>
    <cellStyle name="_03_长期资产申报表_pbc_Book2 (2)_ABC-pbc表20060610 2" xfId="1023"/>
    <cellStyle name="60% - 强调文字颜色 6 2 4 2" xfId="1024"/>
    <cellStyle name="_03_长期资产申报表_pbc_Worksheet in   pbc-汇总LAST_ABC-pbc表20060610－赵静_PBC(CG)-MASTER 2" xfId="1025"/>
    <cellStyle name="0.00%" xfId="1026"/>
    <cellStyle name="_03_长期资产申报表_pbc_Book2 (2)_ABC-pbc表20060610 2 2" xfId="1027"/>
    <cellStyle name="40% - 强调文字颜色 6 4 2 2 2" xfId="1028"/>
    <cellStyle name="_KPMG original version_附件1：审计评估联合申报明细表" xfId="1029"/>
    <cellStyle name="_03_长期资产申报表_pbc_Book2(1)_ABC-pbc表20060610－赵静_PBC(CG)-MASTER 2" xfId="1030"/>
    <cellStyle name="20% - 强调文字颜色 1 3 2 4" xfId="1031"/>
    <cellStyle name="_03_长期资产申报表_pbc_Book2 (2)_ABC-pbc表20060610_PBC(CG)-MASTER" xfId="1032"/>
    <cellStyle name="超链接 2 2 9" xfId="1033"/>
    <cellStyle name="_KPMG original version_附件1：审计评估联合申报明细表 2" xfId="1034"/>
    <cellStyle name="_03_长期资产申报表_pbc_Book2(1)_ABC-pbc表20060610－赵静_PBC(CG)-MASTER 2 2" xfId="1035"/>
    <cellStyle name="_03_长期资产申报表_pbc_Book2 (2)_ABC-pbc表20060610_PBC(CG)-MASTER 2" xfId="1036"/>
    <cellStyle name="_三九集团收益法调查表（2006年9月）_科宁公司（成本法）" xfId="1037"/>
    <cellStyle name="price" xfId="1038"/>
    <cellStyle name="_03_长期资产申报表_pbc_Book2 (2)_ABC-pbc表20060610_PBC(CG)-MASTER 2 2" xfId="1039"/>
    <cellStyle name="常规 3 3 2 3" xfId="1040"/>
    <cellStyle name="_03_长期资产申报表_pbc_Book2 (2)_ABC-pbc表20060610_PBC(CG)-MASTER_PBC(CG)-MASTER" xfId="1041"/>
    <cellStyle name="_03_长期资产申报表_pbc_替换第二版_ABC-pbc表20060610－赵静 2 2" xfId="1042"/>
    <cellStyle name="_03_长期资产申报表_pbc_Book2 (2)_ABC-pbc表20060610_PBC(CG)-MASTER_PBC(CG)-MASTER 2" xfId="1043"/>
    <cellStyle name="_03_长期资产申报表_pbc_Book2 (2)_ABC-pbc表20060610_PBC(CG)-MASTER_PBC(CG)-MASTER 2 2" xfId="1044"/>
    <cellStyle name="计算 2 4 2" xfId="1045"/>
    <cellStyle name="好_20110112-井巷工程(经李部审） 4 2 2" xfId="1046"/>
    <cellStyle name="_03_长期资产申报表_pbc_Book2 (2)_ABC-pbc表20060610－赵静 2" xfId="1047"/>
    <cellStyle name="_03_长期资产申报表_pbc_Book2(1)_原ABC-pbc表" xfId="1048"/>
    <cellStyle name="计算 2 4 2 2" xfId="1049"/>
    <cellStyle name="_03_长期资产申报表_pbc_Book2 (2)_ABC-pbc表20060610－赵静 2 2" xfId="1050"/>
    <cellStyle name="_03_长期资产申报表_pbc_Worksheet in   pbc-汇总LAST_PBC(CG)-MASTER 2" xfId="1051"/>
    <cellStyle name="_03_长期资产申报表_pbc_Book2 (2)_ABC-pbc表20060610－赵静_PBC(CG)-MASTER" xfId="1052"/>
    <cellStyle name="_03_长期资产申报表_pbc_Worksheet in   pbc-汇总LAST_PBC(CG)-MASTER 2 2" xfId="1053"/>
    <cellStyle name="_03_长期资产申报表_pbc_Book2 (2)_ABC-pbc表20060610－赵静_PBC(CG)-MASTER 2" xfId="1054"/>
    <cellStyle name="Normal - Style1 6 8" xfId="1055"/>
    <cellStyle name="20% - 强调文字颜色 4 2 7" xfId="1056"/>
    <cellStyle name="_03_长期资产申报表_pbc_Book2 (2)_ABC-pbc表20060610－赵静_PBC(CG)-MASTER 2 2" xfId="1057"/>
    <cellStyle name="40% - 强调文字颜色 1 2 16" xfId="1058"/>
    <cellStyle name="40% - 强调文字颜色 1 2 21" xfId="1059"/>
    <cellStyle name="_03_长期资产申报表_pbc_Book2 (2)_PBC(CG)-MASTER" xfId="1060"/>
    <cellStyle name="常规 17 6 3" xfId="1061"/>
    <cellStyle name="RevList 7 7 2" xfId="1062"/>
    <cellStyle name="_03_长期资产申报表_pbc_Book2 (2)_股权等_PBC(CG)-MASTER_PBC(CG)-MASTER" xfId="1063"/>
    <cellStyle name="_03_长期资产申报表_pbc_Book2 (2)_PBC(CG)-MASTER_PBC(CG)-MASTER" xfId="1064"/>
    <cellStyle name="_03_长期资产申报表_pbc_Book2 (2)_PBC(CG)-MASTER_PBC(CG)-MASTER 2" xfId="1065"/>
    <cellStyle name="_03_长期资产申报表_pbc_Book2 (2)_股权等" xfId="1066"/>
    <cellStyle name="_03_长期资产申报表_pbc_Book2 (2)_股权等 2" xfId="1067"/>
    <cellStyle name="{Comma} 2" xfId="1068"/>
    <cellStyle name="NORAML2" xfId="1069"/>
    <cellStyle name="_03_长期资产申报表_pbc_Book2 (2)_股权等_ABC-pbc表20060610" xfId="1070"/>
    <cellStyle name="好_国华锡林郭勒设备询价表 9" xfId="1071"/>
    <cellStyle name="_ET_STYLE_NoName_00_ 4 6" xfId="1072"/>
    <cellStyle name="{Comma} 2 2" xfId="1073"/>
    <cellStyle name="_03_长期资产申报表_pbc_Book2 (2)_股权等_ABC-pbc表20060610 2" xfId="1074"/>
    <cellStyle name="公司标准表 20" xfId="1075"/>
    <cellStyle name="公司标准表 15" xfId="1076"/>
    <cellStyle name="_03_长期资产申报表_pbc_Book2 (2)_股权等_ABC-pbc表20060610 2 2" xfId="1077"/>
    <cellStyle name="_03_长期资产申报表_pbc-汇总_股权等 2" xfId="1078"/>
    <cellStyle name="Input Cells 7 6 3" xfId="1079"/>
    <cellStyle name="_03_长期资产申报表_pbc_Book2 (2)_股权等_ABC-pbc表20060610_PBC(CG)-MASTER_PBC(CG)-MASTER" xfId="1080"/>
    <cellStyle name="_03_长期资产申报表_pbc_Book2wu_股权等_原ABC-pbc表 2 2" xfId="1081"/>
    <cellStyle name="_03_长期资产申报表_pbc_Book2 (2)_股权等_ABC-pbc表20060610－赵静 2" xfId="1082"/>
    <cellStyle name="_03_长期资产申报表_pbc_pbc-汇总LAST2_ABC-pbc表20060610_PBC(CG)-MASTER" xfId="1083"/>
    <cellStyle name="_03_长期资产申报表_pbc_Book2 (2)_股权等_原ABC-pbc表 2" xfId="1084"/>
    <cellStyle name="60% - 强调文字颜色 6 4 4" xfId="1085"/>
    <cellStyle name="_03_长期资产申报表_pbc_Book2 (2)_股权等_原ABC-pbc表_PBC(CG)-MASTER" xfId="1086"/>
    <cellStyle name="_03_长期资产申报表_pbc_Book2 (2)_股权等_原ABC-pbc表 2 2" xfId="1087"/>
    <cellStyle name="20% - 强调文字颜色 6 13" xfId="1088"/>
    <cellStyle name="_IAS Adjustments021231_CCB.HO.New TB template.PRC Sorting.040210" xfId="1089"/>
    <cellStyle name="_03_长期资产申报表_pbc_pbc-汇总LAST2_ABC-pbc表20060610_PBC(CG)-MASTER 2" xfId="1090"/>
    <cellStyle name="_03_长期资产申报表_pbc_Book2 2" xfId="1091"/>
    <cellStyle name="_03_长期资产申报表_pbc_Book2 2 2" xfId="1092"/>
    <cellStyle name="_03_长期资产申报表_pbc_Book2 3" xfId="1093"/>
    <cellStyle name="40% - 强调文字颜色 5 4 2 2 2" xfId="1094"/>
    <cellStyle name="_31-巴彦" xfId="1095"/>
    <cellStyle name="Input Cells 12 2 2" xfId="1096"/>
    <cellStyle name="_15-铁道" xfId="1097"/>
    <cellStyle name="RevList 4 5" xfId="1098"/>
    <cellStyle name="_03_长期资产申报表_pbc_Book2(1)_股权等_ABC-pbc表20060610" xfId="1099"/>
    <cellStyle name="_03_长期资产申报表_pbc_Book2(1) 2" xfId="1100"/>
    <cellStyle name="Linked Cells 6 4" xfId="1101"/>
    <cellStyle name="_09-伊春" xfId="1102"/>
    <cellStyle name="RevList 4 5 2" xfId="1103"/>
    <cellStyle name="_03_长期资产申报表_pbc_Book2(1)_股权等_ABC-pbc表20060610 2" xfId="1104"/>
    <cellStyle name="_03_长期资产申报表_pbc_Book2(1) 2 2" xfId="1105"/>
    <cellStyle name="RevList 7 4 2" xfId="1106"/>
    <cellStyle name="40% - 强调文字颜色 1 2 19 2" xfId="1107"/>
    <cellStyle name="_03_长期资产申报表_pbc_Book2(1)_ABC-pbc表20060610" xfId="1108"/>
    <cellStyle name="_03_长期资产申报表_pbc_Book2(1)_ABC-pbc表20060610 2" xfId="1109"/>
    <cellStyle name="_03_长期资产申报表_pbc_Book2(1)_ABC-pbc表20060610_PBC(CG)-MASTER" xfId="1110"/>
    <cellStyle name="_03_长期资产申报表_pbc_Book2(1)_ABC-pbc表20060610_PBC(CG)-MASTER_PBC(CG)-MASTER 2 2" xfId="1111"/>
    <cellStyle name="好 3 5 2 2" xfId="1112"/>
    <cellStyle name="_03_长期资产申报表_pbc_Book2(1)_ABC-pbc表20060610－赵静_PBC(CG)-MASTER" xfId="1113"/>
    <cellStyle name="20% - 强调文字颜色 1 4 2" xfId="1114"/>
    <cellStyle name="_03_长期资产申报表_pbc_Book2(1)_PBC(CG)-MASTER" xfId="1115"/>
    <cellStyle name="_03_长期资产申报表_pbc_Book2222222222222222222222222222222222222222222222222_股权等_ABC-pbc表20060610_PBC(CG)-MASTER_PBC(CG)-MASTER 2 2" xfId="1116"/>
    <cellStyle name="20% - 强调文字颜色 1 4 2 2" xfId="1117"/>
    <cellStyle name="_03_长期资产申报表_pbc_Book2(1)_PBC(CG)-MASTER 2" xfId="1118"/>
    <cellStyle name="_03_长期资产申报表_pbc_Book2(1)_PBC(CG)-MASTER_PBC(CG)-MASTER" xfId="1119"/>
    <cellStyle name="_CCB.SZ.item1.journal list.031110.DY" xfId="1120"/>
    <cellStyle name="_PBC_3利润表类科目及其他资料04" xfId="1121"/>
    <cellStyle name="常规 22 7 3" xfId="1122"/>
    <cellStyle name="RevList 7 8 2" xfId="1123"/>
    <cellStyle name="_long term loan - others 300504_KPMG original version_附件1：审计评估联合申报明细表" xfId="1124"/>
    <cellStyle name="_03_长期资产申报表_pbc_Book2(1)_PBC(CG)-MASTER_PBC(CG)-MASTER 2" xfId="1125"/>
    <cellStyle name="_CCB.SZ.item1.journal list.031110.DY 2" xfId="1126"/>
    <cellStyle name="常规 22 7 3 2" xfId="1127"/>
    <cellStyle name="RevList 7 8 2 2" xfId="1128"/>
    <cellStyle name="_long term loan - others 300504_KPMG original version_附件1：审计评估联合申报明细表 2" xfId="1129"/>
    <cellStyle name="_03_长期资产申报表_pbc_Book2(1)_PBC(CG)-MASTER_PBC(CG)-MASTER 2 2" xfId="1130"/>
    <cellStyle name="_CCB.SZ.item1.journal list.031110.DY 2 2" xfId="1131"/>
    <cellStyle name="_估值(DCF)尽职调查预测表(收益法)xin7.23_Intercom" xfId="1132"/>
    <cellStyle name="检查单元格 3 8" xfId="1133"/>
    <cellStyle name="常规 3 19 3" xfId="1134"/>
    <cellStyle name="_03_长期资产申报表_pbc_Book2(1)_股权等" xfId="1135"/>
    <cellStyle name="_估值(DCF)尽职调查预测表(收益法)xin7.23_Intercom 2" xfId="1136"/>
    <cellStyle name="常规 3 19 3 2" xfId="1137"/>
    <cellStyle name="_03_长期资产申报表_pbc_Book2(1)_股权等 2" xfId="1138"/>
    <cellStyle name="_03_长期资产申报表_pbc_Book2(1)_股权等 2 2" xfId="1139"/>
    <cellStyle name="RevList 4 5 2 2" xfId="1140"/>
    <cellStyle name="_03_长期资产申报表_pbc_Book2(1)_股权等_ABC-pbc表20060610 2 2" xfId="1141"/>
    <cellStyle name="_03_长期资产申报表_pbc_Book2(1)_股权等_ABC-pbc表20060610_PBC(CG)-MASTER 2" xfId="1142"/>
    <cellStyle name="_03_长期资产申报表_pbc_Worksheet in   pbc-汇总LAST_ABC-pbc表20060610" xfId="1143"/>
    <cellStyle name="_03_长期资产申报表_pbc_Book2(1)_股权等_ABC-pbc表20060610_PBC(CG)-MASTER 2 2" xfId="1144"/>
    <cellStyle name="0,0_x000d__x000a_NA_x000d__x000a_ 18" xfId="1145"/>
    <cellStyle name="0,0_x000d__x000a_NA_x000d__x000a_ 23" xfId="1146"/>
    <cellStyle name="常规 6 8 2 2" xfId="1147"/>
    <cellStyle name="_03_长期资产申报表_pbc_Book2(1)_股权等_ABC-pbc表20060610_PBC(CG)-MASTER_PBC(CG)-MASTER 2 2" xfId="1148"/>
    <cellStyle name="40% - 强调文字颜色 1 2 2 3" xfId="1149"/>
    <cellStyle name="_03_长期资产申报表_pbc_Book2(1)_股权等_ABC-pbc表20060610－赵静 2" xfId="1150"/>
    <cellStyle name="_IAS Adjustments021231_CCB.HO.New TB template.IAS Sorting.040210" xfId="1151"/>
    <cellStyle name="_03_长期资产申报表_pbc_Book2(1)_股权等_ABC-pbc表20060610－赵静_PBC(CG)-MASTER 2" xfId="1152"/>
    <cellStyle name="_IAS Adjustments021231_CCB.HO.New TB template.IAS Sorting.040210 2" xfId="1153"/>
    <cellStyle name="_CBRE明细表 11" xfId="1154"/>
    <cellStyle name="_03_长期资产申报表_pbc_Book2(1)_股权等_ABC-pbc表20060610－赵静_PBC(CG)-MASTER 2 2" xfId="1155"/>
    <cellStyle name="_03_长期资产申报表_pbc_Book2(1)_股权等_PBC(CG)-MASTER 2 2" xfId="1156"/>
    <cellStyle name="_03_长期资产申报表_pbc_Book2(1)_股权等_PBC(CG)-MASTER_PBC(CG)-MASTER" xfId="1157"/>
    <cellStyle name="_03_长期资产申报表_pbc_Book2wu_股权等_PBC(CG)-MASTER" xfId="1158"/>
    <cellStyle name="40% - 强调文字颜色 2 10" xfId="1159"/>
    <cellStyle name="_CCB.HEN.Item12.ProfitNAVRecon.031209.LY_CCB.SX.Item12.F.ProfitNAVRecon.031212.MS_CCB.Dec03AuditPack.GL.V2" xfId="1160"/>
    <cellStyle name="差_20110112-井巷工程(经李部审） 10" xfId="1161"/>
    <cellStyle name="_03_长期资产申报表_pbc_Book2(1)_股权等_PBC(CG)-MASTER_PBC(CG)-MASTER 2" xfId="1162"/>
    <cellStyle name="输入 2 6 2" xfId="1163"/>
    <cellStyle name="差_山阴县安荣乡煤矿资产评估申报表 3 3" xfId="1164"/>
    <cellStyle name="40% - Accent2" xfId="1165"/>
    <cellStyle name="_AC00-E-0706_AC00-F-080930" xfId="1166"/>
    <cellStyle name="_03_长期资产申报表_pbc_Book2(1)_股权等_原ABC-pbc表 2 2" xfId="1167"/>
    <cellStyle name="40% - 强调文字颜色 1 3 2 3" xfId="1168"/>
    <cellStyle name="检查单元格 2 5 4" xfId="1169"/>
    <cellStyle name="常规 9 2 2 3" xfId="1170"/>
    <cellStyle name="_03_长期资产申报表_pbc_Book2(1)_股权等_原ABC-pbc表_PBC(CG)-MASTER 2" xfId="1171"/>
    <cellStyle name="40% - 强调文字颜色 1 3 2 3 2" xfId="1172"/>
    <cellStyle name="_03_长期资产申报表_pbc_Book2(1)_股权等_原ABC-pbc表_PBC(CG)-MASTER 2 2" xfId="1173"/>
    <cellStyle name="_03_长期资产申报表_pbc_Book2(1)_原ABC-pbc表 2" xfId="1174"/>
    <cellStyle name="40% - 强调文字颜色 2 4 2 3" xfId="1175"/>
    <cellStyle name="_03_长期资产申报表_pbc_pbc-汇总LAST1_PBC(CG)-MASTER 2 2" xfId="1176"/>
    <cellStyle name="_03_长期资产申报表_pbc_Book2(1)_原ABC-pbc表_PBC(CG)-MASTER" xfId="1177"/>
    <cellStyle name="_03_长期资产申报表_pbc_Book2_ABC-pbc表20060610_PBC(CG)-MASTER" xfId="1178"/>
    <cellStyle name="_03_长期资产申报表_pbc_pbc-2版（附表）maqiang_ABC-pbc表20060610" xfId="1179"/>
    <cellStyle name="_03_长期资产申报表_pbc_Book2_ABC-pbc表20060610_PBC(CG)-MASTER 2" xfId="1180"/>
    <cellStyle name="常规 6 20" xfId="1181"/>
    <cellStyle name="常规 6 15" xfId="1182"/>
    <cellStyle name="_03_长期资产申报表_pbc_pbc-2版（附表）maqiang_ABC-pbc表20060610 2" xfId="1183"/>
    <cellStyle name="_03_长期资产申报表_pbc_Book2_ABC-pbc表20060610_PBC(CG)-MASTER 2 2" xfId="1184"/>
    <cellStyle name="标题 9 2 2" xfId="1185"/>
    <cellStyle name="Thousands 2 2 3" xfId="1186"/>
    <cellStyle name="_03_长期资产申报表_pbc_pbc-汇总LAST1_股权等_ABC-pbc表20060610 2 2" xfId="1187"/>
    <cellStyle name="_03_长期资产申报表_pbc_Book2_ABC-pbc表20060610_PBC(CG)-MASTER_PBC(CG)-MASTER" xfId="1188"/>
    <cellStyle name="_03_长期资产申报表_pbc_Book2_ABC-pbc表20060610_PBC(CG)-MASTER_PBC(CG)-MASTER 2" xfId="1189"/>
    <cellStyle name="_03_长期资产申报表_pbc_pbc-汇总LAST1_股权等_ABC-pbc表20060610－赵静 2 2" xfId="1190"/>
    <cellStyle name="_03_长期资产申报表_pbc_Book2_ABC-pbc表20060610－赵静" xfId="1191"/>
    <cellStyle name="_03_长期资产申报表_pbc_Book2_ABC-pbc表20060610－赵静 2" xfId="1192"/>
    <cellStyle name="_03_长期资产申报表_pbc_Book2_ABC-pbc表20060610－赵静 2 2" xfId="1193"/>
    <cellStyle name="_03_长期资产申报表_pbc_Book2222222222222222222222222222222222222222222222222_ABC-pbc表20060610－赵静_PBC(CG)-MASTER" xfId="1194"/>
    <cellStyle name="20% - 强调文字颜色 1 4 2 3" xfId="1195"/>
    <cellStyle name="Linked Cells 6 6 3 2" xfId="1196"/>
    <cellStyle name="ÆÕÍ¨_98-02" xfId="1197"/>
    <cellStyle name="_03_长期资产申报表_pbc_Book2_ABC-pbc表20060610－赵静_PBC(CG)-MASTER" xfId="1198"/>
    <cellStyle name="_03_长期资产申报表_pbc_Book2_ABC-pbc表20060610－赵静_PBC(CG)-MASTER 2" xfId="1199"/>
    <cellStyle name="_03_长期资产申报表_pbc_Book2_ABC-pbc表20060610－赵静_PBC(CG)-MASTER 2 2" xfId="1200"/>
    <cellStyle name="Thousands 10" xfId="1201"/>
    <cellStyle name="_03_长期资产申报表_pbc_Book2_PBC(CG)-MASTER" xfId="1202"/>
    <cellStyle name="_03_长期资产申报表_pbc_Book2_PBC(CG)-MASTER_PBC(CG)-MASTER" xfId="1203"/>
    <cellStyle name="常规 15 3 2 3" xfId="1204"/>
    <cellStyle name="_03_长期资产申报表_pbc_Book2_PBC(CG)-MASTER_PBC(CG)-MASTER 2 2" xfId="1205"/>
    <cellStyle name="_03_长期资产申报表_pbc_Book2_股权等" xfId="1206"/>
    <cellStyle name="常规 5 5 7 3" xfId="1207"/>
    <cellStyle name="_CCB.HO.Profit Recon.031108.AL_CCB.Dec03AuditPack.GL.V2" xfId="1208"/>
    <cellStyle name="_03_长期资产申报表_pbc_Book2_股权等 2" xfId="1209"/>
    <cellStyle name="常规 5 5 7 3 2" xfId="1210"/>
    <cellStyle name="差_神华香港公司参股七家风电公司评估进场时间计划及联系人名单 21" xfId="1211"/>
    <cellStyle name="差_神华香港公司参股七家风电公司评估进场时间计划及联系人名单 16" xfId="1212"/>
    <cellStyle name="_CCB.HO.Profit Recon.031108.AL_CCB.Dec03AuditPack.GL.V2 2" xfId="1213"/>
    <cellStyle name="_03_长期资产申报表_pbc_Book2_股权等 2 2" xfId="1214"/>
    <cellStyle name="Normal - Style1 7 7" xfId="1215"/>
    <cellStyle name="20% - 强调文字颜色 4 3 6" xfId="1216"/>
    <cellStyle name="20% - 强调文字颜色 4 3 2 4" xfId="1217"/>
    <cellStyle name="_03_长期资产申报表_pbc_Book2_股权等_ABC-pbc表20060610 2" xfId="1218"/>
    <cellStyle name="千位分隔 8 20" xfId="1219"/>
    <cellStyle name="千位分隔 8 15" xfId="1220"/>
    <cellStyle name="Normal - Style1 7 7 2" xfId="1221"/>
    <cellStyle name="20% - 强调文字颜色 4 3 6 2" xfId="1222"/>
    <cellStyle name="_03_长期资产申报表_pbc_Book2_股权等_ABC-pbc表20060610 2 2" xfId="1223"/>
    <cellStyle name="_03_长期资产申报表_pbc_Book2_股权等_ABC-pbc表20060610_PBC(CG)-MASTER" xfId="1224"/>
    <cellStyle name="公司标准表 13 3" xfId="1225"/>
    <cellStyle name="_03_长期资产申报表_pbc_Book2_股权等_ABC-pbc表20060610_PBC(CG)-MASTER 2 2" xfId="1226"/>
    <cellStyle name="_03_长期资产申报表_pbc_Book2_股权等_ABC-pbc表20060610_PBC(CG)-MASTER_PBC(CG)-MASTER" xfId="1227"/>
    <cellStyle name="_03_长期资产申报表_pbc_Book2_股权等_ABC-pbc表20060610_PBC(CG)-MASTER_PBC(CG)-MASTER 2" xfId="1228"/>
    <cellStyle name="40% - 强调文字颜色 2 2 11 2" xfId="1229"/>
    <cellStyle name="输出 2 2 2 2 2" xfId="1230"/>
    <cellStyle name="_PBC_3利润表类科目及其他资料05" xfId="1231"/>
    <cellStyle name="RevList 8 2" xfId="1232"/>
    <cellStyle name="_03_长期资产申报表_pbc_Book2_股权等_ABC-pbc表20060610－赵静" xfId="1233"/>
    <cellStyle name="0,0_x000d__x000a_NA_x000d__x000a_ 8" xfId="1234"/>
    <cellStyle name="RevList 8 2 2" xfId="1235"/>
    <cellStyle name="_03_长期资产申报表_pbc_Book2_股权等_ABC-pbc表20060610－赵静 2" xfId="1236"/>
    <cellStyle name="0,0_x000d__x000a_NA_x000d__x000a_ 8 2" xfId="1237"/>
    <cellStyle name="RevList 8 2 2 2" xfId="1238"/>
    <cellStyle name="_03_长期资产申报表_pbc_Book2_股权等_ABC-pbc表20060610－赵静 2 2" xfId="1239"/>
    <cellStyle name="40% - 强调文字颜色 1 4 5 2" xfId="1240"/>
    <cellStyle name="_03_长期资产申报表_pbc_Book2_股权等_ABC-pbc表20060610－赵静_PBC(CG)-MASTER" xfId="1241"/>
    <cellStyle name="_03_长期资产申报表_pbc_Book2_股权等_ABC-pbc表20060610－赵静_PBC(CG)-MASTER 2" xfId="1242"/>
    <cellStyle name="_03_长期资产申报表_pbc_Book2_股权等_ABC-pbc表20060610－赵静_PBC(CG)-MASTER 2 2" xfId="1243"/>
    <cellStyle name="_04-佳木斯" xfId="1244"/>
    <cellStyle name="20% - 强调文字颜色 1 3 2 2 3 2" xfId="1245"/>
    <cellStyle name="_03_长期资产申报表_pbc_Book2_股权等_PBC(CG)-MASTER" xfId="1246"/>
    <cellStyle name="20% - 强调文字颜色 5 5 5" xfId="1247"/>
    <cellStyle name="Normal - Style1 8 5 3" xfId="1248"/>
    <cellStyle name="20% - 强调文字颜色 4 4 4 3" xfId="1249"/>
    <cellStyle name="_03_长期资产申报表_pbc_Book2_股权等_PBC(CG)-MASTER 2" xfId="1250"/>
    <cellStyle name="Linked Cells 4 20 2" xfId="1251"/>
    <cellStyle name="Linked Cells 4 15 2" xfId="1252"/>
    <cellStyle name="20% - 强调文字颜色 4 2 12" xfId="1253"/>
    <cellStyle name="_ET_STYLE_NoName_00_ 7" xfId="1254"/>
    <cellStyle name="_03_长期资产申报表_pbc_Book2_股权等_PBC(CG)-MASTER 2 2" xfId="1255"/>
    <cellStyle name="_03_长期资产申报表_pbc_Book2_股权等_PBC(CG)-MASTER_PBC(CG)-MASTER" xfId="1256"/>
    <cellStyle name="常规 24 6" xfId="1257"/>
    <cellStyle name="常规 19 6" xfId="1258"/>
    <cellStyle name="_03_长期资产申报表_pbc_Book2_股权等_PBC(CG)-MASTER_PBC(CG)-MASTER 2" xfId="1259"/>
    <cellStyle name="常规 24 6 2" xfId="1260"/>
    <cellStyle name="常规 19 6 2" xfId="1261"/>
    <cellStyle name="_03_长期资产申报表_pbc_Book2_股权等_PBC(CG)-MASTER_PBC(CG)-MASTER 2 2" xfId="1262"/>
    <cellStyle name="20% - 强调文字颜色 1 8 2" xfId="1263"/>
    <cellStyle name="_03_长期资产申报表_pbc_Book2_股权等_原ABC-pbc表" xfId="1264"/>
    <cellStyle name="20% - 强调文字颜色 1 8 2 2" xfId="1265"/>
    <cellStyle name="_03_长期资产申报表_pbc_Book2_股权等_原ABC-pbc表 2" xfId="1266"/>
    <cellStyle name="_03_长期资产申报表_pbc_Book2_股权等_原ABC-pbc表 2 2" xfId="1267"/>
    <cellStyle name="_PRC Adjustments 011231_CCB.HO.New TB template.CCB PRC IAS Sorting.040223 trial run" xfId="1268"/>
    <cellStyle name="_03_长期资产申报表_pbc_pbc-汇总LAST2_ABC-pbc表20060610－赵静_PBC(CG)-MASTER" xfId="1269"/>
    <cellStyle name="_IAS Adjustments011231_CCB.HO.New TB template.PRC Sorting.040210 2" xfId="1270"/>
    <cellStyle name="_03_长期资产申报表_pbc_Book2_股权等_原ABC-pbc表_PBC(CG)-MASTER" xfId="1271"/>
    <cellStyle name="_IAS Adjustments011231_CCB.HO.New TB template.PRC Sorting.040210 2 2" xfId="1272"/>
    <cellStyle name="_03_长期资产申报表_pbc_Book2_股权等_原ABC-pbc表_PBC(CG)-MASTER 2" xfId="1273"/>
    <cellStyle name="_03_长期资产申报表_pbc_Book2_股权等_原ABC-pbc表_PBC(CG)-MASTER 2 2" xfId="1274"/>
    <cellStyle name="_03_长期资产申报表_pbc_Book2_原ABC-pbc表" xfId="1275"/>
    <cellStyle name="_03_长期资产申报表_pbc_Book2_原ABC-pbc表 2" xfId="1276"/>
    <cellStyle name="强调文字颜色 2 2 3" xfId="1277"/>
    <cellStyle name="20% - Accent2" xfId="1278"/>
    <cellStyle name="_34-通河" xfId="1279"/>
    <cellStyle name="注释 6 7 5" xfId="1280"/>
    <cellStyle name="_03_长期资产申报表_pbc_Book2_原ABC-pbc表 2 2" xfId="1281"/>
    <cellStyle name="_03_长期资产申报表_pbc_Book2_原ABC-pbc表_PBC(CG)-MASTER" xfId="1282"/>
    <cellStyle name="_03_长期资产申报表_pbc_Worksheet in   pbc-汇总LAST_股权等_ABC-pbc表20060610_PBC(CG)-MASTER_PBC(CG)-MASTER" xfId="1283"/>
    <cellStyle name="_03_长期资产申报表_pbc_Book2_原ABC-pbc表_PBC(CG)-MASTER 2" xfId="1284"/>
    <cellStyle name="_03_长期资产申报表_pbc_Worksheet in   pbc-汇总LAST_股权等_ABC-pbc表20060610_PBC(CG)-MASTER_PBC(CG)-MASTER 2" xfId="1285"/>
    <cellStyle name="_03_长期资产申报表_pbc_Book2_原ABC-pbc表_PBC(CG)-MASTER 2 2" xfId="1286"/>
    <cellStyle name="_03_长期资产申报表_pbc_Book2222222222222222222222222222222222222222222222222" xfId="1287"/>
    <cellStyle name="_03_长期资产申报表_pbc_Book2222222222222222222222222222222222222222222222222 2" xfId="1288"/>
    <cellStyle name="40% - 强调文字颜色 4 3 6" xfId="1289"/>
    <cellStyle name="_房屋建筑物案例计算表（007租赁：办公楼）" xfId="1290"/>
    <cellStyle name="_03_长期资产申报表_pbc_Book2222222222222222222222222222222222222222222222222_ABC-pbc表20060610" xfId="1291"/>
    <cellStyle name="40% - 强调文字颜色 4 3 6 2" xfId="1292"/>
    <cellStyle name="_房屋建筑物案例计算表（007租赁：办公楼） 2" xfId="1293"/>
    <cellStyle name="常规 2 3 5 4" xfId="1294"/>
    <cellStyle name="_03_长期资产申报表_pbc_Book2222222222222222222222222222222222222222222222222_PBC(CG)-MASTER" xfId="1295"/>
    <cellStyle name="_03_长期资产申报表_pbc_Book2222222222222222222222222222222222222222222222222_ABC-pbc表20060610 2" xfId="1296"/>
    <cellStyle name="20% - 强调文字颜色 6 5" xfId="1297"/>
    <cellStyle name="_房屋建筑物案例计算表（007租赁：办公楼） 2 2" xfId="1298"/>
    <cellStyle name="_03_长期资产申报表_pbc_Book2222222222222222222222222222222222222222222222222_PBC(CG)-MASTER 2" xfId="1299"/>
    <cellStyle name="_03_长期资产申报表_pbc_Book2222222222222222222222222222222222222222222222222_ABC-pbc表20060610 2 2" xfId="1300"/>
    <cellStyle name="公司标准表 7 6 2" xfId="1301"/>
    <cellStyle name="_03_长期资产申报表_pbc_Book2222222222222222222222222222222222222222222222222_ABC-pbc表20060610_PBC(CG)-MASTER" xfId="1302"/>
    <cellStyle name="公司标准表 7 6 2 2" xfId="1303"/>
    <cellStyle name="_03_长期资产申报表_pbc_Book2222222222222222222222222222222222222222222222222_ABC-pbc表20060610_PBC(CG)-MASTER 2" xfId="1304"/>
    <cellStyle name="_03_长期资产申报表_pbc_Book2222222222222222222222222222222222222222222222222_ABC-pbc表20060610_PBC(CG)-MASTER 2 2" xfId="1305"/>
    <cellStyle name="强调文字颜色 2 2 2 2 3" xfId="1306"/>
    <cellStyle name="Input Cells 9 2 2" xfId="1307"/>
    <cellStyle name="20% - 强调文字颜色 1 3 3" xfId="1308"/>
    <cellStyle name="_03_长期资产申报表_pbc_Book2222222222222222222222222222222222222222222222222_ABC-pbc表20060610_PBC(CG)-MASTER_PBC(CG)-MASTER" xfId="1309"/>
    <cellStyle name="Input Cells 9 2 2 2" xfId="1310"/>
    <cellStyle name="20% - 强调文字颜色 1 3 3 2" xfId="1311"/>
    <cellStyle name="_03_长期资产申报表_pbc_Book2222222222222222222222222222222222222222222222222_ABC-pbc表20060610_PBC(CG)-MASTER_PBC(CG)-MASTER 2" xfId="1312"/>
    <cellStyle name="20% - 强调文字颜色 1 3 3 2 2" xfId="1313"/>
    <cellStyle name="_03_长期资产申报表_pbc_Book2222222222222222222222222222222222222222222222222_ABC-pbc表20060610_PBC(CG)-MASTER_PBC(CG)-MASTER 2 2" xfId="1314"/>
    <cellStyle name="宋体繁体潒慭n_x0002_" xfId="1315"/>
    <cellStyle name="_03_长期资产申报表_pbc_Book2222222222222222222222222222222222222222222222222_ABC-pbc表20060610－赵静" xfId="1316"/>
    <cellStyle name="Input Cells 9 2 3" xfId="1317"/>
    <cellStyle name="20% - 强调文字颜色 1 3 4" xfId="1318"/>
    <cellStyle name="宋体繁体潒慭n_x0002_ 2" xfId="1319"/>
    <cellStyle name="_03_长期资产申报表_pbc_Book2222222222222222222222222222222222222222222222222_ABC-pbc表20060610－赵静 2" xfId="1320"/>
    <cellStyle name="20% - 强调文字颜色 4 15" xfId="1321"/>
    <cellStyle name="20% - 强调文字颜色 4 20" xfId="1322"/>
    <cellStyle name="20% - 强调文字颜色 1 3 4 2" xfId="1323"/>
    <cellStyle name="常规 10 24" xfId="1324"/>
    <cellStyle name="常规 10 19" xfId="1325"/>
    <cellStyle name="60% - 强调文字颜色 6 22" xfId="1326"/>
    <cellStyle name="60% - 强调文字颜色 6 17" xfId="1327"/>
    <cellStyle name="_03_长期资产申报表_pbc_Book2222222222222222222222222222222222222222222222222_ABC-pbc表20060610－赵静 2 2" xfId="1328"/>
    <cellStyle name="_03_长期资产申报表_pbc_Book2222222222222222222222222222222222222222222222222_ABC-pbc表20060610－赵静_PBC(CG)-MASTER 2" xfId="1329"/>
    <cellStyle name="_03_长期资产申报表_pbc_Book2222222222222222222222222222222222222222222222222_ABC-pbc表20060610－赵静_PBC(CG)-MASTER 2 2" xfId="1330"/>
    <cellStyle name="20% - 强调文字颜色 4 19" xfId="1331"/>
    <cellStyle name="20% - 强调文字颜色 4 24" xfId="1332"/>
    <cellStyle name="20% - 强调文字颜色 6 5 2" xfId="1333"/>
    <cellStyle name="_03_长期资产申报表_pbc_Book2222222222222222222222222222222222222222222222222_PBC(CG)-MASTER 2 2" xfId="1334"/>
    <cellStyle name="60% - 强调文字颜色 3 2 3 3 2" xfId="1335"/>
    <cellStyle name="_03_长期资产申报表_pbc_Book2222222222222222222222222222222222222222222222222_PBC(CG)-MASTER_PBC(CG)-MASTER" xfId="1336"/>
    <cellStyle name="_03_长期资产申报表_pbc_Book2222222222222222222222222222222222222222222222222_PBC(CG)-MASTER_PBC(CG)-MASTER 2" xfId="1337"/>
    <cellStyle name="_03_长期资产申报表_pbc_Book2222222222222222222222222222222222222222222222222_PBC(CG)-MASTER_PBC(CG)-MASTER 2 2" xfId="1338"/>
    <cellStyle name="汇总 2 3 3" xfId="1339"/>
    <cellStyle name="_03_长期资产申报表_pbc_Book2222222222222222222222222222222222222222222222222_股权等" xfId="1340"/>
    <cellStyle name="_03_长期资产申报表_pbc_Book2wu_原ABC-pbc表" xfId="1341"/>
    <cellStyle name="_03_长期资产申报表_pbc_Book2222222222222222222222222222222222222222222222222_股权等 2" xfId="1342"/>
    <cellStyle name="_03_长期资产申报表_pbc_Book2wu_原ABC-pbc表 2" xfId="1343"/>
    <cellStyle name="千位分隔 2 2 13" xfId="1344"/>
    <cellStyle name="_03_长期资产申报表_pbc_Book2222222222222222222222222222222222222222222222222_股权等 2 2" xfId="1345"/>
    <cellStyle name="千位分隔 3 12" xfId="1346"/>
    <cellStyle name="_03_长期资产申报表_pbc_Book2222222222222222222222222222222222222222222222222_股权等_ABC-pbc表20060610" xfId="1347"/>
    <cellStyle name="输出 32" xfId="1348"/>
    <cellStyle name="输出 27" xfId="1349"/>
    <cellStyle name="_03_长期资产申报表_pbc_Book2222222222222222222222222222222222222222222222222_股权等_ABC-pbc表20060610 2" xfId="1350"/>
    <cellStyle name="输出 27 2" xfId="1351"/>
    <cellStyle name="强调文字颜色 5 2 22" xfId="1352"/>
    <cellStyle name="强调文字颜色 5 2 17" xfId="1353"/>
    <cellStyle name="_03_长期资产申报表_pbc_Book2222222222222222222222222222222222222222222222222_股权等_ABC-pbc表20060610 2 2" xfId="1354"/>
    <cellStyle name="_03_长期资产申报表_pbc_Book2222222222222222222222222222222222222222222222222_股权等_ABC-pbc表20060610_PBC(CG)-MASTER" xfId="1355"/>
    <cellStyle name="_03_长期资产申报表_pbc_Book2222222222222222222222222222222222222222222222222_股权等_ABC-pbc表20060610_PBC(CG)-MASTER 2" xfId="1356"/>
    <cellStyle name="20% - 强调文字颜色 6 2 16" xfId="1357"/>
    <cellStyle name="20% - 强调文字颜色 6 2 21" xfId="1358"/>
    <cellStyle name="千位分隔 4 2 4" xfId="1359"/>
    <cellStyle name="_03_长期资产申报表_pbc_Book2222222222222222222222222222222222222222222222222_股权等_ABC-pbc表20060610_PBC(CG)-MASTER 2 2" xfId="1360"/>
    <cellStyle name="_03_长期资产申报表_pbc_Book2222222222222222222222222222222222222222222222222_股权等_ABC-pbc表20060610_PBC(CG)-MASTER_PBC(CG)-MASTER" xfId="1361"/>
    <cellStyle name="强调文字颜色 2 2 2 3" xfId="1362"/>
    <cellStyle name="20% - 强调文字颜色 1 4" xfId="1363"/>
    <cellStyle name="_ET_STYLE_NoName_00_ 6 5" xfId="1364"/>
    <cellStyle name="强调文字颜色 2 2 14" xfId="1365"/>
    <cellStyle name="_03_长期资产申报表_pbc_Book2222222222222222222222222222222222222222222222222_股权等_ABC-pbc表20060610_PBC(CG)-MASTER_PBC(CG)-MASTER 2" xfId="1366"/>
    <cellStyle name="_03_长期资产申报表_pbc_Book2222222222222222222222222222222222222222222222222_股权等_ABC-pbc表20060610－赵静" xfId="1367"/>
    <cellStyle name="20% - 强调文字颜色 3 2 2 3" xfId="1368"/>
    <cellStyle name="_03_长期资产申报表_pbc_Book2222222222222222222222222222222222222222222222222_股权等_ABC-pbc表20060610－赵静 2" xfId="1369"/>
    <cellStyle name="_03_长期资产申报表_pbc_Book2222222222222222222222222222222222222222222222222_股权等_ABC-pbc表20060610－赵静 2 2" xfId="1370"/>
    <cellStyle name="60% - 强调文字颜色 1 5 2 2" xfId="1371"/>
    <cellStyle name="20% - 强调文字颜色 5 6 3" xfId="1372"/>
    <cellStyle name="_03_长期资产申报表_pbc_Book2222222222222222222222222222222222222222222222222_股权等_ABC-pbc表20060610－赵静_PBC(CG)-MASTER" xfId="1373"/>
    <cellStyle name="20% - 强调文字颜色 5 6 3 2" xfId="1374"/>
    <cellStyle name="_03_长期资产申报表_pbc_Book2222222222222222222222222222222222222222222222222_股权等_ABC-pbc表20060610－赵静_PBC(CG)-MASTER 2" xfId="1375"/>
    <cellStyle name="_03_长期资产申报表_pbc_Book2222222222222222222222222222222222222222222222222_股权等_ABC-pbc表20060610－赵静_PBC(CG)-MASTER 2 2" xfId="1376"/>
    <cellStyle name="0,0_x000d__x000a_NA_x000d__x000a_ 10" xfId="1377"/>
    <cellStyle name="_03_长期资产申报表_pbc_Book2222222222222222222222222222222222222222222222222_股权等_PBC(CG)-MASTER" xfId="1378"/>
    <cellStyle name="_IAS Adjustments011231_CCB.GLAudit Package.040114_CCB.Dec03AuditPack.GL.V2" xfId="1379"/>
    <cellStyle name="_03_长期资产申报表_pbc_Book2222222222222222222222222222222222222222222222222_股权等_PBC(CG)-MASTER 2 2" xfId="1380"/>
    <cellStyle name="_IAS Adjustments030630_CCB.HO.New TB template.CCB PRC IAS Sorting.040223 trial run 2" xfId="1381"/>
    <cellStyle name="Unprotect 11" xfId="1382"/>
    <cellStyle name="_CCB.QH.Item12..ProfitNAVRecon.031206-HL.ML_CCB.HO.NAV Recon.HL.031222.AL_CCB.Dec03AuditPack.GL.V2 2" xfId="1383"/>
    <cellStyle name="_03_长期资产申报表_pbc_Book2wu_股权等_ABC-pbc表20060610 2" xfId="1384"/>
    <cellStyle name="_03_长期资产申报表_pbc_Book2222222222222222222222222222222222222222222222222_股权等_PBC(CG)-MASTER_PBC(CG)-MASTER" xfId="1385"/>
    <cellStyle name="_IAS Adjustments030630_CCB.HO.New TB template.CCB PRC IAS Sorting.040223 trial run 2 2" xfId="1386"/>
    <cellStyle name="_CCB.QH.Item12..ProfitNAVRecon.031206-HL.ML_CCB.HO.NAV Recon.HL.031222.AL_CCB.Dec03AuditPack.GL.V2 2 2" xfId="1387"/>
    <cellStyle name="差_张家口主要设备询价表 13" xfId="1388"/>
    <cellStyle name="_03_长期资产申报表_pbc_Book2wu_股权等_ABC-pbc表20060610 2 2" xfId="1389"/>
    <cellStyle name="_03_长期资产申报表_pbc_Book2222222222222222222222222222222222222222222222222_股权等_PBC(CG)-MASTER_PBC(CG)-MASTER 2" xfId="1390"/>
    <cellStyle name="强调文字颜色 5 2 2 2 2" xfId="1391"/>
    <cellStyle name="_CBRE明细表 5 6" xfId="1392"/>
    <cellStyle name="_03_长期资产申报表_pbc_Book2222222222222222222222222222222222222222222222222_股权等_PBC(CG)-MASTER_PBC(CG)-MASTER 2 2" xfId="1393"/>
    <cellStyle name="_CCB.HEN.Item12.ProfitNAVRecon.031209.LY_CCB.LN.Item12.Profit  NAV reconciliation.031121_CCB.Dec03AuditPack.GL.V2 2" xfId="1394"/>
    <cellStyle name="_03_长期资产申报表_pbc_Book2222222222222222222222222222222222222222222222222_股权等_原ABC-pbc表" xfId="1395"/>
    <cellStyle name="常规 11 2 13" xfId="1396"/>
    <cellStyle name="_03_长期资产申报表_pbc_Book2222222222222222222222222222222222222222222222222_股权等_原ABC-pbc表_PBC(CG)-MASTER" xfId="1397"/>
    <cellStyle name="千位分隔[0] 2 2 4" xfId="1398"/>
    <cellStyle name="_03_长期资产申报表_pbc_Book2222222222222222222222222222222222222222222222222_股权等_原ABC-pbc表_PBC(CG)-MASTER 2" xfId="1399"/>
    <cellStyle name="千位分隔[0] 2 2 4 2" xfId="1400"/>
    <cellStyle name="_03_长期资产申报表_pbc_Book2222222222222222222222222222222222222222222222222_股权等_原ABC-pbc表_PBC(CG)-MASTER 2 2" xfId="1401"/>
    <cellStyle name="_03_长期资产申报表_pbc_Book2222222222222222222222222222222222222222222222222_原ABC-pbc表" xfId="1402"/>
    <cellStyle name="_03_长期资产申报表_pbc_Book2222222222222222222222222222222222222222222222222_原ABC-pbc表 2" xfId="1403"/>
    <cellStyle name="_03_长期资产申报表_pbc_Book2222222222222222222222222222222222222222222222222_原ABC-pbc表 2 2" xfId="1404"/>
    <cellStyle name="常规 3 4 3 2" xfId="1405"/>
    <cellStyle name="_03_长期资产申报表_pbc_Book2222222222222222222222222222222222222222222222222_原ABC-pbc表_PBC(CG)-MASTER" xfId="1406"/>
    <cellStyle name="_03_长期资产申报表_pbc_Book2222222222222222222222222222222222222222222222222_原ABC-pbc表_PBC(CG)-MASTER 2" xfId="1407"/>
    <cellStyle name="_03_长期资产申报表_pbc_pbc-2版（附表）maqiang_ABC-pbc表20060610_PBC(CG)-MASTER" xfId="1408"/>
    <cellStyle name="_03_长期资产申报表_pbc_Book2222222222222222222222222222222222222222222222222_原ABC-pbc表_PBC(CG)-MASTER 2 2" xfId="1409"/>
    <cellStyle name="_03_长期资产申报表_pbc_pbc-2版（附表）maqiang_ABC-pbc表20060610_PBC(CG)-MASTER 2" xfId="1410"/>
    <cellStyle name="_03_长期资产申报表_pbc_Book2wu" xfId="1411"/>
    <cellStyle name="_PBC-P&amp;L_附件5：评估、审计明细表（成本法）" xfId="1412"/>
    <cellStyle name="_03_长期资产申报表_pbc_Book2wu 2" xfId="1413"/>
    <cellStyle name="_03_长期资产申报表_pbc_Worksheet in   pbc-汇总LAST_原ABC-pbc表" xfId="1414"/>
    <cellStyle name="标题 2 5 4" xfId="1415"/>
    <cellStyle name="_03_长期资产申报表_pbc_Book2wu 2 2" xfId="1416"/>
    <cellStyle name="40% - 强调文字颜色 2 18 2" xfId="1417"/>
    <cellStyle name="40% - 强调文字颜色 2 23 2" xfId="1418"/>
    <cellStyle name="20% - 强调文字颜色 1 17 2" xfId="1419"/>
    <cellStyle name="20% - 强调文字颜色 1 22 2" xfId="1420"/>
    <cellStyle name="常规 5 2 10 2 2" xfId="1421"/>
    <cellStyle name="差_20110112-井巷工程(经李部审） 18 2" xfId="1422"/>
    <cellStyle name="Enter Currency (2) 2 2" xfId="1423"/>
    <cellStyle name="_03_长期资产申报表_pbc_pbc-汇总LAST1_股权等_原ABC-pbc表 2 2" xfId="1424"/>
    <cellStyle name="_03_长期资产申报表_pbc_Book2wu_ABC-pbc表20060610" xfId="1425"/>
    <cellStyle name="20% - 强调文字颜色 3 6" xfId="1426"/>
    <cellStyle name="_0612客编表（原材料及包装物）" xfId="1427"/>
    <cellStyle name="_五凌电力现金流计算表20060916_附件5：评估、审计明细表（成本法）" xfId="1428"/>
    <cellStyle name="注释 8 3 3 2" xfId="1429"/>
    <cellStyle name="Input Cells 2 2 3" xfId="1430"/>
    <cellStyle name="Enter Units (2) 2" xfId="1431"/>
    <cellStyle name="_ET_STYLE_NoName_00_ 8 7" xfId="1432"/>
    <cellStyle name="_03_长期资产申报表_pbc_Book2wu_ABC-pbc表20060610 2" xfId="1433"/>
    <cellStyle name="20% - 强调文字颜色 3 6 2" xfId="1434"/>
    <cellStyle name="_CBRE明细表 5" xfId="1435"/>
    <cellStyle name="_03_长期资产申报表_pbc_Book2wu_ABC-pbc表20060610 2 2" xfId="1436"/>
    <cellStyle name="_03_长期资产申报表_pbc_Book2wu_ABC-pbc表20060610_PBC(CG)-MASTER" xfId="1437"/>
    <cellStyle name="40% - 强调文字颜色 3 2 11 2" xfId="1438"/>
    <cellStyle name="_Part III.200406.Loan and Liabilities details.(Site Name)_Shenhua PBC package 050530_(中企华)审计评估联合申报明细表.V1" xfId="1439"/>
    <cellStyle name="_Part III.200406.Loan and Liabilities details.(Site Name)_Shenhua PBC package 050530_(中企华)审计评估联合申报明细表.V1 2" xfId="1440"/>
    <cellStyle name="_03_长期资产申报表_pbc_Book2wu_ABC-pbc表20060610_PBC(CG)-MASTER 2" xfId="1441"/>
    <cellStyle name="_Part III.200406.Loan and Liabilities details.(Site Name)_Shenhua PBC package 050530_(中企华)审计评估联合申报明细表.V1 2 2" xfId="1442"/>
    <cellStyle name="_03_长期资产申报表_pbc_Book2wu_ABC-pbc表20060610_PBC(CG)-MASTER 2 2" xfId="1443"/>
    <cellStyle name="_03_长期资产申报表_pbc_Book2wu_ABC-pbc表20060610_PBC(CG)-MASTER_PBC(CG)-MASTER" xfId="1444"/>
    <cellStyle name="_ET_STYLE_NoName_00_ 5 7" xfId="1445"/>
    <cellStyle name="_CCB.HO.2003 Jnl summary by jnl.GL PRC 1-12,33.031221_CCB.Dec03AuditPack.GL.V2 2" xfId="1446"/>
    <cellStyle name="Input Cells 5 3 2 2" xfId="1447"/>
    <cellStyle name="_03_长期资产申报表_pbc_Book2wu_ABC-pbc表20060610－赵静" xfId="1448"/>
    <cellStyle name="c_GB model V7 0921" xfId="1449"/>
    <cellStyle name="_CCB.HO.2003 Jnl summary by jnl.GL PRC 1-12,33.031221_CCB.Dec03AuditPack.GL.V2 2 2" xfId="1450"/>
    <cellStyle name="常规 51 3" xfId="1451"/>
    <cellStyle name="常规 46 3" xfId="1452"/>
    <cellStyle name="_03_长期资产申报表_pbc_Book2wu_ABC-pbc表20060610－赵静 2" xfId="1453"/>
    <cellStyle name="_03_长期资产申报表_pbc_Book2wu_ABC-pbc表20060610－赵静 2 2" xfId="1454"/>
    <cellStyle name="标题 1 2 4 3" xfId="1455"/>
    <cellStyle name="40% - 强调文字颜色 1 2 12" xfId="1456"/>
    <cellStyle name="_03_长期资产申报表_pbc_Book2wu_ABC-pbc表20060610－赵静_PBC(CG)-MASTER 2" xfId="1457"/>
    <cellStyle name="40% - 强调文字颜色 1 2 12 2" xfId="1458"/>
    <cellStyle name="_03_长期资产申报表_pbc_Book2wu_ABC-pbc表20060610－赵静_PBC(CG)-MASTER 2 2" xfId="1459"/>
    <cellStyle name="常规 4 2 2 2 4" xfId="1460"/>
    <cellStyle name="_CCB.HEN.Item12.ProfitNAVRecon.031209.LY_1_CCB.HO.NAV Recon.031222.AL_CCB.Dec03AuditPack.GL.V2 2" xfId="1461"/>
    <cellStyle name="_03_长期资产申报表_pbc_Book2wu_PBC(CG)-MASTER" xfId="1462"/>
    <cellStyle name="_CCB.HEN.Item12.ProfitNAVRecon.031209.LY_1_CCB.HO.NAV Recon.031222.AL_CCB.Dec03AuditPack.GL.V2 2 2" xfId="1463"/>
    <cellStyle name="标题 3 6" xfId="1464"/>
    <cellStyle name="_03_长期资产申报表_pbc_Book2wu_PBC(CG)-MASTER 2" xfId="1465"/>
    <cellStyle name="20% - 强调文字颜色 2 2 10" xfId="1466"/>
    <cellStyle name="标题 3 6 2" xfId="1467"/>
    <cellStyle name="_03_长期资产申报表_pbc_Book2wu_PBC(CG)-MASTER 2 2" xfId="1468"/>
    <cellStyle name="_long term loan - others 300504_KPMG original version_审计评估联合申报明细表－GG 2" xfId="1469"/>
    <cellStyle name="差_张家口主要设备询价表 20" xfId="1470"/>
    <cellStyle name="差_张家口主要设备询价表 15" xfId="1471"/>
    <cellStyle name="_03_长期资产申报表_pbc_Book2wu_PBC(CG)-MASTER_PBC(CG)-MASTER" xfId="1472"/>
    <cellStyle name="40% - 强调文字颜色 1 8" xfId="1473"/>
    <cellStyle name="Euro 2 12" xfId="1474"/>
    <cellStyle name="_long term loan - others 300504_KPMG original version_审计评估联合申报明细表－GG 2 2" xfId="1475"/>
    <cellStyle name="_CBRE明细表 7 6" xfId="1476"/>
    <cellStyle name="常规 9 7" xfId="1477"/>
    <cellStyle name="_03_长期资产申报表_pbc_Book2wu_PBC(CG)-MASTER_PBC(CG)-MASTER 2" xfId="1478"/>
    <cellStyle name="40% - 强调文字颜色 1 8 2" xfId="1479"/>
    <cellStyle name="常规 9 7 2" xfId="1480"/>
    <cellStyle name="_03_长期资产申报表_pbc_Book2wu_PBC(CG)-MASTER_PBC(CG)-MASTER 2 2" xfId="1481"/>
    <cellStyle name="0.00% 3" xfId="1482"/>
    <cellStyle name="_03_长期资产申报表_pbc-汇总_ABC-pbc表20060610－赵静 2 2" xfId="1483"/>
    <cellStyle name="_03_长期资产申报表_pbc_Book2wu_股权等" xfId="1484"/>
    <cellStyle name="_03_长期资产申报表_pbc_Book2wu_股权等 2" xfId="1485"/>
    <cellStyle name="_估值(DCF)尽职调查预测表(收益法)xin7.23_Intercom_设备评估表(运宏)" xfId="1486"/>
    <cellStyle name="_03_长期资产申报表_pbc_Book2wu_股权等 2 2" xfId="1487"/>
    <cellStyle name="_估值(DCF)尽职调查预测表(收益法)xin7.23_Intercom_设备评估表(运宏) 2" xfId="1488"/>
    <cellStyle name="_IAS Adjustments030630_CCB.HO.New TB template.CCB PRC IAS Sorting.040223 trial run" xfId="1489"/>
    <cellStyle name="60% - 强调文字颜色 6 5 2 2" xfId="1490"/>
    <cellStyle name="_CCB.QH.Item12..ProfitNAVRecon.031206-HL.ML_CCB.HO.NAV Recon.HL.031222.AL_CCB.Dec03AuditPack.GL.V2" xfId="1491"/>
    <cellStyle name="_03_长期资产申报表_pbc_Book2wu_股权等_ABC-pbc表20060610" xfId="1492"/>
    <cellStyle name="_03_长期资产申报表_pbc_Book2wu_股权等_ABC-pbc表20060610_PBC(CG)-MASTER" xfId="1493"/>
    <cellStyle name="Calc Currency (0) 6 5" xfId="1494"/>
    <cellStyle name="_03_长期资产申报表_pbc_Book2wu_股权等_ABC-pbc表20060610_PBC(CG)-MASTER 2" xfId="1495"/>
    <cellStyle name="_03_长期资产申报表_pbc_Book2wu_股权等_ABC-pbc表20060610_PBC(CG)-MASTER 2 2" xfId="1496"/>
    <cellStyle name="_03_长期资产申报表_pbc_Book2wu_股权等_ABC-pbc表20060610_PBC(CG)-MASTER_PBC(CG)-MASTER" xfId="1497"/>
    <cellStyle name="0,0_x000d__x000a_NA_x000d__x000a_ 6 3" xfId="1498"/>
    <cellStyle name="_03_长期资产申报表_pbc_Book2wu_股权等_ABC-pbc表20060610_PBC(CG)-MASTER_PBC(CG)-MASTER 2" xfId="1499"/>
    <cellStyle name="超链接 4 4" xfId="1500"/>
    <cellStyle name="_Part III.200406.Loan and Liabilities details.(Site Name)" xfId="1501"/>
    <cellStyle name="千位分隔 7 2 9" xfId="1502"/>
    <cellStyle name="_03_长期资产申报表_pbc_Book2wu_股权等_ABC-pbc表20060610_PBC(CG)-MASTER_PBC(CG)-MASTER 2 2" xfId="1503"/>
    <cellStyle name="输出 3 2 3 2" xfId="1504"/>
    <cellStyle name="20% - 强调文字颜色 6 2 11" xfId="1505"/>
    <cellStyle name="_03_长期资产申报表_pbc_Book2wu_股权等_ABC-pbc表20060610－赵静" xfId="1506"/>
    <cellStyle name="40% - 强调文字颜色 3 2 18" xfId="1507"/>
    <cellStyle name="标题 7 3" xfId="1508"/>
    <cellStyle name="20% - 强调文字颜色 6 2 11 2" xfId="1509"/>
    <cellStyle name="_03_长期资产申报表_pbc_Book2wu_股权等_ABC-pbc表20060610－赵静 2" xfId="1510"/>
    <cellStyle name="Input Cells 6 6" xfId="1511"/>
    <cellStyle name="20% - 强调文字颜色 3 3 5 3" xfId="1512"/>
    <cellStyle name="40% - 强调文字颜色 3 2 18 2" xfId="1513"/>
    <cellStyle name="标题 7 3 2" xfId="1514"/>
    <cellStyle name="_东漆（新）12.31" xfId="1515"/>
    <cellStyle name="_03_长期资产申报表_pbc_Book2wu_股权等_ABC-pbc表20060610－赵静 2 2" xfId="1516"/>
    <cellStyle name="_03_长期资产申报表_pbc-汇总_Book2222222222222222222222222222222222222222222222222 2" xfId="1517"/>
    <cellStyle name="强调文字颜色 6 2 6 2 2" xfId="1518"/>
    <cellStyle name="_03_长期资产申报表_pbc_Book2wu_股权等_ABC-pbc表20060610－赵静_PBC(CG)-MASTER" xfId="1519"/>
    <cellStyle name="_03_长期资产申报表_pbc-汇总_Book2222222222222222222222222222222222222222222222222 2 2" xfId="1520"/>
    <cellStyle name="_03_长期资产申报表_pbc_pbc-2版（附表）maqiang_股权等_ABC-pbc表20060610－赵静_PBC(CG)-MASTER" xfId="1521"/>
    <cellStyle name="60% - 强调文字颜色 3 6 3" xfId="1522"/>
    <cellStyle name="_03_长期资产申报表_pbc_Book2wu_股权等_ABC-pbc表20060610－赵静_PBC(CG)-MASTER 2" xfId="1523"/>
    <cellStyle name="_03_长期资产申报表_pbc_pbc-2版（附表）maqiang_股权等_ABC-pbc表20060610－赵静_PBC(CG)-MASTER 2" xfId="1524"/>
    <cellStyle name="60% - 强调文字颜色 3 6 3 2" xfId="1525"/>
    <cellStyle name="_03_长期资产申报表_pbc_Book2wu_股权等_ABC-pbc表20060610－赵静_PBC(CG)-MASTER 2 2" xfId="1526"/>
    <cellStyle name="_CCB.HEN.Item12.ProfitNAVRecon.031209.LY_CCB.SX.Item12.F.ProfitNAVRecon.031212.MS_CCB.Dec03AuditPack.GL.V2 2 2" xfId="1527"/>
    <cellStyle name="_03_长期资产申报表_pbc_Book2wu_股权等_PBC(CG)-MASTER 2 2" xfId="1528"/>
    <cellStyle name="_03_长期资产申报表_pbc_Worksheet in   pbc-汇总LAST_股权等_ABC-pbc表20060610_PBC(CG)-MASTER" xfId="1529"/>
    <cellStyle name="40% - 强调文字颜色 3 2 4 2" xfId="1530"/>
    <cellStyle name="_03_长期资产申报表_pbc_Book2wu_股权等_PBC(CG)-MASTER_PBC(CG)-MASTER" xfId="1531"/>
    <cellStyle name="40% - 强调文字颜色 3 2 4 2 2" xfId="1532"/>
    <cellStyle name="_三九集团收益法调查表2006三九医贸1103" xfId="1533"/>
    <cellStyle name="_03_长期资产申报表_pbc_Book2wu_股权等_PBC(CG)-MASTER_PBC(CG)-MASTER 2" xfId="1534"/>
    <cellStyle name="_03_长期资产申报表_pbc_Book2wu_股权等_PBC(CG)-MASTER_PBC(CG)-MASTER 2 2" xfId="1535"/>
    <cellStyle name="40% - 强调文字颜色 1 11 2" xfId="1536"/>
    <cellStyle name="_03_长期资产申报表_pbc_Book2wu_股权等_原ABC-pbc表" xfId="1537"/>
    <cellStyle name="_03_长期资产申报表_pbc_Book2wu_股权等_原ABC-pbc表_PBC(CG)-MASTER" xfId="1538"/>
    <cellStyle name="_03_长期资产申报表_pbc_Book2wu_股权等_原ABC-pbc表_PBC(CG)-MASTER 2" xfId="1539"/>
    <cellStyle name="20% - 强调文字颜色 6 3 2 4" xfId="1540"/>
    <cellStyle name="20% - 强调文字颜色 6 18" xfId="1541"/>
    <cellStyle name="20% - 强调文字颜色 6 23" xfId="1542"/>
    <cellStyle name="_03_长期资产申报表_pbc_Book2wu_股权等_原ABC-pbc表_PBC(CG)-MASTER 2 2" xfId="1543"/>
    <cellStyle name="_03_长期资产申报表_pbc_Book2wu_原ABC-pbc表 2 2" xfId="1544"/>
    <cellStyle name="强调文字颜色 3 2 4 2" xfId="1545"/>
    <cellStyle name="_CCB.HEN.Item12.ProfitNAVRecon.031209.LY_1_CCB.CQ.Item12.1D.ProfitNAVRec.031213-revised.dhnc_CCB.Dec03AuditPack.GL.V2 2" xfId="1546"/>
    <cellStyle name="_03_长期资产申报表_pbc_替换第二版 2" xfId="1547"/>
    <cellStyle name="RevList 2 2 3" xfId="1548"/>
    <cellStyle name="_03_长期资产申报表_pbc_Book2wu_原ABC-pbc表_PBC(CG)-MASTER" xfId="1549"/>
    <cellStyle name="_海门支行办公楼案例计算" xfId="1550"/>
    <cellStyle name="_CCB.HO.2002 Jnl summary by jnl.GL PRC 41-80.grouped.031221_CCB.HO.2001 Jnl summary by jnl.GL PRC 1-12,33_CCB.Dec03AuditPack.GL.V2" xfId="1551"/>
    <cellStyle name="强调文字颜色 3 2 4 2 2" xfId="1552"/>
    <cellStyle name="_CCB.HEN.Item12.ProfitNAVRecon.031209.LY_1_CCB.CQ.Item12.1D.ProfitNAVRec.031213-revised.dhnc_CCB.Dec03AuditPack.GL.V2 2 2" xfId="1553"/>
    <cellStyle name="_03_长期资产申报表_pbc_替换第二版 2 2" xfId="1554"/>
    <cellStyle name="RevList 2 2 3 2" xfId="1555"/>
    <cellStyle name="_03_长期资产申报表_pbc_Book2wu_原ABC-pbc表_PBC(CG)-MASTER 2" xfId="1556"/>
    <cellStyle name="20% - 强调文字颜色 2 3 2 4" xfId="1557"/>
    <cellStyle name="_海门支行办公楼案例计算 2" xfId="1558"/>
    <cellStyle name="_CCB.HO.2002 Jnl summary by jnl.GL PRC 41-80.grouped.031221_CCB.HO.2001 Jnl summary by jnl.GL PRC 1-12,33_CCB.Dec03AuditPack.GL.V2 2" xfId="1559"/>
    <cellStyle name="常规 40 4" xfId="1560"/>
    <cellStyle name="常规 35 4" xfId="1561"/>
    <cellStyle name="_03_长期资产申报表_pbc_Book2wu_原ABC-pbc表_PBC(CG)-MASTER 2 2" xfId="1562"/>
    <cellStyle name="RevList 5 2 2 2" xfId="1563"/>
    <cellStyle name="_03_长期资产申报表_pbc_PBC(CG)-MASTER 2" xfId="1564"/>
    <cellStyle name="_03_长期资产申报表_pbc_PBC(CG)-MASTER 2 2" xfId="1565"/>
    <cellStyle name="_03_长期资产申报表_pbc_PBC(CG)-MASTER_PBC(CG)-MASTER" xfId="1566"/>
    <cellStyle name="样式 1 10" xfId="1567"/>
    <cellStyle name="_03_长期资产申报表_pbc_替换第二版_原ABC-pbc表" xfId="1568"/>
    <cellStyle name="_03_长期资产申报表_pbc_PBC(CG)-MASTER_PBC(CG)-MASTER 2" xfId="1569"/>
    <cellStyle name="资产 2 23" xfId="1570"/>
    <cellStyle name="资产 2 18" xfId="1571"/>
    <cellStyle name="强调文字颜色 6 3 4 4" xfId="1572"/>
    <cellStyle name="_03_长期资产申报表_pbc_替换第二版_原ABC-pbc表 2" xfId="1573"/>
    <cellStyle name="_03_长期资产申报表_pbc_pbc-2版（附表）maqiang_股权等_ABC-pbc表20060610_PBC(CG)-MASTER" xfId="1574"/>
    <cellStyle name="_03_长期资产申报表_pbc_PBC(CG)-MASTER_PBC(CG)-MASTER 2 2" xfId="1575"/>
    <cellStyle name="_03_长期资产申报表_pbc_pbc-2版（附表）maqiang" xfId="1576"/>
    <cellStyle name="_03_长期资产申报表_pbc_pbc-2版（附表）maqiang 2" xfId="1577"/>
    <cellStyle name="_03_长期资产申报表_pbc_pbc-2版（附表）maqiang 2 2" xfId="1578"/>
    <cellStyle name="40% - 强调文字颜色 1 5 5" xfId="1579"/>
    <cellStyle name="_03_长期资产申报表_pbc_pbc-2版（附表）maqiang_ABC-pbc表20060610_PBC(CG)-MASTER 2 2" xfId="1580"/>
    <cellStyle name="_应收账款账龄_AC00-F-080930" xfId="1581"/>
    <cellStyle name="_03_长期资产申报表_pbc_pbc-2版（附表）maqiang_ABC-pbc表20060610_PBC(CG)-MASTER_PBC(CG)-MASTER" xfId="1582"/>
    <cellStyle name="_03_长期资产申报表_pbc_pbc-2版（附表）maqiang_ABC-pbc表20060610_PBC(CG)-MASTER_PBC(CG)-MASTER 2" xfId="1583"/>
    <cellStyle name="_03_长期资产申报表_pbc_pbc-2版（附表）maqiang_ABC-pbc表20060610_PBC(CG)-MASTER_PBC(CG)-MASTER 2 2" xfId="1584"/>
    <cellStyle name="Lines Fill 9 2" xfId="1585"/>
    <cellStyle name="_03_长期资产申报表_pbc_pbc-2版（附表）maqiang_ABC-pbc表20060610－赵静" xfId="1586"/>
    <cellStyle name="_03_长期资产申报表_pbc_pbc-2版（附表）maqiang_ABC-pbc表20060610－赵静 2" xfId="1587"/>
    <cellStyle name="_39-延寿" xfId="1588"/>
    <cellStyle name="_03_长期资产申报表_pbc_pbc-2版（附表）maqiang_ABC-pbc表20060610－赵静 2 2" xfId="1589"/>
    <cellStyle name="_03_长期资产申报表_pbc_pbc-2版（附表）maqiang_ABC-pbc表20060610－赵静_PBC(CG)-MASTER 2" xfId="1590"/>
    <cellStyle name="_03_长期资产申报表_pbc_pbc-2版（附表）maqiang_ABC-pbc表20060610－赵静_PBC(CG)-MASTER 2 2" xfId="1591"/>
    <cellStyle name="_03_长期资产申报表_pbc_pbc-2版（附表）maqiang_PBC(CG)-MASTER" xfId="1592"/>
    <cellStyle name="_03_长期资产申报表_pbc_pbc-2版（附表）maqiang_PBC(CG)-MASTER 2" xfId="1593"/>
    <cellStyle name="20% - 强调文字颜色 6 9" xfId="1594"/>
    <cellStyle name="_CBRE明细表 10" xfId="1595"/>
    <cellStyle name="_03_长期资产申报表_pbc_pbc-2版（附表）maqiang_PBC(CG)-MASTER 2 2" xfId="1596"/>
    <cellStyle name="_03_长期资产申报表_pbc_pbc-2版（附表）maqiang_PBC(CG)-MASTER_PBC(CG)-MASTER" xfId="1597"/>
    <cellStyle name="Dezi 2_-" xfId="1598"/>
    <cellStyle name="_03_长期资产申报表_pbc_pbc-2版（附表）maqiang_PBC(CG)-MASTER_PBC(CG)-MASTER 2" xfId="1599"/>
    <cellStyle name="输出 2 2 3" xfId="1600"/>
    <cellStyle name="_03_长期资产申报表_pbc_pbc-2版（附表）maqiang_PBC(CG)-MASTER_PBC(CG)-MASTER 2 2" xfId="1601"/>
    <cellStyle name="40% - 强调文字颜色 1 3 3" xfId="1602"/>
    <cellStyle name="注释 8" xfId="1603"/>
    <cellStyle name="_03_长期资产申报表_pbc_pbc-2版（附表）maqiang_股权等 2" xfId="1604"/>
    <cellStyle name="40% - 强调文字颜色 1 3 3 2" xfId="1605"/>
    <cellStyle name="_Part III.200406.Loan and Liabilities details.(Site Name)_KPMG original version_(中企华)审计评估联合申报明细表.V1" xfId="1606"/>
    <cellStyle name="_CCB.SZ.reporting Pack.031110.DY" xfId="1607"/>
    <cellStyle name="注释 8 2" xfId="1608"/>
    <cellStyle name="百分比 2 28" xfId="1609"/>
    <cellStyle name="_03_长期资产申报表_pbc_pbc-2版（附表）maqiang_股权等 2 2" xfId="1610"/>
    <cellStyle name="20% - 强调文字颜色 2 3 2 2 4" xfId="1611"/>
    <cellStyle name="_03_长期资产申报表_pbc_pbc-2版（附表）maqiang_股权等_ABC-pbc表20060610" xfId="1612"/>
    <cellStyle name="_03_长期资产申报表_pbc_pbc-2版（附表）maqiang_股权等_ABC-pbc表20060610 2" xfId="1613"/>
    <cellStyle name="_03_长期资产申报表_pbc_pbc-2版（附表）maqiang_股权等_ABC-pbc表20060610 2 2" xfId="1614"/>
    <cellStyle name="_03_长期资产申报表_pbc_替换第二版_原ABC-pbc表 2 2" xfId="1615"/>
    <cellStyle name="_03_长期资产申报表_pbc_pbc-2版（附表）maqiang_股权等_ABC-pbc表20060610_PBC(CG)-MASTER 2" xfId="1616"/>
    <cellStyle name="_03_长期资产申报表_pbc_pbc-2版（附表）maqiang_股权等_ABC-pbc表20060610_PBC(CG)-MASTER 2 2" xfId="1617"/>
    <cellStyle name="_应收帐款自查表" xfId="1618"/>
    <cellStyle name="_03_长期资产申报表_pbc_pbc-2版（附表）maqiang_股权等_ABC-pbc表20060610_PBC(CG)-MASTER_PBC(CG)-MASTER" xfId="1619"/>
    <cellStyle name="_03_长期资产申报表_pbc_pbc-2版（附表）maqiang_股权等_ABC-pbc表20060610_PBC(CG)-MASTER_PBC(CG)-MASTER 2 2" xfId="1620"/>
    <cellStyle name="好_山阴县安荣乡煤矿井巷工程计算表（11-04-16） 18" xfId="1621"/>
    <cellStyle name="差_山阴县安荣乡煤矿井巷工程计算表（11-04-16） 2 2" xfId="1622"/>
    <cellStyle name="_03_长期资产申报表_pbc_pbc-汇总LAST2_ABC-pbc表20060610_PBC(CG)-MASTER_PBC(CG)-MASTER" xfId="1623"/>
    <cellStyle name="_03_长期资产申报表_pbc_pbc-2版（附表）maqiang_股权等_ABC-pbc表20060610－赵静" xfId="1624"/>
    <cellStyle name="_天然气(新)" xfId="1625"/>
    <cellStyle name="差_山阴县安荣乡煤矿井巷工程计算表（11-04-16） 2 2 2" xfId="1626"/>
    <cellStyle name="_03_长期资产申报表_pbc_pbc-汇总LAST2_ABC-pbc表20060610_PBC(CG)-MASTER_PBC(CG)-MASTER 2" xfId="1627"/>
    <cellStyle name="_03_长期资产申报表_pbc_pbc-2版（附表）maqiang_股权等_ABC-pbc表20060610－赵静 2" xfId="1628"/>
    <cellStyle name="差_山阴县安荣乡煤矿井巷工程计算表（11-04-16） 2 2 2 2" xfId="1629"/>
    <cellStyle name="_03_长期资产申报表_pbc_pbc-汇总LAST2_ABC-pbc表20060610_PBC(CG)-MASTER_PBC(CG)-MASTER 2 2" xfId="1630"/>
    <cellStyle name="_03_长期资产申报表_pbc_pbc-2版（附表）maqiang_股权等_ABC-pbc表20060610－赵静 2 2" xfId="1631"/>
    <cellStyle name="_其他应收款帐龄分析12月份" xfId="1632"/>
    <cellStyle name="_03_长期资产申报表_pbc_pbc-2版（附表）maqiang_股权等_ABC-pbc表20060610－赵静_PBC(CG)-MASTER 2 2" xfId="1633"/>
    <cellStyle name="20% - 强调文字颜色 2 2 18 2" xfId="1634"/>
    <cellStyle name="强调文字颜色 2 3 2 2 2" xfId="1635"/>
    <cellStyle name="_电信项目资产评估调查表06.4.30（收益法）-信息公司_附件6：收益现值法评估明细表-Eunis_设备评估表(运宏) 2" xfId="1636"/>
    <cellStyle name="输入 2 2" xfId="1637"/>
    <cellStyle name="常规 2 8 2" xfId="1638"/>
    <cellStyle name="差_主要设备询价表（塔城） 11" xfId="1639"/>
    <cellStyle name="_CCB.HO.2003 Jnl summary by jnl.Gl.specific for HO branch_CCB.HO.2003 Jnl summary by jnl.GL PRC 60-80.031221rev 2" xfId="1640"/>
    <cellStyle name="标题 8 3 2" xfId="1641"/>
    <cellStyle name="_03_长期资产申报表_pbc_pbc-2版（附表）maqiang_股权等_PBC(CG)-MASTER" xfId="1642"/>
    <cellStyle name="输入 2 2 2" xfId="1643"/>
    <cellStyle name="常规 2 8 2 2" xfId="1644"/>
    <cellStyle name="_CCB.HO.2003 Jnl summary by jnl.Gl.specific for HO branch_CCB.HO.2003 Jnl summary by jnl.GL PRC 60-80.031221rev 2 2" xfId="1645"/>
    <cellStyle name="_03_长期资产申报表_pbc_pbc-2版（附表）maqiang_股权等_PBC(CG)-MASTER 2" xfId="1646"/>
    <cellStyle name="_03_长期资产申报表_pbc_pbc-2版（附表）maqiang_股权等_PBC(CG)-MASTER 2 2" xfId="1647"/>
    <cellStyle name="_03_长期资产申报表_pbc_pbc-2版（附表）maqiang_股权等_PBC(CG)-MASTER_PBC(CG)-MASTER" xfId="1648"/>
    <cellStyle name="_03_长期资产申报表_pbc_pbc-2版（附表）maqiang_股权等_PBC(CG)-MASTER_PBC(CG)-MASTER 2" xfId="1649"/>
    <cellStyle name="_折线系数_附件6：收益现值法评估明细表-Eunis" xfId="1650"/>
    <cellStyle name="_03_长期资产申报表_pbc_pbc-2版（附表）maqiang_股权等_PBC(CG)-MASTER_PBC(CG)-MASTER 2 2" xfId="1651"/>
    <cellStyle name="Linked Cells 7 3 2 2" xfId="1652"/>
    <cellStyle name="_电力成本法评估明细表" xfId="1653"/>
    <cellStyle name="_03_长期资产申报表_pbc-汇总_股权等_ABC-pbc表20060610－赵静 2" xfId="1654"/>
    <cellStyle name="_03_长期资产申报表_pbc_pbc-2版（附表）maqiang_股权等_原ABC-pbc表 2" xfId="1655"/>
    <cellStyle name="_03_长期资产申报表_pbc_pbc-2版（附表）maqiang_股权等_原ABC-pbc表 2 2" xfId="1656"/>
    <cellStyle name="20% - 强调文字颜色 6 2 6 3" xfId="1657"/>
    <cellStyle name="_电力成本法评估明细表 2" xfId="1658"/>
    <cellStyle name="_03_长期资产申报表_pbc-汇总_股权等_ABC-pbc表20060610－赵静 2 2" xfId="1659"/>
    <cellStyle name="注释 2 2 8" xfId="1660"/>
    <cellStyle name="60% - 强调文字颜色 1 4 2 2" xfId="1661"/>
    <cellStyle name="_03_长期资产申报表_pbc-汇总_股权等_ABC-pbc表20060610－赵静_PBC(CG)-MASTER" xfId="1662"/>
    <cellStyle name="20% - 强调文字颜色 4 6 3" xfId="1663"/>
    <cellStyle name="_03_长期资产申报表_pbc_pbc-2版（附表）maqiang_股权等_原ABC-pbc表_PBC(CG)-MASTER" xfId="1664"/>
    <cellStyle name="60% - 强调文字颜色 1 4 2 2 2" xfId="1665"/>
    <cellStyle name="_03_长期资产申报表_pbc-汇总_股权等_ABC-pbc表20060610－赵静_PBC(CG)-MASTER 2" xfId="1666"/>
    <cellStyle name="20% - 强调文字颜色 4 6 3 2" xfId="1667"/>
    <cellStyle name="_03_长期资产申报表_pbc_pbc-2版（附表）maqiang_股权等_原ABC-pbc表_PBC(CG)-MASTER 2" xfId="1668"/>
    <cellStyle name="_03_长期资产申报表_pbc-汇总_股权等_ABC-pbc表20060610－赵静_PBC(CG)-MASTER 2 2" xfId="1669"/>
    <cellStyle name="_03_长期资产申报表_pbc_pbc-2版（附表）maqiang_股权等_原ABC-pbc表_PBC(CG)-MASTER 2 2" xfId="1670"/>
    <cellStyle name="_03_长期资产申报表_pbc_pbc-2版（附表）maqiang_原ABC-pbc表 2 2" xfId="1671"/>
    <cellStyle name="_03_长期资产申报表_pbc_pbc-2版（附表）maqiang_原ABC-pbc表_PBC(CG)-MASTER" xfId="1672"/>
    <cellStyle name="_CCB.HEN.Item12.ProfitNAVRecon.031209.LY_CCB.TG.Item12.F.ProfitNAVRecon.my.031212_CCB.Dec03AuditPack.GL.V2" xfId="1673"/>
    <cellStyle name="_03_长期资产申报表_pbc_pbc-2版（附表）maqiang_原ABC-pbc表_PBC(CG)-MASTER 2" xfId="1674"/>
    <cellStyle name="_18-动力" xfId="1675"/>
    <cellStyle name="RevList 6 7" xfId="1676"/>
    <cellStyle name="_CCB.HEN.Item12.ProfitNAVRecon.031209.LY_CCB.TG.Item12.F.ProfitNAVRecon.my.031212_CCB.Dec03AuditPack.GL.V2 2" xfId="1677"/>
    <cellStyle name="_03_长期资产申报表_pbc_pbc-2版（附表）maqiang_原ABC-pbc表_PBC(CG)-MASTER 2 2" xfId="1678"/>
    <cellStyle name="20% - 强调文字颜色 3 2 4 3" xfId="1679"/>
    <cellStyle name="_03_长期资产申报表_pbc_pbc-汇总LAST" xfId="1680"/>
    <cellStyle name="20% - 强调文字颜色 3 2 4 3 2" xfId="1681"/>
    <cellStyle name="Thousands 20" xfId="1682"/>
    <cellStyle name="Thousands 15" xfId="1683"/>
    <cellStyle name="_新华航空现金流预测060714初定送神华(回收营运资金)" xfId="1684"/>
    <cellStyle name="_03_长期资产申报表_pbc_pbc-汇总LAST 2" xfId="1685"/>
    <cellStyle name="_03_长期资产申报表_pbc_pbc-汇总LAST 2 2" xfId="1686"/>
    <cellStyle name="Comma  - Style4" xfId="1687"/>
    <cellStyle name="_03_长期资产申报表_pbc_pbc-汇总LAST2_股权等_PBC(CG)-MASTER_PBC(CG)-MASTER" xfId="1688"/>
    <cellStyle name="_03_长期资产申报表_pbc_pbc-汇总LAST1_ABC-pbc表20060610－赵静" xfId="1689"/>
    <cellStyle name="_03_长期资产申报表_pbc_pbc-汇总LAST_ABC-pbc表20060610" xfId="1690"/>
    <cellStyle name="Comma  - Style4 2" xfId="1691"/>
    <cellStyle name="_03_长期资产申报表_pbc_pbc-汇总LAST2_股权等_PBC(CG)-MASTER_PBC(CG)-MASTER 2" xfId="1692"/>
    <cellStyle name="_03_长期资产申报表_pbc_pbc-汇总LAST1_ABC-pbc表20060610－赵静 2" xfId="1693"/>
    <cellStyle name="_03_长期资产申报表_pbc_pbc-汇总LAST_ABC-pbc表20060610 2" xfId="1694"/>
    <cellStyle name="_03_长期资产申报表_pbc_pbc-汇总LAST1_ABC-pbc表20060610－赵静_PBC(CG)-MASTER" xfId="1695"/>
    <cellStyle name="20% - 强调文字颜色 3 5 2" xfId="1696"/>
    <cellStyle name="_03_长期资产申报表_pbc-汇总_原ABC-pbc表_PBC(CG)-MASTER 2 2" xfId="1697"/>
    <cellStyle name="_ET_STYLE_NoName_00_ 35" xfId="1698"/>
    <cellStyle name="常规 9 7 2 3 2" xfId="1699"/>
    <cellStyle name="_03_长期资产申报表_pbc_pbc-汇总LAST_ABC-pbc表20060610_PBC(CG)-MASTER" xfId="1700"/>
    <cellStyle name="_03_长期资产申报表_pbc_pbc-汇总LAST1_ABC-pbc表20060610－赵静_PBC(CG)-MASTER 2" xfId="1701"/>
    <cellStyle name="20% - 强调文字颜色 3 5 2 2" xfId="1702"/>
    <cellStyle name="_03_长期资产申报表_pbc_pbc-汇总LAST_ABC-pbc表20060610_PBC(CG)-MASTER 2" xfId="1703"/>
    <cellStyle name="_03_长期资产申报表_pbc_pbc-汇总LAST_ABC-pbc表20060610_PBC(CG)-MASTER 2 2" xfId="1704"/>
    <cellStyle name="_审定报表(初稿）OK_附件5：评估、审计明细表（成本法）" xfId="1705"/>
    <cellStyle name="_03_长期资产申报表_pbc_pbc-汇总LAST1_ABC-pbc表20060610－赵静_PBC(CG)-MASTER 2 2" xfId="1706"/>
    <cellStyle name="_03_长期资产申报表_pbc-汇总_股权等_ABC-pbc表20060610_PBC(CG)-MASTER_PBC(CG)-MASTER 2 2" xfId="1707"/>
    <cellStyle name="_03_长期资产申报表_pbc_pbc-汇总LAST_ABC-pbc表20060610_PBC(CG)-MASTER_PBC(CG)-MASTER" xfId="1708"/>
    <cellStyle name="_03_长期资产申报表_pbc_pbc-汇总LAST_ABC-pbc表20060610_PBC(CG)-MASTER_PBC(CG)-MASTER 2" xfId="1709"/>
    <cellStyle name="强调文字颜色 6 3 2 3" xfId="1710"/>
    <cellStyle name="_03_长期资产申报表_pbc_pbc-汇总LAST_ABC-pbc表20060610_PBC(CG)-MASTER_PBC(CG)-MASTER 2 2" xfId="1711"/>
    <cellStyle name="Input Cells 3 2 2" xfId="1712"/>
    <cellStyle name="_CCB.QH.Item12..ProfitNAVRecon.031206-HL.ML_CCB.HB.Item12.Housing Loan.ProfitNAVRecon.031218.JZ_CCB.Dec03AuditPack.GL.V2 2 2" xfId="1713"/>
    <cellStyle name="_03_长期资产申报表_pbc_替换第二版_PBC(CG)-MASTER 2 2" xfId="1714"/>
    <cellStyle name="_03_长期资产申报表_pbc_pbc-汇总LAST_ABC-pbc表20060610－赵静" xfId="1715"/>
    <cellStyle name="_CCB.HEN.Item12.ProfitNAVRecon.031209.LY_1_CCB.HO.NAV Recon.031226.AL_CCB.Dec03AuditPack.GL.V2" xfId="1716"/>
    <cellStyle name="_03_长期资产申报表_pbc_pbc-汇总LAST_ABC-pbc表20060610－赵静 2" xfId="1717"/>
    <cellStyle name="40% - 强调文字颜色 4 5 2" xfId="1718"/>
    <cellStyle name="_ET_STYLE_NoName_00_ 25" xfId="1719"/>
    <cellStyle name="_ET_STYLE_NoName_00_ 30" xfId="1720"/>
    <cellStyle name="_CCB.HEN.Item12.ProfitNAVRecon.031209.LY_1_CCB.HO.NAV Recon.031226.AL_CCB.Dec03AuditPack.GL.V2 2" xfId="1721"/>
    <cellStyle name="_03_长期资产申报表_pbc_pbc-汇总LAST_ABC-pbc表20060610－赵静 2 2" xfId="1722"/>
    <cellStyle name="_03_长期资产申报表_pbc_pbc-汇总LAST_ABC-pbc表20060610－赵静_PBC(CG)-MASTER" xfId="1723"/>
    <cellStyle name="_03_长期资产申报表_pbc_pbc-汇总LAST_ABC-pbc表20060610－赵静_PBC(CG)-MASTER 2" xfId="1724"/>
    <cellStyle name="_03_长期资产申报表_pbc_pbc-汇总LAST_ABC-pbc表20060610－赵静_PBC(CG)-MASTER 2 2" xfId="1725"/>
    <cellStyle name="公司标准表 8" xfId="1726"/>
    <cellStyle name="_03_长期资产申报表_pbc_替换第二版_股权等_ABC-pbc表20060610－赵静 2" xfId="1727"/>
    <cellStyle name="注释 2 2 3" xfId="1728"/>
    <cellStyle name="公司标准表 9 5 2" xfId="1729"/>
    <cellStyle name="_03_长期资产申报表_pbc_pbc-汇总LAST_PBC(CG)-MASTER" xfId="1730"/>
    <cellStyle name="_03_长期资产申报表_pbc-汇总_股权等_ABC-pbc表20060610_PBC(CG)-MASTER_PBC(CG)-MASTER" xfId="1731"/>
    <cellStyle name="公司标准表 8 2" xfId="1732"/>
    <cellStyle name="_03_长期资产申报表_pbc_替换第二版_股权等_ABC-pbc表20060610－赵静 2 2" xfId="1733"/>
    <cellStyle name="注释 2 2 3 2" xfId="1734"/>
    <cellStyle name="公司标准表 9 5 2 2" xfId="1735"/>
    <cellStyle name="_03_长期资产申报表_pbc_pbc-汇总LAST_PBC(CG)-MASTER 2" xfId="1736"/>
    <cellStyle name="_03_长期资产申报表_pbc-汇总_股权等_ABC-pbc表20060610_PBC(CG)-MASTER_PBC(CG)-MASTER 2" xfId="1737"/>
    <cellStyle name="_03_长期资产申报表_pbc_pbc-汇总LAST_PBC(CG)-MASTER 2 2" xfId="1738"/>
    <cellStyle name="_CCB.HEN.Item12.ProfitNAVRecon.031209.LY_CCB.LN.Item12.Profit  NAV reconciliation.031121" xfId="1739"/>
    <cellStyle name="_03_长期资产申报表_pbc_pbc-汇总LAST_PBC(CG)-MASTER_PBC(CG)-MASTER" xfId="1740"/>
    <cellStyle name="_CCB.HEN.Item12.ProfitNAVRecon.031209.LY_CCB.LN.Item12.Profit  NAV reconciliation.031121 2" xfId="1741"/>
    <cellStyle name="_03_长期资产申报表_pbc_pbc-汇总LAST_PBC(CG)-MASTER_PBC(CG)-MASTER 2" xfId="1742"/>
    <cellStyle name="_CCB.HEN.Item12.ProfitNAVRecon.031209.LY_CCB.LN.Item12.Profit  NAV reconciliation.031121 2 2" xfId="1743"/>
    <cellStyle name="_03_长期资产申报表_pbc_pbc-汇总LAST_PBC(CG)-MASTER_PBC(CG)-MASTER 2 2" xfId="1744"/>
    <cellStyle name="_03_长期资产申报表_pbc_pbc-汇总LAST_股权等 2 2" xfId="1745"/>
    <cellStyle name="0,0_x000d__x000a_NA_x000d__x000a_ 8 6" xfId="1746"/>
    <cellStyle name="_03_长期资产申报表_pbc_pbc-汇总LAST_股权等_ABC-pbc表20060610" xfId="1747"/>
    <cellStyle name="_03_长期资产申报表_pbc_pbc-汇总LAST_股权等_ABC-pbc表20060610 2" xfId="1748"/>
    <cellStyle name="40% - 强调文字颜色 3 2 4 3" xfId="1749"/>
    <cellStyle name="_03_长期资产申报表_pbc_pbc-汇总LAST_股权等_ABC-pbc表20060610 2 2" xfId="1750"/>
    <cellStyle name="_三九脑科收益法表格_科宁公司（成本法）" xfId="1751"/>
    <cellStyle name="千位分隔 6 3" xfId="1752"/>
    <cellStyle name="_03_长期资产申报表_pbc_pbc-汇总LAST_股权等_ABC-pbc表20060610_PBC(CG)-MASTER" xfId="1753"/>
    <cellStyle name="千位分隔 6 3 2" xfId="1754"/>
    <cellStyle name="_03_长期资产申报表_pbc_pbc-汇总LAST_股权等_ABC-pbc表20060610_PBC(CG)-MASTER 2" xfId="1755"/>
    <cellStyle name="_03_长期资产申报表_pbc_pbc-汇总LAST_股权等_ABC-pbc表20060610_PBC(CG)-MASTER 2 2" xfId="1756"/>
    <cellStyle name="_03_长期资产申报表_pbc_pbc-汇总LAST_股权等_ABC-pbc表20060610_PBC(CG)-MASTER_PBC(CG)-MASTER" xfId="1757"/>
    <cellStyle name="_03_长期资产申报表_pbc_pbc-汇总LAST_股权等_ABC-pbc表20060610_PBC(CG)-MASTER_PBC(CG)-MASTER 2 2" xfId="1758"/>
    <cellStyle name="适中 4 3" xfId="1759"/>
    <cellStyle name="_03_长期资产申报表_pbc_pbc-汇总LAST_股权等_ABC-pbc表20060610－赵静" xfId="1760"/>
    <cellStyle name="40% - 强调文字颜色 1 2 15" xfId="1761"/>
    <cellStyle name="40% - 强调文字颜色 1 2 20" xfId="1762"/>
    <cellStyle name="适中 4 3 2" xfId="1763"/>
    <cellStyle name="_03_长期资产申报表_pbc_pbc-汇总LAST_股权等_ABC-pbc表20060610－赵静 2" xfId="1764"/>
    <cellStyle name="40% - 强调文字颜色 1 2 15 2" xfId="1765"/>
    <cellStyle name="40% - 强调文字颜色 1 2 20 2" xfId="1766"/>
    <cellStyle name="常规 2 2 7 3" xfId="1767"/>
    <cellStyle name="_03_长期资产申报表_pbc_pbc-汇总LAST_股权等_ABC-pbc表20060610－赵静 2 2" xfId="1768"/>
    <cellStyle name="_03_长期资产申报表_pbc_pbc-汇总LAST_股权等_ABC-pbc表20060610－赵静_PBC(CG)-MASTER" xfId="1769"/>
    <cellStyle name="40% - 强调文字颜色 5 2 6" xfId="1770"/>
    <cellStyle name="_03_长期资产申报表_pbc_pbc-汇总LAST_股权等_ABC-pbc表20060610－赵静_PBC(CG)-MASTER 2" xfId="1771"/>
    <cellStyle name="20% - 强调文字颜色 3 2 4" xfId="1772"/>
    <cellStyle name="40% - 强调文字颜色 5 2 6 2" xfId="1773"/>
    <cellStyle name="_03_长期资产申报表_pbc_pbc-汇总LAST_股权等_ABC-pbc表20060610－赵静_PBC(CG)-MASTER 2 2" xfId="1774"/>
    <cellStyle name="_03_长期资产申报表_pbc_pbc-汇总LAST_股权等_PBC(CG)-MASTER" xfId="1775"/>
    <cellStyle name="_03_长期资产申报表_pbc_pbc-汇总LAST_股权等_PBC(CG)-MASTER 2" xfId="1776"/>
    <cellStyle name="_03_长期资产申报表_pbc_pbc-汇总LAST_股权等_PBC(CG)-MASTER 2 2" xfId="1777"/>
    <cellStyle name="_CBRE明细表 6 4" xfId="1778"/>
    <cellStyle name="60% - 强调文字颜色 1 3 2 2 4" xfId="1779"/>
    <cellStyle name="_03_长期资产申报表_pbc_pbc-汇总LAST_股权等_PBC(CG)-MASTER_PBC(CG)-MASTER" xfId="1780"/>
    <cellStyle name="_03_长期资产申报表_pbc_pbc-汇总LAST_股权等_PBC(CG)-MASTER_PBC(CG)-MASTER 2" xfId="1781"/>
    <cellStyle name="_03_长期资产申报表_pbc_pbc-汇总LAST_股权等_PBC(CG)-MASTER_PBC(CG)-MASTER 2 2" xfId="1782"/>
    <cellStyle name="差_山阴县安荣乡煤矿资产评估申报表 2 2 3" xfId="1783"/>
    <cellStyle name="40% - 强调文字颜色 2 4 6" xfId="1784"/>
    <cellStyle name="_03_长期资产申报表_pbc_pbc-汇总LAST_股权等_原ABC-pbc表" xfId="1785"/>
    <cellStyle name="_03_长期资产申报表_pbc_pbc-汇总LAST_股权等_原ABC-pbc表 2" xfId="1786"/>
    <cellStyle name="_三九集团收益法调查表2006三九医贸1103_科宁公司（成本法）" xfId="1787"/>
    <cellStyle name="_03_长期资产申报表_pbc-汇总_原ABC-pbc表" xfId="1788"/>
    <cellStyle name="_CCB.HEN.Item12.ProfitNAVRecon.031209.LY_1_CCB.HO.NAV Recon.031208.EL" xfId="1789"/>
    <cellStyle name="_03_长期资产申报表_pbc_pbc-汇总LAST_股权等_原ABC-pbc表 2 2" xfId="1790"/>
    <cellStyle name="强调文字颜色 2 2 6 4" xfId="1791"/>
    <cellStyle name="20% - 强调文字颜色 5 5" xfId="1792"/>
    <cellStyle name="Input Cells 2 4 2" xfId="1793"/>
    <cellStyle name="_Part III.200406.Loan and Liabilities details.(Site Name)_Shenhua PBC package 050530_附件1：审计评估联合申报明细表 2 2" xfId="1794"/>
    <cellStyle name="_03_长期资产申报表_pbc_pbc-汇总LAST_股权等_原ABC-pbc表_PBC(CG)-MASTER" xfId="1795"/>
    <cellStyle name="20% - 强调文字颜色 5 5 2" xfId="1796"/>
    <cellStyle name="Linked Cells 4 12" xfId="1797"/>
    <cellStyle name="_03_长期资产申报表_pbc_pbc-汇总LAST_股权等_原ABC-pbc表_PBC(CG)-MASTER 2" xfId="1798"/>
    <cellStyle name="_03_长期资产申报表_pbc-汇总_股权等_PBC(CG)-MASTER" xfId="1799"/>
    <cellStyle name="20% - 强调文字颜色 5 5 2 2" xfId="1800"/>
    <cellStyle name="Linked Cells 4 12 2" xfId="1801"/>
    <cellStyle name="_03_长期资产申报表_pbc_pbc-汇总LAST_股权等_原ABC-pbc表_PBC(CG)-MASTER 2 2" xfId="1802"/>
    <cellStyle name="_03_长期资产申报表_pbc_替换第二版_ABC-pbc表20060610－赵静_PBC(CG)-MASTER" xfId="1803"/>
    <cellStyle name="_03_长期资产申报表_pbc-汇总_股权等_PBC(CG)-MASTER 2" xfId="1804"/>
    <cellStyle name="千位分隔 2 2 14" xfId="1805"/>
    <cellStyle name="_国旅估值调查表（旅游与免税销售）20061026" xfId="1806"/>
    <cellStyle name="_03_长期资产申报表_pbc_pbc-汇总LAST_原ABC-pbc表" xfId="1807"/>
    <cellStyle name="_03_长期资产申报表_pbc_pbc-汇总LAST_原ABC-pbc表 2" xfId="1808"/>
    <cellStyle name="_03_长期资产申报表_pbc_pbc-汇总LAST_原ABC-pbc表 2 2" xfId="1809"/>
    <cellStyle name="40% - 强调文字颜色 1 2 6 3" xfId="1810"/>
    <cellStyle name="_03_长期资产申报表_pbc_pbc-汇总LAST_原ABC-pbc表_PBC(CG)-MASTER" xfId="1811"/>
    <cellStyle name="常规 22 3 2 4" xfId="1812"/>
    <cellStyle name="常规 17 3 2 4" xfId="1813"/>
    <cellStyle name="_03_长期资产申报表_pbc_pbc-汇总LAST_原ABC-pbc表_PBC(CG)-MASTER 2" xfId="1814"/>
    <cellStyle name="_03_长期资产申报表_pbc_pbc-汇总LAST_原ABC-pbc表_PBC(CG)-MASTER 2 2" xfId="1815"/>
    <cellStyle name="_03_长期资产申报表_pbc_pbc-汇总LAST1" xfId="1816"/>
    <cellStyle name="_03_长期资产申报表_pbc_pbc-汇总LAST1 2" xfId="1817"/>
    <cellStyle name="注释 2 5 5" xfId="1818"/>
    <cellStyle name="_03_长期资产申报表_pbc_pbc-汇总LAST1 2 2" xfId="1819"/>
    <cellStyle name="好_山阴县安荣乡煤矿井巷工程计算表（11-04-16）" xfId="1820"/>
    <cellStyle name="_03_长期资产申报表_pbc_pbc-汇总LAST1_ABC-pbc表20060610" xfId="1821"/>
    <cellStyle name="40% - 强调文字颜色 2 3" xfId="1822"/>
    <cellStyle name="好_山阴县安荣乡煤矿井巷工程计算表（11-04-16） 2" xfId="1823"/>
    <cellStyle name="_03_长期资产申报表_pbc_pbc-汇总LAST1_ABC-pbc表20060610 2" xfId="1824"/>
    <cellStyle name="40% - 强调文字颜色 2 3 2" xfId="1825"/>
    <cellStyle name="好_山阴县安荣乡煤矿井巷工程计算表（11-04-16） 2 2" xfId="1826"/>
    <cellStyle name="_03_长期资产申报表_pbc_pbc-汇总LAST1_ABC-pbc表20060610 2 2" xfId="1827"/>
    <cellStyle name="40% - 强调文字颜色 2 3 2 2" xfId="1828"/>
    <cellStyle name="_03_长期资产申报表_pbc_pbc-汇总LAST1_ABC-pbc表20060610_PBC(CG)-MASTER" xfId="1829"/>
    <cellStyle name="_03_长期资产申报表_pbc_pbc-汇总LAST3_原ABC-pbc表_PBC(CG)-MASTER" xfId="1830"/>
    <cellStyle name="_03_长期资产申报表_pbc_pbc-汇总LAST1_ABC-pbc表20060610_PBC(CG)-MASTER 2" xfId="1831"/>
    <cellStyle name="注释 33" xfId="1832"/>
    <cellStyle name="注释 28" xfId="1833"/>
    <cellStyle name="_03_长期资产申报表_pbc_pbc-汇总LAST3_原ABC-pbc表_PBC(CG)-MASTER 2" xfId="1834"/>
    <cellStyle name="好 29" xfId="1835"/>
    <cellStyle name="_03_长期资产申报表_pbc_pbc-汇总LAST1_ABC-pbc表20060610_PBC(CG)-MASTER 2 2" xfId="1836"/>
    <cellStyle name="_03_长期资产申报表_pbc_pbc-汇总LAST1_ABC-pbc表20060610_PBC(CG)-MASTER_PBC(CG)-MASTER" xfId="1837"/>
    <cellStyle name="Accent4 - 60%" xfId="1838"/>
    <cellStyle name="_03_长期资产申报表_pbc_pbc-汇总LAST1_ABC-pbc表20060610_PBC(CG)-MASTER_PBC(CG)-MASTER 2" xfId="1839"/>
    <cellStyle name="_03_长期资产申报表_pbc_pbc-汇总LAST1_ABC-pbc表20060610_PBC(CG)-MASTER_PBC(CG)-MASTER 2 2" xfId="1840"/>
    <cellStyle name="_03_长期资产申报表_pbc_pbc-汇总LAST1_PBC(CG)-MASTER" xfId="1841"/>
    <cellStyle name="RevList 2 5 4" xfId="1842"/>
    <cellStyle name="_03_长期资产申报表_pbc_pbc-汇总LAST1_PBC(CG)-MASTER 2" xfId="1843"/>
    <cellStyle name="_03_长期资产申报表_pbc_pbc-汇总LAST1_PBC(CG)-MASTER_PBC(CG)-MASTER 2 2" xfId="1844"/>
    <cellStyle name="40% - 强调文字颜色 2 6 3" xfId="1845"/>
    <cellStyle name="_03_长期资产申报表_pbc_pbc-汇总LAST1_股权等" xfId="1846"/>
    <cellStyle name="40% - 强调文字颜色 2 6 3 2" xfId="1847"/>
    <cellStyle name="_03_长期资产申报表_pbc_pbc-汇总LAST1_股权等 2" xfId="1848"/>
    <cellStyle name="_03_长期资产申报表_pbc_pbc-汇总LAST1_股权等 2 2" xfId="1849"/>
    <cellStyle name="常规 16 2 3" xfId="1850"/>
    <cellStyle name="标题 9" xfId="1851"/>
    <cellStyle name="百分比 3 6 3" xfId="1852"/>
    <cellStyle name="RevList 6 3 2" xfId="1853"/>
    <cellStyle name="Calc Currency (0) 15 3" xfId="1854"/>
    <cellStyle name="_03_长期资产申报表_pbc_pbc-汇总LAST1_股权等_ABC-pbc表20060610" xfId="1855"/>
    <cellStyle name="标题 9 2" xfId="1856"/>
    <cellStyle name="RevList 6 3 2 2" xfId="1857"/>
    <cellStyle name="_03_长期资产申报表_pbc_pbc-汇总LAST1_股权等_ABC-pbc表20060610 2" xfId="1858"/>
    <cellStyle name="适中 2 2 3 4 2" xfId="1859"/>
    <cellStyle name="_03_长期资产申报表_pbc_pbc-汇总LAST1_股权等_ABC-pbc表20060610_PBC(CG)-MASTER" xfId="1860"/>
    <cellStyle name="_03_长期资产申报表_pbc_pbc-汇总LAST1_股权等_ABC-pbc表20060610_PBC(CG)-MASTER 2" xfId="1861"/>
    <cellStyle name="_03_长期资产申报表_pbc_pbc-汇总LAST1_股权等_ABC-pbc表20060610_PBC(CG)-MASTER 2 2" xfId="1862"/>
    <cellStyle name="20% - 强调文字颜色 2 4 3 2" xfId="1863"/>
    <cellStyle name="_03_长期资产申报表_pbc_pbc-汇总LAST1_股权等_ABC-pbc表20060610_PBC(CG)-MASTER_PBC(CG)-MASTER" xfId="1864"/>
    <cellStyle name="20% - 强调文字颜色 2 4 3 2 2" xfId="1865"/>
    <cellStyle name="_03_长期资产申报表_pbc_pbc-汇总LAST1_股权等_ABC-pbc表20060610_PBC(CG)-MASTER_PBC(CG)-MASTER 2" xfId="1866"/>
    <cellStyle name="_第一太平" xfId="1867"/>
    <cellStyle name="_03_长期资产申报表_pbc_pbc-汇总LAST1_股权等_ABC-pbc表20060610_PBC(CG)-MASTER_PBC(CG)-MASTER 2 2" xfId="1868"/>
    <cellStyle name="0,0_x000d__x000a_NA_x000d__x000a_ 28" xfId="1869"/>
    <cellStyle name="_03_长期资产申报表_pbc_pbc-汇总LAST1_股权等_ABC-pbc表20060610－赵静" xfId="1870"/>
    <cellStyle name="_03_长期资产申报表_pbc_pbc-汇总LAST1_股权等_ABC-pbc表20060610－赵静 2" xfId="1871"/>
    <cellStyle name="40% - 强调文字颜色 1 4 4 3" xfId="1872"/>
    <cellStyle name="_03_长期资产申报表_pbc_pbc-汇总LAST1_股权等_ABC-pbc表20060610－赵静_PBC(CG)-MASTER" xfId="1873"/>
    <cellStyle name="_03_长期资产申报表_pbc_pbc-汇总LAST1_股权等_ABC-pbc表20060610－赵静_PBC(CG)-MASTER 2" xfId="1874"/>
    <cellStyle name="_CBRE明细表 6 6" xfId="1875"/>
    <cellStyle name="_03_长期资产申报表_pbc_pbc-汇总LAST1_股权等_ABC-pbc表20060610－赵静_PBC(CG)-MASTER 2 2" xfId="1876"/>
    <cellStyle name="好_山阴县安荣乡煤矿井巷工程计算表（11-04-16） 6" xfId="1877"/>
    <cellStyle name="40% - 强调文字颜色 2 3 6" xfId="1878"/>
    <cellStyle name="20% - 强调文字颜色 2 4 5 2" xfId="1879"/>
    <cellStyle name="_03_长期资产申报表_pbc_pbc-汇总LAST1_股权等_PBC(CG)-MASTER" xfId="1880"/>
    <cellStyle name="好_山阴县安荣乡煤矿井巷工程计算表（11-04-16） 6 2" xfId="1881"/>
    <cellStyle name="40% - 强调文字颜色 2 3 6 2" xfId="1882"/>
    <cellStyle name="_03_长期资产申报表_pbc_pbc-汇总LAST1_股权等_PBC(CG)-MASTER 2" xfId="1883"/>
    <cellStyle name="_03_长期资产申报表_pbc_pbc-汇总LAST1_股权等_PBC(CG)-MASTER 2 2" xfId="1884"/>
    <cellStyle name="_08-七台河" xfId="1885"/>
    <cellStyle name="_03_长期资产申报表_pbc_pbc-汇总LAST1_股权等_PBC(CG)-MASTER_PBC(CG)-MASTER" xfId="1886"/>
    <cellStyle name="_03_长期资产申报表_pbc_pbc-汇总LAST1_股权等_PBC(CG)-MASTER_PBC(CG)-MASTER 2" xfId="1887"/>
    <cellStyle name="百分比 5 2 3" xfId="1888"/>
    <cellStyle name="Currency$[0] 2 2 3" xfId="1889"/>
    <cellStyle name="_03_长期资产申报表_pbc_pbc-汇总LAST1_股权等_PBC(CG)-MASTER_PBC(CG)-MASTER 2 2" xfId="1890"/>
    <cellStyle name="常规 5 2 10" xfId="1891"/>
    <cellStyle name="Enter Currency (2)" xfId="1892"/>
    <cellStyle name="Currency\[0] 18" xfId="1893"/>
    <cellStyle name="_03_长期资产申报表_pbc_pbc-汇总LAST1_股权等_原ABC-pbc表" xfId="1894"/>
    <cellStyle name="Normal - Style1 6 3 3" xfId="1895"/>
    <cellStyle name="20% - 强调文字颜色 4 2 2 3" xfId="1896"/>
    <cellStyle name="20% - 强调文字颜色 3 3 5" xfId="1897"/>
    <cellStyle name="_03_长期资产申报表_pbc_pbc-汇总LAST1_股权等_原ABC-pbc表_PBC(CG)-MASTER" xfId="1898"/>
    <cellStyle name="Input Cells 6 5" xfId="1899"/>
    <cellStyle name="20% - 强调文字颜色 3 3 5 2" xfId="1900"/>
    <cellStyle name="0,0_x000d__x000a_NA_x000d__x000a_ 9" xfId="1901"/>
    <cellStyle name="_03_长期资产申报表_pbc_pbc-汇总LAST1_股权等_原ABC-pbc表_PBC(CG)-MASTER 2" xfId="1902"/>
    <cellStyle name="Input Cells 6 5 2" xfId="1903"/>
    <cellStyle name="20% - 强调文字颜色 3 3 5 2 2" xfId="1904"/>
    <cellStyle name="0,0_x000d__x000a_NA_x000d__x000a_ 9 2" xfId="1905"/>
    <cellStyle name="_03_长期资产申报表_原ABC-pbc表" xfId="1906"/>
    <cellStyle name="输入 2 2 3 5" xfId="1907"/>
    <cellStyle name="_03_长期资产申报表_pbc_pbc-汇总LAST1_股权等_原ABC-pbc表_PBC(CG)-MASTER 2 2" xfId="1908"/>
    <cellStyle name="_03_长期资产申报表_pbc_替换第二版_股权等_ABC-pbc表20060610_PBC(CG)-MASTER_PBC(CG)-MASTER" xfId="1909"/>
    <cellStyle name="_PBC" xfId="1910"/>
    <cellStyle name="_ET_STYLE_NoName_00_ 2 3" xfId="1911"/>
    <cellStyle name="Percent [0%] 2 17" xfId="1912"/>
    <cellStyle name="_03_长期资产申报表_pbc_pbc-汇总LAST1_原ABC-pbc表" xfId="1913"/>
    <cellStyle name="{Z'0000(4 dec)}" xfId="1914"/>
    <cellStyle name="_PRC Adjustments 011231" xfId="1915"/>
    <cellStyle name="_ET_STYLE_NoName_00_ 2 3 2" xfId="1916"/>
    <cellStyle name="_03_长期资产申报表_pbc_pbc-汇总LAST1_原ABC-pbc表 2" xfId="1917"/>
    <cellStyle name="{Z'0000(4 dec)} 2" xfId="1918"/>
    <cellStyle name="_PRC Adjustments 011231 2" xfId="1919"/>
    <cellStyle name="_ET_STYLE_NoName_00_ 2 3 2 2" xfId="1920"/>
    <cellStyle name="解释性文本 4 2 3" xfId="1921"/>
    <cellStyle name="_03_长期资产申报表_pbc_pbc-汇总LAST1_原ABC-pbc表 2 2" xfId="1922"/>
    <cellStyle name="_03_长期资产申报表_pbc_pbc-汇总LAST1_原ABC-pbc表_PBC(CG)-MASTER" xfId="1923"/>
    <cellStyle name="_CCB.HEN.Item12.ProfitNAVRecon.031209.LY_CCB.NB.Appendix 12 ProfitNAVRecon (GL).031204_CCB.Dec03AuditPack.GL.V2" xfId="1924"/>
    <cellStyle name="_03_长期资产申报表_pbc_pbc-汇总LAST1_原ABC-pbc表_PBC(CG)-MASTER 2" xfId="1925"/>
    <cellStyle name="_CCB.HEN.Item12.ProfitNAVRecon.031209.LY_CCB.NB.Appendix 12 ProfitNAVRecon (GL).031204_CCB.Dec03AuditPack.GL.V2 2" xfId="1926"/>
    <cellStyle name="_03_长期资产申报表_pbc_pbc-汇总LAST1_原ABC-pbc表_PBC(CG)-MASTER 2 2" xfId="1927"/>
    <cellStyle name="_03_长期资产申报表_pbc_pbc-汇总LAST2" xfId="1928"/>
    <cellStyle name="_03_长期资产申报表_pbc_pbc-汇总LAST2 2" xfId="1929"/>
    <cellStyle name="注释 3 5 5" xfId="1930"/>
    <cellStyle name="_03_长期资产申报表_pbc_pbc-汇总LAST2 2 2" xfId="1931"/>
    <cellStyle name="标题 3 7" xfId="1932"/>
    <cellStyle name="Special 2 2" xfId="1933"/>
    <cellStyle name="_03_长期资产申报表_pbc_pbc-汇总LAST2_ABC-pbc表20060610" xfId="1934"/>
    <cellStyle name="标题 3 7 2" xfId="1935"/>
    <cellStyle name="_03_长期资产申报表_pbc_pbc-汇总LAST2_ABC-pbc表20060610 2" xfId="1936"/>
    <cellStyle name="_03_长期资产申报表_pbc_pbc-汇总LAST2_ABC-pbc表20060610 2 2" xfId="1937"/>
    <cellStyle name="20% - 强调文字颜色 6 13 2" xfId="1938"/>
    <cellStyle name="_IAS Adjustments021231_CCB.HO.New TB template.PRC Sorting.040210 2" xfId="1939"/>
    <cellStyle name="_03_长期资产申报表_pbc_pbc-汇总LAST2_ABC-pbc表20060610_PBC(CG)-MASTER 2 2" xfId="1940"/>
    <cellStyle name="_03_长期资产申报表_pbc_pbc-汇总LAST2_ABC-pbc表20060610－赵静" xfId="1941"/>
    <cellStyle name="RevList 36" xfId="1942"/>
    <cellStyle name="Currency\[0] 2 14" xfId="1943"/>
    <cellStyle name="40% - 强调文字颜色 1 2 4" xfId="1944"/>
    <cellStyle name="_03_长期资产申报表_pbc_pbc-汇总LAST2_ABC-pbc表20060610－赵静 2" xfId="1945"/>
    <cellStyle name="40% - 强调文字颜色 1 2 4 2" xfId="1946"/>
    <cellStyle name="_03_长期资产申报表_pbc_pbc-汇总LAST2_ABC-pbc表20060610－赵静 2 2" xfId="1947"/>
    <cellStyle name="_long term loan - others 300504_Shenhua PBC package 050530_附件1：审计评估联合申报明细表" xfId="1948"/>
    <cellStyle name="_PRC Adjustments 011231_CCB.HO.New TB template.CCB PRC IAS Sorting.040223 trial run 2" xfId="1949"/>
    <cellStyle name="_03_长期资产申报表_pbc_pbc-汇总LAST2_ABC-pbc表20060610－赵静_PBC(CG)-MASTER 2" xfId="1950"/>
    <cellStyle name="c_GB model V7 0921_科宁公司（成本法）" xfId="1951"/>
    <cellStyle name="_long term loan - others 300504_Shenhua PBC package 050530_附件1：审计评估联合申报明细表 2" xfId="1952"/>
    <cellStyle name="_PRC Adjustments 011231_CCB.HO.New TB template.CCB PRC IAS Sorting.040223 trial run 2 2" xfId="1953"/>
    <cellStyle name="差_山阴县安荣乡煤矿资产评估申报表 2 2" xfId="1954"/>
    <cellStyle name="40% - 强调文字颜色 6 10 2" xfId="1955"/>
    <cellStyle name="_long term loan - others 300504_Shenhua PBC package 050530" xfId="1956"/>
    <cellStyle name="_03_长期资产申报表_pbc_pbc-汇总LAST2_ABC-pbc表20060610－赵静_PBC(CG)-MASTER 2 2" xfId="1957"/>
    <cellStyle name="_KPMG original version 2" xfId="1958"/>
    <cellStyle name="_03_长期资产申报表_pbc_pbc-汇总LAST2_PBC(CG)-MASTER" xfId="1959"/>
    <cellStyle name="Calc Currency (0) 6" xfId="1960"/>
    <cellStyle name="_KPMG original version 2 2" xfId="1961"/>
    <cellStyle name="链接单元格 6 4" xfId="1962"/>
    <cellStyle name="_03_长期资产申报表_pbc_pbc-汇总LAST2_PBC(CG)-MASTER 2" xfId="1963"/>
    <cellStyle name="_03_长期资产申报表_pbc_pbc-汇总LAST2_PBC(CG)-MASTER_PBC(CG)-MASTER" xfId="1964"/>
    <cellStyle name="1 2" xfId="1965"/>
    <cellStyle name="0,0_x000d__x000a_NA_x000d__x000a_ 2 4" xfId="1966"/>
    <cellStyle name="Normal - Style1 8 7" xfId="1967"/>
    <cellStyle name="20% - 强调文字颜色 4 4 6" xfId="1968"/>
    <cellStyle name="_03_长期资产申报表_pbc_pbc-汇总LAST2_PBC(CG)-MASTER_PBC(CG)-MASTER 2 2" xfId="1969"/>
    <cellStyle name="_CCB.SZ.reporting Pack.031110.DY_CCB.Dec03AuditPack.GL.V2 2" xfId="1970"/>
    <cellStyle name="_03_长期资产申报表_pbc_pbc-汇总LAST2_股权等" xfId="1971"/>
    <cellStyle name="_CCB.SZ.reporting Pack.031110.DY_CCB.Dec03AuditPack.GL.V2 2 2" xfId="1972"/>
    <cellStyle name="_03_长期资产申报表_pbc_pbc-汇总LAST2_股权等 2" xfId="1973"/>
    <cellStyle name="_03_长期资产申报表_pbc_pbc-汇总LAST2_股权等 2 2" xfId="1974"/>
    <cellStyle name="20% - 强调文字颜色 5 3 6 2" xfId="1975"/>
    <cellStyle name="解释性文本 2 2 2" xfId="1976"/>
    <cellStyle name="Percent[0] 4" xfId="1977"/>
    <cellStyle name="_03_长期资产申报表_pbc_pbc-汇总LAST2_股权等_ABC-pbc表20060610" xfId="1978"/>
    <cellStyle name="解释性文本 2 2 2 2" xfId="1979"/>
    <cellStyle name="Percent[0] 4 2" xfId="1980"/>
    <cellStyle name="_03_长期资产申报表_pbc_pbc-汇总LAST2_股权等_ABC-pbc表20060610 2" xfId="1981"/>
    <cellStyle name="_03_长期资产申报表_pbc_pbc-汇总LAST2_股权等_ABC-pbc表20060610 2 2" xfId="1982"/>
    <cellStyle name="好_附件10：主要设备询价表 20" xfId="1983"/>
    <cellStyle name="好_附件10：主要设备询价表 15" xfId="1984"/>
    <cellStyle name="RevList 4 20 2" xfId="1985"/>
    <cellStyle name="RevList 4 15 2" xfId="1986"/>
    <cellStyle name="_03_长期资产申报表_pbc_pbc-汇总LAST2_股权等_ABC-pbc表20060610_PBC(CG)-MASTER" xfId="1987"/>
    <cellStyle name="_03_长期资产申报表_pbc_pbc-汇总LAST2_股权等_ABC-pbc表20060610_PBC(CG)-MASTER 2" xfId="1988"/>
    <cellStyle name="{Comma}" xfId="1989"/>
    <cellStyle name="_03_长期资产申报表_pbc_pbc-汇总LAST2_股权等_ABC-pbc表20060610_PBC(CG)-MASTER 2 2" xfId="1990"/>
    <cellStyle name="20% - 强调文字颜色 2 4 2 2" xfId="1991"/>
    <cellStyle name="输出 2" xfId="1992"/>
    <cellStyle name="0.0%" xfId="1993"/>
    <cellStyle name="_CCB.HO.2003 Jnl summary by jnl.Gl.specific for HO branch 2" xfId="1994"/>
    <cellStyle name="_03_长期资产申报表_pbc_pbc-汇总LAST2_股权等_ABC-pbc表20060610_PBC(CG)-MASTER_PBC(CG)-MASTER 2" xfId="1995"/>
    <cellStyle name="20% - 强调文字颜色 2 4 2 2 2" xfId="1996"/>
    <cellStyle name="输出 2 2" xfId="1997"/>
    <cellStyle name="0.0% 2" xfId="1998"/>
    <cellStyle name="_CCB.HO.2003 Jnl summary by jnl.Gl.specific for HO branch 2 2" xfId="1999"/>
    <cellStyle name="_03_长期资产申报表_pbc_pbc-汇总LAST2_股权等_ABC-pbc表20060610_PBC(CG)-MASTER_PBC(CG)-MASTER 2 2" xfId="2000"/>
    <cellStyle name="_03_长期资产申报表_pbc_pbc-汇总LAST2_股权等_ABC-pbc表20060610－赵静" xfId="2001"/>
    <cellStyle name="_03_长期资产申报表_pbc_pbc-汇总LAST2_股权等_ABC-pbc表20060610－赵静 2" xfId="2002"/>
    <cellStyle name="_03_长期资产申报表_pbc_pbc-汇总LAST2_股权等_ABC-pbc表20060610－赵静 2 2" xfId="2003"/>
    <cellStyle name="_03_长期资产申报表_pbc_pbc-汇总LAST2_股权等_ABC-pbc表20060610－赵静_PBC(CG)-MASTER" xfId="2004"/>
    <cellStyle name="20% - 强调文字颜色 1 3 7" xfId="2005"/>
    <cellStyle name="_03_长期资产申报表_pbc_pbc-汇总LAST2_股权等_ABC-pbc表20060610－赵静_PBC(CG)-MASTER 2" xfId="2006"/>
    <cellStyle name="_03_长期资产申报表_pbc_pbc-汇总LAST2_股权等_ABC-pbc表20060610－赵静_PBC(CG)-MASTER 2 2" xfId="2007"/>
    <cellStyle name="_long term loan - others 300504_KPMG original version_(中企华)审计评估联合申报明细表.V1" xfId="2008"/>
    <cellStyle name="_03_长期资产申报表_pbc_pbc-汇总LAST2_股权等_PBC(CG)-MASTER" xfId="2009"/>
    <cellStyle name="_long term loan - others 300504_KPMG original version_(中企华)审计评估联合申报明细表.V1 2" xfId="2010"/>
    <cellStyle name="_03_长期资产申报表_pbc_pbc-汇总LAST2_股权等_PBC(CG)-MASTER 2" xfId="2011"/>
    <cellStyle name="_long term loan - others 300504_KPMG original version_(中企华)审计评估联合申报明细表.V1 2 2" xfId="2012"/>
    <cellStyle name="_03_长期资产申报表_pbc_pbc-汇总LAST2_股权等_PBC(CG)-MASTER 2 2" xfId="2013"/>
    <cellStyle name="_03_长期资产申报表_pbc_pbc-汇总LAST2_股权等_原ABC-pbc表" xfId="2014"/>
    <cellStyle name="强调文字颜色 2 2 2 4" xfId="2015"/>
    <cellStyle name="20% - 强调文字颜色 1 5" xfId="2016"/>
    <cellStyle name="_ET_STYLE_NoName_00_ 6 6" xfId="2017"/>
    <cellStyle name="_03_长期资产申报表_pbc_pbc-汇总LAST2_股权等_原ABC-pbc表 2" xfId="2018"/>
    <cellStyle name="千位分隔[0] 2 3 2 4" xfId="2019"/>
    <cellStyle name="20% - 强调文字颜色 1 5 2" xfId="2020"/>
    <cellStyle name="_03_长期资产申报表_pbc_pbc-汇总LAST2_股权等_原ABC-pbc表 2 2" xfId="2021"/>
    <cellStyle name="_03_长期资产申报表_pbc_pbc-汇总LAST2_股权等_原ABC-pbc表_PBC(CG)-MASTER" xfId="2022"/>
    <cellStyle name="20% - 强调文字颜色 5 10" xfId="2023"/>
    <cellStyle name="差_山阴县安荣乡煤矿资产评估申报表 3" xfId="2024"/>
    <cellStyle name="40% - 强调文字颜色 6 11" xfId="2025"/>
    <cellStyle name="_03_长期资产申报表_pbc_pbc-汇总LAST2_股权等_原ABC-pbc表_PBC(CG)-MASTER 2" xfId="2026"/>
    <cellStyle name="_03_长期资产申报表_pbc_pbc-汇总LAST2_原ABC-pbc表" xfId="2027"/>
    <cellStyle name="_03_长期资产申报表_pbc_pbc-汇总LAST2_原ABC-pbc表 2" xfId="2028"/>
    <cellStyle name="_03_长期资产申报表_pbc_pbc-汇总LAST2_原ABC-pbc表 2 2" xfId="2029"/>
    <cellStyle name="_03_长期资产申报表_pbc_pbc-汇总LAST2_原ABC-pbc表_PBC(CG)-MASTER" xfId="2030"/>
    <cellStyle name="_KPMG original version_评估明细表(新准则)电力 2 2" xfId="2031"/>
    <cellStyle name="_03_长期资产申报表_pbc_pbc-汇总LAST3" xfId="2032"/>
    <cellStyle name="_03_长期资产申报表_pbc_pbc-汇总LAST3 2" xfId="2033"/>
    <cellStyle name="_035康普公司（收益法）调查表－含财务费用2.2hedui_From Audrey to Norma_设备评估表(运宏)" xfId="2034"/>
    <cellStyle name="注释 4 5 5" xfId="2035"/>
    <cellStyle name="_03_长期资产申报表_pbc_pbc-汇总LAST3 2 2" xfId="2036"/>
    <cellStyle name="40% - 强调文字颜色 1 4 6" xfId="2037"/>
    <cellStyle name="_03_长期资产申报表_pbc_pbc-汇总LAST3_ABC-pbc表20060610 2 2" xfId="2038"/>
    <cellStyle name="20% - 强调文字颜色 2 3 6 2" xfId="2039"/>
    <cellStyle name="Normal - Style1 6 4" xfId="2040"/>
    <cellStyle name="20% - 强调文字颜色 4 2 3" xfId="2041"/>
    <cellStyle name="_03_长期资产申报表_pbc_pbc-汇总LAST3_ABC-pbc表20060610_PBC(CG)-MASTER" xfId="2042"/>
    <cellStyle name="Normal - Style1 6 4 2" xfId="2043"/>
    <cellStyle name="20% - 强调文字颜色 4 2 3 2" xfId="2044"/>
    <cellStyle name="Currency$[2] 2 5" xfId="2045"/>
    <cellStyle name="20% - 强调文字颜色 3 4 4" xfId="2046"/>
    <cellStyle name="_03_长期资产申报表_pbc_pbc-汇总LAST3_ABC-pbc表20060610_PBC(CG)-MASTER 2" xfId="2047"/>
    <cellStyle name="Normal - Style1 6 4 2 2" xfId="2048"/>
    <cellStyle name="20% - 强调文字颜色 4 2 3 2 2" xfId="2049"/>
    <cellStyle name="20% - 强调文字颜色 3 4 4 2" xfId="2050"/>
    <cellStyle name="_03_长期资产申报表_pbc_pbc-汇总LAST3_ABC-pbc表20060610_PBC(CG)-MASTER 2 2" xfId="2051"/>
    <cellStyle name="Currency\[0] 2 2 3" xfId="2052"/>
    <cellStyle name="0,0_x000d__x000a_NA_x000d__x000a_ 3 2" xfId="2053"/>
    <cellStyle name="_03_长期资产申报表_pbc_pbc-汇总LAST3_ABC-pbc表20060610_PBC(CG)-MASTER_PBC(CG)-MASTER" xfId="2054"/>
    <cellStyle name="0,0_x000d__x000a_NA_x000d__x000a_ 3 2 2" xfId="2055"/>
    <cellStyle name="_03_长期资产申报表_pbc_pbc-汇总LAST3_ABC-pbc表20060610_PBC(CG)-MASTER_PBC(CG)-MASTER 2" xfId="2056"/>
    <cellStyle name="20% - 强调文字颜色 6 4 2 2 2" xfId="2057"/>
    <cellStyle name="_03_长期资产申报表_pbc_pbc-汇总LAST3_ABC-pbc表20060610－赵静" xfId="2058"/>
    <cellStyle name="_03_长期资产申报表_pbc_pbc-汇总LAST3_ABC-pbc表20060610－赵静 2" xfId="2059"/>
    <cellStyle name="_03_长期资产申报表_pbc_pbc-汇总LAST3_ABC-pbc表20060610－赵静 2 2" xfId="2060"/>
    <cellStyle name="_03_长期资产申报表_pbc_pbc-汇总LAST3_ABC-pbc表20060610－赵静_PBC(CG)-MASTER" xfId="2061"/>
    <cellStyle name="_03_长期资产申报表_pbc_pbc-汇总LAST3_ABC-pbc表20060610－赵静_PBC(CG)-MASTER 2 2" xfId="2062"/>
    <cellStyle name="Linked Cells 9 6 3" xfId="2063"/>
    <cellStyle name="_03_长期资产申报表_pbc_pbc-汇总LAST3_PBC(CG)-MASTER" xfId="2064"/>
    <cellStyle name="20% - 强调文字颜色 5 3 5" xfId="2065"/>
    <cellStyle name="Normal - Style1 8 3 3" xfId="2066"/>
    <cellStyle name="20% - 强调文字颜色 4 4 2 3" xfId="2067"/>
    <cellStyle name="_03_长期资产申报表_pbc_Worksheet in   pbc-汇总LAST_ABC-pbc表20060610_PBC(CG)-MASTER_PBC(CG)-MASTER" xfId="2068"/>
    <cellStyle name="_03_长期资产申报表_pbc_pbc-汇总LAST3_PBC(CG)-MASTER 2" xfId="2069"/>
    <cellStyle name="20% - 强调文字颜色 5 3 5 2" xfId="2070"/>
    <cellStyle name="_03_长期资产申报表_pbc_Worksheet in   pbc-汇总LAST_ABC-pbc表20060610_PBC(CG)-MASTER_PBC(CG)-MASTER 2" xfId="2071"/>
    <cellStyle name="Lines Fill 4 6" xfId="2072"/>
    <cellStyle name="_03_长期资产申报表_pbc_pbc-汇总LAST3_PBC(CG)-MASTER 2 2" xfId="2073"/>
    <cellStyle name="_03_长期资产申报表_pbc_替换第二版_ABC-pbc表20060610" xfId="2074"/>
    <cellStyle name="常规 30 6 3" xfId="2075"/>
    <cellStyle name="常规 25 6 3" xfId="2076"/>
    <cellStyle name="_03_长期资产申报表_pbc_pbc-汇总LAST3_PBC(CG)-MASTER_PBC(CG)-MASTER" xfId="2077"/>
    <cellStyle name="_03_长期资产申报表_pbc_替换第二版_ABC-pbc表20060610 2" xfId="2078"/>
    <cellStyle name="_03_长期资产申报表_pbc_pbc-汇总LAST3_PBC(CG)-MASTER_PBC(CG)-MASTER 2" xfId="2079"/>
    <cellStyle name="Normal - Style1 2 2 4" xfId="2080"/>
    <cellStyle name="_折线系数_附件6：收益现值法评估明细表-Eunis_设备评估表(运宏)" xfId="2081"/>
    <cellStyle name="_03_长期资产申报表_pbc_替换第二版_ABC-pbc表20060610 2 2" xfId="2082"/>
    <cellStyle name="_03_长期资产申报表_pbc_pbc-汇总LAST3_PBC(CG)-MASTER_PBC(CG)-MASTER 2 2" xfId="2083"/>
    <cellStyle name="_03_长期资产申报表_pbc_pbc-汇总LAST3_股权等" xfId="2084"/>
    <cellStyle name="_03_长期资产申报表_pbc_pbc-汇总LAST3_股权等 2" xfId="2085"/>
    <cellStyle name="_普什本部（824）" xfId="2086"/>
    <cellStyle name="_03_长期资产申报表_pbc_pbc-汇总LAST3_股权等 2 2" xfId="2087"/>
    <cellStyle name="20% - 强调文字颜色 2 2 4 3 2" xfId="2088"/>
    <cellStyle name="_03_长期资产申报表_pbc_pbc-汇总LAST3_股权等_ABC-pbc表20060610" xfId="2089"/>
    <cellStyle name="_03_长期资产申报表_pbc_pbc-汇总LAST3_股权等_ABC-pbc表20060610 2" xfId="2090"/>
    <cellStyle name="_03_长期资产申报表_pbc_pbc-汇总LAST3_股权等_ABC-pbc表20060610 2 2" xfId="2091"/>
    <cellStyle name="60% - 强调文字颜色 1 2 2 2 2" xfId="2092"/>
    <cellStyle name="20% - 强调文字颜色 2 6 3 2" xfId="2093"/>
    <cellStyle name="_03_长期资产申报表_pbc_pbc-汇总LAST3_股权等_ABC-pbc表20060610_PBC(CG)-MASTER" xfId="2094"/>
    <cellStyle name="_03_长期资产申报表_pbc_pbc-汇总LAST3_股权等_ABC-pbc表20060610_PBC(CG)-MASTER 2" xfId="2095"/>
    <cellStyle name="_36-依兰" xfId="2096"/>
    <cellStyle name="_03_长期资产申报表_pbc_pbc-汇总LAST3_股权等_ABC-pbc表20060610_PBC(CG)-MASTER 2 2" xfId="2097"/>
    <cellStyle name="60% - 强调文字颜色 1 3 3 2" xfId="2098"/>
    <cellStyle name="20% - 强调文字颜色 3 7 3" xfId="2099"/>
    <cellStyle name="Heading1 9" xfId="2100"/>
    <cellStyle name="_03_长期资产申报表_pbc_pbc-汇总LAST3_股权等_ABC-pbc表20060610_PBC(CG)-MASTER_PBC(CG)-MASTER" xfId="2101"/>
    <cellStyle name="_03_长期资产申报表_pbc_pbc-汇总LAST3_股权等_ABC-pbc表20060610_PBC(CG)-MASTER_PBC(CG)-MASTER 2" xfId="2102"/>
    <cellStyle name="_03_长期资产申报表_pbc_pbc-汇总LAST3_股权等_ABC-pbc表20060610_PBC(CG)-MASTER_PBC(CG)-MASTER 2 2" xfId="2103"/>
    <cellStyle name="_03_长期资产申报表_pbc_pbc-汇总LAST3_股权等_ABC-pbc表20060610－赵静" xfId="2104"/>
    <cellStyle name="_03_长期资产申报表_pbc_pbc-汇总LAST3_股权等_ABC-pbc表20060610－赵静 2" xfId="2105"/>
    <cellStyle name="_03_长期资产申报表_pbc_pbc-汇总LAST3_股权等_ABC-pbc表20060610－赵静 2 2" xfId="2106"/>
    <cellStyle name="_Part III.200406.Loan and Liabilities details.(Site Name)_Shenhua PBC package 050530_评估明细表(新准则)电力0630" xfId="2107"/>
    <cellStyle name="_26-哈龙" xfId="2108"/>
    <cellStyle name="_03_长期资产申报表_pbc_pbc-汇总LAST3_股权等_ABC-pbc表20060610－赵静_PBC(CG)-MASTER" xfId="2109"/>
    <cellStyle name="_Part III.200406.Loan and Liabilities details.(Site Name)_Shenhua PBC package 050530_评估明细表(新准则)电力0630 2" xfId="2110"/>
    <cellStyle name="_03_长期资产申报表_pbc_pbc-汇总LAST3_股权等_ABC-pbc表20060610－赵静_PBC(CG)-MASTER 2" xfId="2111"/>
    <cellStyle name="20% - 强调文字颜色 2 3 7" xfId="2112"/>
    <cellStyle name="_Part III.200406.Loan and Liabilities details.(Site Name)_Shenhua PBC package 050530_评估明细表(新准则)电力0630 2 2" xfId="2113"/>
    <cellStyle name="_03_长期资产申报表_pbc_pbc-汇总LAST3_股权等_ABC-pbc表20060610－赵静_PBC(CG)-MASTER 2 2" xfId="2114"/>
    <cellStyle name="差_山阴县安荣乡煤矿资产评估申报表 2 2 2 2" xfId="2115"/>
    <cellStyle name="_long term loan - others 300504_Shenhua PBC package 050530 2 2" xfId="2116"/>
    <cellStyle name="40% - 强调文字颜色 2 4 5 2" xfId="2117"/>
    <cellStyle name="_03_长期资产申报表_pbc_pbc-汇总LAST3_股权等_PBC(CG)-MASTER" xfId="2118"/>
    <cellStyle name="_03_长期资产申报表_pbc_pbc-汇总LAST3_股权等_PBC(CG)-MASTER 2" xfId="2119"/>
    <cellStyle name="_03_长期资产申报表_pbc_pbc-汇总LAST3_股权等_PBC(CG)-MASTER 2 2" xfId="2120"/>
    <cellStyle name="_03_长期资产申报表_pbc_pbc-汇总LAST3_股权等_PBC(CG)-MASTER_PBC(CG)-MASTER 2" xfId="2121"/>
    <cellStyle name="强调文字颜色 6 9" xfId="2122"/>
    <cellStyle name="_03_长期资产申报表_pbc_pbc-汇总LAST3_股权等_PBC(CG)-MASTER_PBC(CG)-MASTER 2 2" xfId="2123"/>
    <cellStyle name="常规 31 6 2 2" xfId="2124"/>
    <cellStyle name="常规 26 6 2 2" xfId="2125"/>
    <cellStyle name="_03_长期资产申报表_pbc_pbc-汇总LAST3_股权等_原ABC-pbc表" xfId="2126"/>
    <cellStyle name="40% - 强调文字颜色 1 17" xfId="2127"/>
    <cellStyle name="40% - 强调文字颜色 1 22" xfId="2128"/>
    <cellStyle name="常规 13 2 2" xfId="2129"/>
    <cellStyle name="_CCB.HO.Profit Recon.031208.AL" xfId="2130"/>
    <cellStyle name="_03_长期资产申报表_pbc_pbc-汇总LAST3_股权等_原ABC-pbc表 2" xfId="2131"/>
    <cellStyle name="40% - 强调文字颜色 1 17 2" xfId="2132"/>
    <cellStyle name="40% - 强调文字颜色 1 22 2" xfId="2133"/>
    <cellStyle name="常规 13 2 2 2" xfId="2134"/>
    <cellStyle name="40% - 强调文字颜色 6 6 3" xfId="2135"/>
    <cellStyle name="_CCB.HO.Profit Recon.031208.AL 2" xfId="2136"/>
    <cellStyle name="_CCB.HEN.Item12.ProfitNAVRecon.031209.LY_CCB.JX.Item12.X.ProfitNAVRecon.031209.JW_CCB.HO.NAV Recon.031208.EL" xfId="2137"/>
    <cellStyle name="_03_长期资产申报表_pbc_pbc-汇总LAST3_股权等_原ABC-pbc表 2 2" xfId="2138"/>
    <cellStyle name="_CCB.QH.Item12..ProfitNAVRecon.031206-HL.ML_CCB.HEN.Item12.F.ProfitNAVRecon.HL.031214.KL" xfId="2139"/>
    <cellStyle name="_IAS Adjustments030630" xfId="2140"/>
    <cellStyle name="_03_长期资产申报表_pbc_pbc-汇总LAST3_股权等_原ABC-pbc表_PBC(CG)-MASTER" xfId="2141"/>
    <cellStyle name="_CCB.QH.Item12..ProfitNAVRecon.031206-HL.ML_CCB.HEN.Item12.F.ProfitNAVRecon.HL.031214.KL 2" xfId="2142"/>
    <cellStyle name="_IAS Adjustments030630 2" xfId="2143"/>
    <cellStyle name="千位分隔 3 3 2 20" xfId="2144"/>
    <cellStyle name="千位分隔 3 3 2 15" xfId="2145"/>
    <cellStyle name="60% - 强调文字颜色 6 2 3" xfId="2146"/>
    <cellStyle name="_03_长期资产申报表_pbc_pbc-汇总LAST3_股权等_原ABC-pbc表_PBC(CG)-MASTER 2" xfId="2147"/>
    <cellStyle name="_CCB.QH.Item12..ProfitNAVRecon.031206-HL.ML_CCB.HEN.Item12.F.ProfitNAVRecon.HL.031214.KL 2 2" xfId="2148"/>
    <cellStyle name="_IAS Adjustments030630 2 2" xfId="2149"/>
    <cellStyle name="60% - 强调文字颜色 6 2 3 2" xfId="2150"/>
    <cellStyle name="_03_长期资产申报表_pbc_pbc-汇总LAST3_股权等_原ABC-pbc表_PBC(CG)-MASTER 2 2" xfId="2151"/>
    <cellStyle name="_03_长期资产申报表_pbc_pbc-汇总LAST3_原ABC-pbc表" xfId="2152"/>
    <cellStyle name="_03_长期资产申报表_pbc_pbc-汇总LAST3_原ABC-pbc表 2" xfId="2153"/>
    <cellStyle name="Currency\[0] 2 18" xfId="2154"/>
    <cellStyle name="_电厂三张主表" xfId="2155"/>
    <cellStyle name="40% - 强调文字颜色 1 2 8" xfId="2156"/>
    <cellStyle name="_03_长期资产申报表_pbc_pbc-汇总LAST3_原ABC-pbc表 2 2" xfId="2157"/>
    <cellStyle name="_03_长期资产申报表_pbc_pbc-汇总LAST3_原ABC-pbc表_PBC(CG)-MASTER 2 2" xfId="2158"/>
    <cellStyle name="Input Cells 6 3 2 2" xfId="2159"/>
    <cellStyle name="_03_长期资产申报表_pbc_Worksheet in   pbc-汇总LAST" xfId="2160"/>
    <cellStyle name="_03_长期资产申报表_pbc_Worksheet in   pbc-汇总LAST 2" xfId="2161"/>
    <cellStyle name="_03_长期资产申报表_pbc_Worksheet in   pbc-汇总LAST 2 2" xfId="2162"/>
    <cellStyle name="_03_长期资产申报表_pbc_Worksheet in   pbc-汇总LAST_ABC-pbc表20060610 2" xfId="2163"/>
    <cellStyle name="_03_长期资产申报表_pbc_Worksheet in   pbc-汇总LAST_ABC-pbc表20060610 2 2" xfId="2164"/>
    <cellStyle name="_03_长期资产申报表_pbc_Worksheet in   pbc-汇总LAST_ABC-pbc表20060610_PBC(CG)-MASTER" xfId="2165"/>
    <cellStyle name="Input [yellow] 22" xfId="2166"/>
    <cellStyle name="Input [yellow] 17" xfId="2167"/>
    <cellStyle name="60% - 强调文字颜色 1 4 4 2" xfId="2168"/>
    <cellStyle name="20% - 强调文字颜色 4 8 3" xfId="2169"/>
    <cellStyle name="千位分隔 2 4 22" xfId="2170"/>
    <cellStyle name="千位分隔 2 4 17" xfId="2171"/>
    <cellStyle name="_03_长期资产申报表_pbc_Worksheet in   pbc-汇总LAST_ABC-pbc表20060610_PBC(CG)-MASTER 2" xfId="2172"/>
    <cellStyle name="_CCB.HEN.Item12.ProfitNAVRecon.031209.LY_CCB.JX.Item12.X.ProfitNAVRecon.031209.JW_CCB.Dec03AuditPack.GL.V2" xfId="2173"/>
    <cellStyle name="_03_长期资产申报表_pbc_Worksheet in   pbc-汇总LAST_ABC-pbc表20060610_PBC(CG)-MASTER 2 2" xfId="2174"/>
    <cellStyle name="常规 2 4 2 2 4" xfId="2175"/>
    <cellStyle name="20% - 强调文字颜色 5 3 5 2 2" xfId="2176"/>
    <cellStyle name="百分比 6 17" xfId="2177"/>
    <cellStyle name="_03_长期资产申报表_pbc_Worksheet in   pbc-汇总LAST_ABC-pbc表20060610_PBC(CG)-MASTER_PBC(CG)-MASTER 2 2" xfId="2178"/>
    <cellStyle name="_03_长期资产申报表_pbc_Worksheet in   pbc-汇总LAST_ABC-pbc表20060610－赵静" xfId="2179"/>
    <cellStyle name="20% - 强调文字颜色 3 2 9" xfId="2180"/>
    <cellStyle name="_03_长期资产申报表_pbc_Worksheet in   pbc-汇总LAST_ABC-pbc表20060610－赵静 2" xfId="2181"/>
    <cellStyle name="20% - 强调文字颜色 3 2 9 2" xfId="2182"/>
    <cellStyle name="_03_长期资产申报表_pbc_Worksheet in   pbc-汇总LAST_ABC-pbc表20060610－赵静 2 2" xfId="2183"/>
    <cellStyle name="60% - 强调文字颜色 6 2 4 2 2" xfId="2184"/>
    <cellStyle name="_03_长期资产申报表_pbc_Worksheet in   pbc-汇总LAST_ABC-pbc表20060610－赵静_PBC(CG)-MASTER 2 2" xfId="2185"/>
    <cellStyle name="0.00% 2" xfId="2186"/>
    <cellStyle name="_03_长期资产申报表_pbc_Worksheet in   pbc-汇总LAST_PBC(CG)-MASTER" xfId="2187"/>
    <cellStyle name="汇总 4 2 2 2" xfId="2188"/>
    <cellStyle name="_03_长期资产申报表_pbc_Worksheet in   pbc-汇总LAST_PBC(CG)-MASTER_PBC(CG)-MASTER" xfId="2189"/>
    <cellStyle name="_烟台渤海轮渡现金流预测061121下午_附件6：收益现值法评估明细表-Eunis_设备评估表(运宏)" xfId="2190"/>
    <cellStyle name="_03_长期资产申报表_pbc_Worksheet in   pbc-汇总LAST_PBC(CG)-MASTER_PBC(CG)-MASTER 2" xfId="2191"/>
    <cellStyle name="_烟台渤海轮渡现金流预测061121下午_附件6：收益现值法评估明细表-Eunis_设备评估表(运宏) 2" xfId="2192"/>
    <cellStyle name="强调文字颜色 4 4 4 3" xfId="2193"/>
    <cellStyle name="_03_长期资产申报表_pbc_Worksheet in   pbc-汇总LAST_PBC(CG)-MASTER_PBC(CG)-MASTER 2 2" xfId="2194"/>
    <cellStyle name="_035康普公司（收益法）调查表－含财务费用2.2hedui_附件6：收益现值法评估明细表-Eunis_设备评估表(运宏) 2" xfId="2195"/>
    <cellStyle name="_03_长期资产申报表_pbc_原ABC-pbc表_PBC(CG)-MASTER 2 2" xfId="2196"/>
    <cellStyle name="_03_长期资产申报表_pbc_Worksheet in   pbc-汇总LAST_股权等" xfId="2197"/>
    <cellStyle name="注释 8 4" xfId="2198"/>
    <cellStyle name="_035康普公司（收益法）调查表－含财务费用2.2hedui_附件6：收益现值法评估明细表-Eunis" xfId="2199"/>
    <cellStyle name="_03_长期资产申报表_pbc_Worksheet in   pbc-汇总LAST_股权等 2" xfId="2200"/>
    <cellStyle name="注释 8 4 2" xfId="2201"/>
    <cellStyle name="_035康普公司（收益法）调查表－含财务费用2.2hedui_附件6：收益现值法评估明细表-Eunis 2" xfId="2202"/>
    <cellStyle name="Input Cells 5 4 4" xfId="2203"/>
    <cellStyle name="_03_长期资产申报表_pbc_Worksheet in   pbc-汇总LAST_股权等 2 2" xfId="2204"/>
    <cellStyle name="_29-香坊" xfId="2205"/>
    <cellStyle name="强调文字颜色 6 5 6" xfId="2206"/>
    <cellStyle name="_03_长期资产申报表_pbc_Worksheet in   pbc-汇总LAST_股权等_ABC-pbc表20060610 2 2" xfId="2207"/>
    <cellStyle name="常规 26 8" xfId="2208"/>
    <cellStyle name="_03_长期资产申报表_pbc_Worksheet in   pbc-汇总LAST_股权等_ABC-pbc表20060610_PBC(CG)-MASTER 2" xfId="2209"/>
    <cellStyle name="_03_长期资产申报表_pbc_Worksheet in   pbc-汇总LAST_股权等_ABC-pbc表20060610_PBC(CG)-MASTER_PBC(CG)-MASTER 2 2" xfId="2210"/>
    <cellStyle name="常规 11 2 2 3" xfId="2211"/>
    <cellStyle name="20% - 强调文字颜色 5 2 12 2" xfId="2212"/>
    <cellStyle name="60% - 强调文字颜色 3 3 6" xfId="2213"/>
    <cellStyle name="60% - 强调文字颜色 2 2 4 4" xfId="2214"/>
    <cellStyle name="_03_长期资产申报表_pbc_Worksheet in   pbc-汇总LAST_股权等_ABC-pbc表20060610－赵静" xfId="2215"/>
    <cellStyle name="Normal - Style1 6 7" xfId="2216"/>
    <cellStyle name="20% - 强调文字颜色 4 2 6" xfId="2217"/>
    <cellStyle name="_03_长期资产申报表_pbc_Worksheet in   pbc-汇总LAST_股权等_ABC-pbc表20060610－赵静 2 2" xfId="2218"/>
    <cellStyle name="20% - 强调文字颜色 1 9 2" xfId="2219"/>
    <cellStyle name="标题 2 8" xfId="2220"/>
    <cellStyle name="_03_长期资产申报表_pbc_Worksheet in   pbc-汇总LAST_股权等_ABC-pbc表20060610－赵静_PBC(CG)-MASTER" xfId="2221"/>
    <cellStyle name="好_山阴县安荣乡煤矿资产评估申报表" xfId="2222"/>
    <cellStyle name="标题 2 8 2" xfId="2223"/>
    <cellStyle name="_03_长期资产申报表_pbc_Worksheet in   pbc-汇总LAST_股权等_ABC-pbc表20060610－赵静_PBC(CG)-MASTER 2" xfId="2224"/>
    <cellStyle name="注释 7 5 3" xfId="2225"/>
    <cellStyle name="好_山阴县安荣乡煤矿资产评估申报表 2" xfId="2226"/>
    <cellStyle name="_03_长期资产申报表_pbc_Worksheet in   pbc-汇总LAST_股权等_ABC-pbc表20060610－赵静_PBC(CG)-MASTER 2 2" xfId="2227"/>
    <cellStyle name="60% - 强调文字颜色 5 3 5 2" xfId="2228"/>
    <cellStyle name="_03_长期资产申报表_pbc_Worksheet in   pbc-汇总LAST_股权等_PBC(CG)-MASTER" xfId="2229"/>
    <cellStyle name="40% - 强调文字颜色 1 2 5 3" xfId="2230"/>
    <cellStyle name="资产 2 2 7" xfId="2231"/>
    <cellStyle name="60% - 强调文字颜色 5 3 5 2 2" xfId="2232"/>
    <cellStyle name="_03_长期资产申报表_pbc_Worksheet in   pbc-汇总LAST_股权等_PBC(CG)-MASTER 2" xfId="2233"/>
    <cellStyle name="公司标准表 7 8" xfId="2234"/>
    <cellStyle name="_03_长期资产申报表_pbc_Worksheet in   pbc-汇总LAST_股权等_PBC(CG)-MASTER 2 2" xfId="2235"/>
    <cellStyle name="_40-木兰" xfId="2236"/>
    <cellStyle name="_03_长期资产申报表_pbc_Worksheet in   pbc-汇总LAST_股权等_PBC(CG)-MASTER_PBC(CG)-MASTER" xfId="2237"/>
    <cellStyle name="_03_长期资产申报表_pbc_Worksheet in   pbc-汇总LAST_股权等_PBC(CG)-MASTER_PBC(CG)-MASTER 2" xfId="2238"/>
    <cellStyle name="_03_长期资产申报表_pbc_Worksheet in   pbc-汇总LAST_股权等_PBC(CG)-MASTER_PBC(CG)-MASTER 2 2" xfId="2239"/>
    <cellStyle name="40% - 强调文字颜色 3 11" xfId="2240"/>
    <cellStyle name="20% - 强调文字颜色 2 10" xfId="2241"/>
    <cellStyle name="_035康普公司（收益法）调查表－含财务费用2.2hedui_From Audrey to Norma" xfId="2242"/>
    <cellStyle name="强调文字颜色 1 2 4" xfId="2243"/>
    <cellStyle name="_03_长期资产申报表_pbc_Worksheet in   pbc-汇总LAST_股权等_原ABC-pbc表 2" xfId="2244"/>
    <cellStyle name="40% - 强调文字颜色 3 11 2" xfId="2245"/>
    <cellStyle name="20% - 强调文字颜色 2 10 2" xfId="2246"/>
    <cellStyle name="强调文字颜色 2 2 5" xfId="2247"/>
    <cellStyle name="20% - Accent4" xfId="2248"/>
    <cellStyle name="_035康普公司（收益法）调查表－含财务费用2.2hedui_From Audrey to Norma 2" xfId="2249"/>
    <cellStyle name="强调文字颜色 1 2 4 2" xfId="2250"/>
    <cellStyle name="_03_长期资产申报表_pbc_Worksheet in   pbc-汇总LAST_股权等_原ABC-pbc表 2 2" xfId="2251"/>
    <cellStyle name="_03_长期资产申报表_pbc_Worksheet in   pbc-汇总LAST_股权等_原ABC-pbc表_PBC(CG)-MASTER" xfId="2252"/>
    <cellStyle name="_03_长期资产申报表_pbc_Worksheet in   pbc-汇总LAST_股权等_原ABC-pbc表_PBC(CG)-MASTER 2" xfId="2253"/>
    <cellStyle name="_03_长期资产申报表_pbc_Worksheet in   pbc-汇总LAST_股权等_原ABC-pbc表_PBC(CG)-MASTER 2 2" xfId="2254"/>
    <cellStyle name="_03_长期资产申报表_pbc_Worksheet in   pbc-汇总LAST_原ABC-pbc表 2" xfId="2255"/>
    <cellStyle name="_03_长期资产申报表_pbc_Worksheet in   pbc-汇总LAST_原ABC-pbc表 2 2" xfId="2256"/>
    <cellStyle name="_03_长期资产申报表_pbc_Worksheet in   pbc-汇总LAST_原ABC-pbc表_PBC(CG)-MASTER" xfId="2257"/>
    <cellStyle name="_03_长期资产申报表_pbc_Worksheet in   pbc-汇总LAST_原ABC-pbc表_PBC(CG)-MASTER 2" xfId="2258"/>
    <cellStyle name="常规 5 10" xfId="2259"/>
    <cellStyle name="_03_长期资产申报表_pbc_Worksheet in   pbc-汇总LAST_原ABC-pbc表_PBC(CG)-MASTER 2 2" xfId="2260"/>
    <cellStyle name="强调文字颜色 3 2 4" xfId="2261"/>
    <cellStyle name="_CCB.HEN.Item12.ProfitNAVRecon.031209.LY_1_CCB.CQ.Item12.1D.ProfitNAVRec.031213-revised.dhnc_CCB.Dec03AuditPack.GL.V2" xfId="2262"/>
    <cellStyle name="_03_长期资产申报表_pbc_替换第二版" xfId="2263"/>
    <cellStyle name="Linked Cells 3 7" xfId="2264"/>
    <cellStyle name="_03_长期资产申报表_pbc_替换第二版_ABC-pbc表20060610_PBC(CG)-MASTER" xfId="2265"/>
    <cellStyle name="_ET_STYLE_NoName_00_ 12" xfId="2266"/>
    <cellStyle name="Linked Cells 3 7 2" xfId="2267"/>
    <cellStyle name="60% - 强调文字颜色 2 7" xfId="2268"/>
    <cellStyle name="_03_长期资产申报表_pbc_替换第二版_ABC-pbc表20060610_PBC(CG)-MASTER 2" xfId="2269"/>
    <cellStyle name="好_国华锡林郭勒设备询价表 22" xfId="2270"/>
    <cellStyle name="好_国华锡林郭勒设备询价表 17" xfId="2271"/>
    <cellStyle name="_ET_STYLE_NoName_00_ 12 2" xfId="2272"/>
    <cellStyle name="Linked Cells 3 7 2 2" xfId="2273"/>
    <cellStyle name="60% - 强调文字颜色 2 7 2" xfId="2274"/>
    <cellStyle name="_03_长期资产申报表_pbc_替换第二版_ABC-pbc表20060610_PBC(CG)-MASTER 2 2" xfId="2275"/>
    <cellStyle name="20% - 强调文字颜色 6 3 2" xfId="2276"/>
    <cellStyle name="_03_长期资产申报表_pbc_替换第二版_ABC-pbc表20060610_PBC(CG)-MASTER_PBC(CG)-MASTER" xfId="2277"/>
    <cellStyle name="20% - 强调文字颜色 6 3 2 2" xfId="2278"/>
    <cellStyle name="常规 14 7 2" xfId="2279"/>
    <cellStyle name="20% - 强调文字颜色 6 16" xfId="2280"/>
    <cellStyle name="20% - 强调文字颜色 6 21" xfId="2281"/>
    <cellStyle name="_03_长期资产申报表_pbc_替换第二版_ABC-pbc表20060610_PBC(CG)-MASTER_PBC(CG)-MASTER 2" xfId="2282"/>
    <cellStyle name="20% - 强调文字颜色 6 3 2 2 2" xfId="2283"/>
    <cellStyle name="千位分隔 4 6" xfId="2284"/>
    <cellStyle name="20% - 强调文字颜色 6 16 2" xfId="2285"/>
    <cellStyle name="20% - 强调文字颜色 6 21 2" xfId="2286"/>
    <cellStyle name="_03_长期资产申报表_pbc_替换第二版_ABC-pbc表20060610_PBC(CG)-MASTER_PBC(CG)-MASTER 2 2" xfId="2287"/>
    <cellStyle name="_03_长期资产申报表_pbc_替换第二版_ABC-pbc表20060610－赵静" xfId="2288"/>
    <cellStyle name="_03_长期资产申报表_pbc_替换第二版_ABC-pbc表20060610－赵静 2" xfId="2289"/>
    <cellStyle name="强调文字颜色 4 2" xfId="2290"/>
    <cellStyle name="_03_长期资产申报表_pbc_替换第二版_ABC-pbc表20060610－赵静_PBC(CG)-MASTER 2 2" xfId="2291"/>
    <cellStyle name="_03_长期资产申报表_pbc_替换第二版_PBC(CG)-MASTER" xfId="2292"/>
    <cellStyle name="20% - 强调文字颜色 4 10" xfId="2293"/>
    <cellStyle name="好 2 21" xfId="2294"/>
    <cellStyle name="好 2 16" xfId="2295"/>
    <cellStyle name="Input Cells 3" xfId="2296"/>
    <cellStyle name="_CCB.QH.Item12..ProfitNAVRecon.031206-HL.ML_CCB.HB.Item12.Housing Loan.ProfitNAVRecon.031218.JZ_CCB.Dec03AuditPack.GL.V2" xfId="2297"/>
    <cellStyle name="_070210_附件5：评估、审计明细表（成本法）" xfId="2298"/>
    <cellStyle name="_03_长期资产申报表_pbc_替换第二版_PBC(CG)-MASTER 2" xfId="2299"/>
    <cellStyle name="20% - 强调文字颜色 4 10 2" xfId="2300"/>
    <cellStyle name="Input Cells 3 2" xfId="2301"/>
    <cellStyle name="_CCB.QH.Item12..ProfitNAVRecon.031206-HL.ML_CCB.HB.Item12.Housing Loan.ProfitNAVRecon.031218.JZ_CCB.Dec03AuditPack.GL.V2 2" xfId="2302"/>
    <cellStyle name="_03_长期资产申报表_pbc_替换第二版_PBC(CG)-MASTER_PBC(CG)-MASTER" xfId="2303"/>
    <cellStyle name="20% - 强调文字颜色 3 6 2 2" xfId="2304"/>
    <cellStyle name="_CBRE明细表 5 2" xfId="2305"/>
    <cellStyle name="_Part III.200406.Loan and Liabilities details.(Site Name)_审计调查表.V3" xfId="2306"/>
    <cellStyle name="_03_长期资产申报表_pbc_替换第二版_PBC(CG)-MASTER_PBC(CG)-MASTER 2" xfId="2307"/>
    <cellStyle name="差_工程建设其他费用" xfId="2308"/>
    <cellStyle name="_CCB.HO.2002 Jnl summary by jnl.GL PRC 41-80.grouped.031221_CCB.HO.2003 Jnl summary by jnl.GL PRC 13-20.031221" xfId="2309"/>
    <cellStyle name="_CCB.HEN.Item12.ProfitNAVRecon.031209.LY_CCB.CQ.Item12.1D.ProfitNAVRec.031213-revised.dhnc_CCB.Dec03AuditPack.GL.V2" xfId="2310"/>
    <cellStyle name="_03_长期资产申报表_pbc_替换第二版_股权等" xfId="2311"/>
    <cellStyle name="_CCB.HO.2002 Jnl summary by jnl.GL PRC 41-80.grouped.031221_CCB.HO.2003 Jnl summary by jnl.GL PRC 13-20.031221 2" xfId="2312"/>
    <cellStyle name="RevList 3 13" xfId="2313"/>
    <cellStyle name="_CCB.HEN.Item12.ProfitNAVRecon.031209.LY_CCB.CQ.Item12.1D.ProfitNAVRec.031213-revised.dhnc_CCB.Dec03AuditPack.GL.V2 2" xfId="2314"/>
    <cellStyle name="_03_长期资产申报表_pbc_替换第二版_股权等 2" xfId="2315"/>
    <cellStyle name="_CCB.HO.2002 Jnl summary by jnl.GL PRC 41-80.grouped.031221_CCB.HO.2003 Jnl summary by jnl.GL PRC 13-20.031221 2 2" xfId="2316"/>
    <cellStyle name="RevList 3 13 2" xfId="2317"/>
    <cellStyle name="Euro 2 2 3" xfId="2318"/>
    <cellStyle name="_CCB.HEN.Item12.ProfitNAVRecon.031209.LY_CCB.CQ.Item12.1D.ProfitNAVRec.031213-revised.dhnc_CCB.Dec03AuditPack.GL.V2 2 2" xfId="2319"/>
    <cellStyle name="常规 61 3" xfId="2320"/>
    <cellStyle name="_03_长期资产申报表_pbc_替换第二版_股权等 2 2" xfId="2321"/>
    <cellStyle name="20% - 强调文字颜色 4 7 2 2" xfId="2322"/>
    <cellStyle name="_03_长期资产申报表_pbc_替换第二版_股权等_ABC-pbc表20060610" xfId="2323"/>
    <cellStyle name="_03_长期资产申报表_pbc_替换第二版_股权等_ABC-pbc表20060610 2" xfId="2324"/>
    <cellStyle name="_long term loan - others 300504_Shenhua PBC package 050530_附表1-审计评估联合申报明细表630新" xfId="2325"/>
    <cellStyle name="_03_长期资产申报表_pbc_替换第二版_股权等_ABC-pbc表20060610 2 2" xfId="2326"/>
    <cellStyle name="_03_长期资产申报表_pbc_替换第二版_股权等_ABC-pbc表20060610_PBC(CG)-MASTER" xfId="2327"/>
    <cellStyle name="_03_长期资产申报表_pbc_替换第二版_股权等_ABC-pbc表20060610_PBC(CG)-MASTER 2" xfId="2328"/>
    <cellStyle name="_03_长期资产申报表_pbc_替换第二版_股权等_ABC-pbc表20060610_PBC(CG)-MASTER 2 2" xfId="2329"/>
    <cellStyle name="_03_长期资产申报表_原ABC-pbc表 2" xfId="2330"/>
    <cellStyle name="_03_长期资产申报表_pbc_替换第二版_股权等_ABC-pbc表20060610_PBC(CG)-MASTER_PBC(CG)-MASTER 2" xfId="2331"/>
    <cellStyle name="_03_长期资产申报表_原ABC-pbc表 2 2" xfId="2332"/>
    <cellStyle name="_03_长期资产申报表_pbc_替换第二版_股权等_ABC-pbc表20060610_PBC(CG)-MASTER_PBC(CG)-MASTER 2 2" xfId="2333"/>
    <cellStyle name="_03_长期资产申报表_pbc_替换第二版_股权等_ABC-pbc表20060610－赵静" xfId="2334"/>
    <cellStyle name="Linked Cells 2 2 3 2" xfId="2335"/>
    <cellStyle name="_03_长期资产申报表_pbc_替换第二版_股权等_ABC-pbc表20060610－赵静_PBC(CG)-MASTER" xfId="2336"/>
    <cellStyle name="_03_长期资产申报表_pbc_替换第二版_股权等_ABC-pbc表20060610－赵静_PBC(CG)-MASTER 2" xfId="2337"/>
    <cellStyle name="_03_长期资产申报表_pbc_替换第二版_股权等_ABC-pbc表20060610－赵静_PBC(CG)-MASTER 2 2" xfId="2338"/>
    <cellStyle name="_03_长期资产申报表_pbc_替换第二版_股权等_PBC(CG)-MASTER" xfId="2339"/>
    <cellStyle name="_03_长期资产申报表_pbc_替换第二版_股权等_PBC(CG)-MASTER 2" xfId="2340"/>
    <cellStyle name="_CCB.HEN.Item12.ProfitNAVRecon.031209.LY_CCB.JX.Item12.X.ProfitNAVRecon.031209.JW_CCB.HO.NAV Recon.031226.AL" xfId="2341"/>
    <cellStyle name="_03_长期资产申报表_pbc_替换第二版_股权等_PBC(CG)-MASTER 2 2" xfId="2342"/>
    <cellStyle name="_03_长期资产申报表_pbc_替换第二版_股权等_PBC(CG)-MASTER_PBC(CG)-MASTER" xfId="2343"/>
    <cellStyle name="_03_长期资产申报表_pbc_替换第二版_股权等_PBC(CG)-MASTER_PBC(CG)-MASTER 2" xfId="2344"/>
    <cellStyle name="_03_长期资产申报表_pbc_替换第二版_股权等_原ABC-pbc表" xfId="2345"/>
    <cellStyle name="_03_长期资产申报表_pbc_替换第二版_股权等_原ABC-pbc表 2" xfId="2346"/>
    <cellStyle name="_CCB.HO.2003 Jnl summary by jnl.GL PRC 15,21-32.031221" xfId="2347"/>
    <cellStyle name="注释 4 3 3" xfId="2348"/>
    <cellStyle name="_03_长期资产申报表_pbc_替换第二版_股权等_原ABC-pbc表 2 2" xfId="2349"/>
    <cellStyle name="40% - 强调文字颜色 4 5 2 2" xfId="2350"/>
    <cellStyle name="_ET_STYLE_NoName_00_ 25 2" xfId="2351"/>
    <cellStyle name="_CCB.HEN.Item12.ProfitNAVRecon.031209.LY_1_CCB.HO.NAV Recon.031226.AL_CCB.Dec03AuditPack.GL.V2 2 2" xfId="2352"/>
    <cellStyle name="_03_长期资产申报表_pbc_替换第二版_股权等_原ABC-pbc表_PBC(CG)-MASTER" xfId="2353"/>
    <cellStyle name="AA INPUT" xfId="2354"/>
    <cellStyle name="_03_长期资产申报表_pbc_替换第二版_股权等_原ABC-pbc表_PBC(CG)-MASTER 2" xfId="2355"/>
    <cellStyle name="_CCB.HO.2003 Jnl summary by jnl.GL PRC 60-80.031221" xfId="2356"/>
    <cellStyle name="_03_长期资产申报表_pbc_替换第二版_股权等_原ABC-pbc表_PBC(CG)-MASTER 2 2" xfId="2357"/>
    <cellStyle name="_03_长期资产申报表_pbc_替换第二版_原ABC-pbc表_PBC(CG)-MASTER" xfId="2358"/>
    <cellStyle name="_PRC Adjustments 021231_CCB.GLAudit Package.040114" xfId="2359"/>
    <cellStyle name="EY House" xfId="2360"/>
    <cellStyle name="_03_长期资产申报表_pbc_替换第二版_原ABC-pbc表_PBC(CG)-MASTER 2" xfId="2361"/>
    <cellStyle name="_03_长期资产申报表_pbc_原ABC-pbc表" xfId="2362"/>
    <cellStyle name="40% - 强调文字颜色 2 25" xfId="2363"/>
    <cellStyle name="_CCB.HEN.Item12.ProfitNAVRecon.031209.LY_CCB.HOBranch.Item12.1D.ProfitNAVRecon.031202_CCB.Dec03AuditPack.GL.V2 2 2" xfId="2364"/>
    <cellStyle name="20% - 强调文字颜色 1 19" xfId="2365"/>
    <cellStyle name="20% - 强调文字颜色 1 24" xfId="2366"/>
    <cellStyle name="20% - 强调文字颜色 1 19 2" xfId="2367"/>
    <cellStyle name="20% - 强调文字颜色 1 24 2" xfId="2368"/>
    <cellStyle name="_ET_STYLE_NoName_00__车辆" xfId="2369"/>
    <cellStyle name="_03_长期资产申报表_pbc_原ABC-pbc表 2" xfId="2370"/>
    <cellStyle name="_03_长期资产申报表_pbc_原ABC-pbc表 2 2" xfId="2371"/>
    <cellStyle name="_CCB.GLAudit Package.040114_CCB.Dec03AuditPack.GL.V2 2 2" xfId="2372"/>
    <cellStyle name="_03_长期资产申报表_pbc_原ABC-pbc表_PBC(CG)-MASTER" xfId="2373"/>
    <cellStyle name="公司标准表 4 2 3" xfId="2374"/>
    <cellStyle name="_035康普公司（收益法）调查表－含财务费用2.2hedui_附件6：收益现值法评估明细表-Eunis_设备评估表(运宏)" xfId="2375"/>
    <cellStyle name="_03_长期资产申报表_pbc_原ABC-pbc表_PBC(CG)-MASTER 2" xfId="2376"/>
    <cellStyle name="_03_长期资产申报表_pbc-汇总" xfId="2377"/>
    <cellStyle name="_03_长期资产申报表_pbc-汇总 2" xfId="2378"/>
    <cellStyle name="20% - 强调文字颜色 3 2 6 3" xfId="2379"/>
    <cellStyle name="千位分隔 2 17 3 2" xfId="2380"/>
    <cellStyle name="40% - 强调文字颜色 1 18" xfId="2381"/>
    <cellStyle name="40% - 强调文字颜色 1 23" xfId="2382"/>
    <cellStyle name="_03_长期资产申报表_pbc-汇总 2 2" xfId="2383"/>
    <cellStyle name="40% - 强调文字颜色 1 16" xfId="2384"/>
    <cellStyle name="40% - 强调文字颜色 1 21" xfId="2385"/>
    <cellStyle name="60% - 强调文字颜色 2 22" xfId="2386"/>
    <cellStyle name="60% - 强调文字颜色 2 17" xfId="2387"/>
    <cellStyle name="20% - 强调文字颜色 3 14 2" xfId="2388"/>
    <cellStyle name="_03_长期资产申报表_pbc-汇总_ABC-pbc表20060610" xfId="2389"/>
    <cellStyle name="20% - 强调文字颜色 1 2 9 2" xfId="2390"/>
    <cellStyle name="差_山西煤炭进出口集团左权鑫顺煤业有限公司资产评估表 12" xfId="2391"/>
    <cellStyle name="40% - 强调文字颜色 1 16 2" xfId="2392"/>
    <cellStyle name="40% - 强调文字颜色 1 21 2" xfId="2393"/>
    <cellStyle name="好_山阴县安荣乡煤矿资产评估申报表 19" xfId="2394"/>
    <cellStyle name="_03_长期资产申报表_pbc-汇总_ABC-pbc表20060610 2" xfId="2395"/>
    <cellStyle name="RevList 9 9" xfId="2396"/>
    <cellStyle name="20% - 强调文字颜色 1 2 2 2 3" xfId="2397"/>
    <cellStyle name="_03_长期资产申报表_pbc-汇总_ABC-pbc表20060610 2 2" xfId="2398"/>
    <cellStyle name="_03_长期资产申报表_pbc-汇总_ABC-pbc表20060610_PBC(CG)-MASTER" xfId="2399"/>
    <cellStyle name="_国电双辽发电厂1017（按原来模型）" xfId="2400"/>
    <cellStyle name="差_山阴县安荣乡煤矿资产评估申报表 10" xfId="2401"/>
    <cellStyle name="_03_长期资产申报表_pbc-汇总_ABC-pbc表20060610_PBC(CG)-MASTER 2" xfId="2402"/>
    <cellStyle name="_03_长期资产申报表_pbc-汇总_ABC-pbc表20060610_PBC(CG)-MASTER 2 2" xfId="2403"/>
    <cellStyle name="_03_长期资产申报表_pbc-汇总_ABC-pbc表20060610_PBC(CG)-MASTER_PBC(CG)-MASTER" xfId="2404"/>
    <cellStyle name="_ET_STYLE_NoName_00_ 3 3" xfId="2405"/>
    <cellStyle name="_CCB.HO.2003 Jnl summary by jnl.GL PRC 13-20.031221_CCB.Dec03AuditPack.GL.V2" xfId="2406"/>
    <cellStyle name="Currency\[0] 2 4" xfId="2407"/>
    <cellStyle name="_03_长期资产申报表_pbc-汇总_ABC-pbc表20060610_PBC(CG)-MASTER_PBC(CG)-MASTER 2" xfId="2408"/>
    <cellStyle name="_PRC Adjustments 021231" xfId="2409"/>
    <cellStyle name="_CCB.HO.2003 Jnl summary by jnl.GL PRC 13-20.031221_CCB.Dec03AuditPack.GL.V2 2" xfId="2410"/>
    <cellStyle name="_03_长期资产申报表_pbc-汇总_ABC-pbc表20060610_PBC(CG)-MASTER_PBC(CG)-MASTER 2 2" xfId="2411"/>
    <cellStyle name="40% - 强调文字颜色 2 12 2" xfId="2412"/>
    <cellStyle name="20% - 强调文字颜色 5 2 15" xfId="2413"/>
    <cellStyle name="20% - 强调文字颜色 5 2 20" xfId="2414"/>
    <cellStyle name="千位分隔 4 13" xfId="2415"/>
    <cellStyle name="_03_长期资产申报表_pbc-汇总_ABC-pbc表20060610－赵静" xfId="2416"/>
    <cellStyle name="20% - 强调文字颜色 1 11 2" xfId="2417"/>
    <cellStyle name="20% - 强调文字颜色 5 2 15 2" xfId="2418"/>
    <cellStyle name="20% - 强调文字颜色 5 2 20 2" xfId="2419"/>
    <cellStyle name="_03_长期资产申报表_pbc-汇总_ABC-pbc表20060610－赵静 2" xfId="2420"/>
    <cellStyle name="_03_长期资产申报表_pbc-汇总_ABC-pbc表20060610－赵静_PBC(CG)-MASTER" xfId="2421"/>
    <cellStyle name="_03_长期资产申报表_pbc-汇总_ABC-pbc表20060610－赵静_PBC(CG)-MASTER 2" xfId="2422"/>
    <cellStyle name="_03_长期资产申报表_pbc-汇总_Book2222222222222222222222222222222222222222222222222" xfId="2423"/>
    <cellStyle name="comma zerodec 2" xfId="2424"/>
    <cellStyle name="60% - 强调文字颜色 3 2 5" xfId="2425"/>
    <cellStyle name="60% - 强调文字颜色 2 2 3 3" xfId="2426"/>
    <cellStyle name="_03_长期资产申报表_pbc-汇总_Book2222222222222222222222222222222222222222222222222_ABC-pbc表20060610" xfId="2427"/>
    <cellStyle name="comma zerodec 2 2" xfId="2428"/>
    <cellStyle name="60% - 强调文字颜色 3 2 5 2" xfId="2429"/>
    <cellStyle name="60% - 强调文字颜色 2 2 3 3 2" xfId="2430"/>
    <cellStyle name="_03_长期资产申报表_pbc-汇总_Book2222222222222222222222222222222222222222222222222_ABC-pbc表20060610 2" xfId="2431"/>
    <cellStyle name="comma zerodec 2 2 2" xfId="2432"/>
    <cellStyle name="60% - 强调文字颜色 3 2 5 2 2" xfId="2433"/>
    <cellStyle name="_03_长期资产申报表_pbc-汇总_Book2222222222222222222222222222222222222222222222222_ABC-pbc表20060610 2 2" xfId="2434"/>
    <cellStyle name="_03_长期资产申报表_pbc-汇总_Book2222222222222222222222222222222222222222222222222_ABC-pbc表20060610_PBC(CG)-MASTER" xfId="2435"/>
    <cellStyle name="_03_长期资产申报表_pbc-汇总_Book2222222222222222222222222222222222222222222222222_ABC-pbc表20060610_PBC(CG)-MASTER 2" xfId="2436"/>
    <cellStyle name="_03_长期资产申报表_pbc-汇总_Book2222222222222222222222222222222222222222222222222_ABC-pbc表20060610_PBC(CG)-MASTER 2 2" xfId="2437"/>
    <cellStyle name="强调文字颜色 6 4" xfId="2438"/>
    <cellStyle name="_03_长期资产申报表_pbc-汇总_Book2222222222222222222222222222222222222222222222222_ABC-pbc表20060610_PBC(CG)-MASTER_PBC(CG)-MASTER" xfId="2439"/>
    <cellStyle name="强调文字颜色 6 4 2" xfId="2440"/>
    <cellStyle name="_03_长期资产申报表_pbc-汇总_Book2222222222222222222222222222222222222222222222222_ABC-pbc表20060610_PBC(CG)-MASTER_PBC(CG)-MASTER 2" xfId="2441"/>
    <cellStyle name="常规 10 8 2" xfId="2442"/>
    <cellStyle name="_CCB.HEN.Item12.ProfitNAVRecon.031209.LY_1_CCB.Dec03AuditPack.GL.V2" xfId="2443"/>
    <cellStyle name="强调文字颜色 6 4 2 2" xfId="2444"/>
    <cellStyle name="_03_长期资产申报表_pbc-汇总_Book2222222222222222222222222222222222222222222222222_ABC-pbc表20060610_PBC(CG)-MASTER_PBC(CG)-MASTER 2 2" xfId="2445"/>
    <cellStyle name="Linked Cells 31" xfId="2446"/>
    <cellStyle name="Linked Cells 26" xfId="2447"/>
    <cellStyle name="_03_长期资产申报表_pbc-汇总_Book2222222222222222222222222222222222222222222222222_ABC-pbc表20060610－赵静" xfId="2448"/>
    <cellStyle name="Linked Cells 31 2" xfId="2449"/>
    <cellStyle name="Linked Cells 26 2" xfId="2450"/>
    <cellStyle name="_03_长期资产申报表_pbc-汇总_Book2222222222222222222222222222222222222222222222222_ABC-pbc表20060610－赵静 2" xfId="2451"/>
    <cellStyle name="_03_长期资产申报表_pbc-汇总_Book2222222222222222222222222222222222222222222222222_ABC-pbc表20060610－赵静 2 2" xfId="2452"/>
    <cellStyle name="Linked Cells 5 12" xfId="2453"/>
    <cellStyle name="_03_长期资产申报表_pbc-汇总_Book2222222222222222222222222222222222222222222222222_ABC-pbc表20060610－赵静_PBC(CG)-MASTER" xfId="2454"/>
    <cellStyle name="Linked Cells 5 12 2" xfId="2455"/>
    <cellStyle name="_03_长期资产申报表_pbc-汇总_Book2222222222222222222222222222222222222222222222222_ABC-pbc表20060610－赵静_PBC(CG)-MASTER 2" xfId="2456"/>
    <cellStyle name="_CCB.HEN.Item12.ProfitNAVRecon.031209.LY" xfId="2457"/>
    <cellStyle name="_03_长期资产申报表_pbc-汇总_Book2222222222222222222222222222222222222222222222222_ABC-pbc表20060610－赵静_PBC(CG)-MASTER 2 2" xfId="2458"/>
    <cellStyle name="40% - 强调文字颜色 3 2 14" xfId="2459"/>
    <cellStyle name="千位分隔 10 20" xfId="2460"/>
    <cellStyle name="千位分隔 10 15" xfId="2461"/>
    <cellStyle name="_03_长期资产申报表_pbc-汇总_Book2222222222222222222222222222222222222222222222222_PBC(CG)-MASTER" xfId="2462"/>
    <cellStyle name="Input Cells 2 6" xfId="2463"/>
    <cellStyle name="40% - 强调文字颜色 3 2 14 2" xfId="2464"/>
    <cellStyle name="_03_长期资产申报表_pbc-汇总_Book2222222222222222222222222222222222222222222222222_PBC(CG)-MASTER 2" xfId="2465"/>
    <cellStyle name="_03_长期资产申报表_pbc-汇总_Book2222222222222222222222222222222222222222222222222_PBC(CG)-MASTER 2 2" xfId="2466"/>
    <cellStyle name="_03_长期资产申报表_pbc-汇总_Book2222222222222222222222222222222222222222222222222_PBC(CG)-MASTER_PBC(CG)-MASTER" xfId="2467"/>
    <cellStyle name="40% - 强调文字颜色 2 5 5" xfId="2468"/>
    <cellStyle name="_CCB.HEN.Item12.ProfitNAVRecon.031209.LY_CCB.HO.NAV Recon.031222.AL" xfId="2469"/>
    <cellStyle name="_03_长期资产申报表_pbc-汇总_Book2222222222222222222222222222222222222222222222222_PBC(CG)-MASTER_PBC(CG)-MASTER 2" xfId="2470"/>
    <cellStyle name="Red 2" xfId="2471"/>
    <cellStyle name="20% - 强调文字颜色 1 2 10" xfId="2472"/>
    <cellStyle name="_CCB.HEN.Item12.ProfitNAVRecon.031209.LY_CCB.HO.NAV Recon.031222.AL 2" xfId="2473"/>
    <cellStyle name="_03_长期资产申报表_pbc-汇总_Book2222222222222222222222222222222222222222222222222_PBC(CG)-MASTER_PBC(CG)-MASTER 2 2" xfId="2474"/>
    <cellStyle name="_PRC Adjustments 030630_CCB.GLAudit Package.040114 2" xfId="2475"/>
    <cellStyle name="_03_长期资产申报表_pbc-汇总_Book2222222222222222222222222222222222222222222222222_原ABC-pbc表" xfId="2476"/>
    <cellStyle name="PSChar 13" xfId="2477"/>
    <cellStyle name="60% - 强调文字颜色 3 5" xfId="2478"/>
    <cellStyle name="_PRC Adjustments 030630_CCB.GLAudit Package.040114 2 2" xfId="2479"/>
    <cellStyle name="_03_长期资产申报表_pbc-汇总_Book2222222222222222222222222222222222222222222222222_原ABC-pbc表 2" xfId="2480"/>
    <cellStyle name="_03_长期资产申报表_pbc-汇总_Book2222222222222222222222222222222222222222222222222_原ABC-pbc表 2 2" xfId="2481"/>
    <cellStyle name="_ET_STYLE_NoName_00_ 19 2" xfId="2482"/>
    <cellStyle name="_03_长期资产申报表_pbc-汇总_Book2222222222222222222222222222222222222222222222222_原ABC-pbc表_PBC(CG)-MASTER" xfId="2483"/>
    <cellStyle name="常规 33 3" xfId="2484"/>
    <cellStyle name="常规 28 3" xfId="2485"/>
    <cellStyle name="_03_长期资产申报表_pbc-汇总_Book2222222222222222222222222222222222222222222222222_原ABC-pbc表_PBC(CG)-MASTER 2" xfId="2486"/>
    <cellStyle name="常规 33 3 2" xfId="2487"/>
    <cellStyle name="常规 28 3 2" xfId="2488"/>
    <cellStyle name="_03_长期资产申报表_pbc-汇总_Book2222222222222222222222222222222222222222222222222_原ABC-pbc表_PBC(CG)-MASTER 2 2" xfId="2489"/>
    <cellStyle name="_PRC Adjustments 030630_CCB.HO.New TB template.PRC Sorting.040210_CCB.Dec03AuditPack.GL.V2 2" xfId="2490"/>
    <cellStyle name="_03_长期资产申报表_pbc-汇总_PBC(CG)-MASTER" xfId="2491"/>
    <cellStyle name="_CCB.HO.NAV Recon.031208.AL 2 2" xfId="2492"/>
    <cellStyle name="_PRC Adjustments 030630_CCB.HO.New TB template.PRC Sorting.040210_CCB.Dec03AuditPack.GL.V2 2 2" xfId="2493"/>
    <cellStyle name="_03_长期资产申报表_pbc-汇总_PBC(CG)-MASTER 2" xfId="2494"/>
    <cellStyle name="_03_长期资产申报表_pbc-汇总_PBC(CG)-MASTER 2 2" xfId="2495"/>
    <cellStyle name="好_鲲鹏房产测算表邵02 4 3" xfId="2496"/>
    <cellStyle name="40% - 强调文字颜色 2 2" xfId="2497"/>
    <cellStyle name="_03_长期资产申报表_pbc-汇总_PBC(CG)-MASTER_PBC(CG)-MASTER 2" xfId="2498"/>
    <cellStyle name="40% - 强调文字颜色 2 2 2" xfId="2499"/>
    <cellStyle name="_03_长期资产申报表_pbc-汇总_PBC(CG)-MASTER_PBC(CG)-MASTER 2 2" xfId="2500"/>
    <cellStyle name="_03_长期资产申报表_pbc-汇总_股权等" xfId="2501"/>
    <cellStyle name="20% - 强调文字颜色 3 7" xfId="2502"/>
    <cellStyle name="60% - 强调文字颜色 4 4 4 2" xfId="2503"/>
    <cellStyle name="60% - 强调文字颜色 2 3 5 2 2" xfId="2504"/>
    <cellStyle name="_03_长期资产申报表_pbc-汇总_股权等_ABC-pbc表20060610" xfId="2505"/>
    <cellStyle name="20% - 强调文字颜色 3 7 2" xfId="2506"/>
    <cellStyle name="60% - 强调文字颜色 4 4 4 2 2" xfId="2507"/>
    <cellStyle name="_03_长期资产申报表_pbc-汇总_股权等_ABC-pbc表20060610 2" xfId="2508"/>
    <cellStyle name="20% - 强调文字颜色 3 7 2 2" xfId="2509"/>
    <cellStyle name="_03_长期资产申报表_pbc-汇总_股权等_ABC-pbc表20060610 2 2" xfId="2510"/>
    <cellStyle name="_03_长期资产申报表_pbc-汇总_股权等_ABC-pbc表20060610_PBC(CG)-MASTER" xfId="2511"/>
    <cellStyle name="公司标准表 4 2 2" xfId="2512"/>
    <cellStyle name="_Part III.200406.Loan and Liabilities details.(Site Name)_Shenhua PBC package 050530_审计评估联合申报明细表－GG" xfId="2513"/>
    <cellStyle name="常规 8 2 3" xfId="2514"/>
    <cellStyle name="_03_长期资产申报表_pbc-汇总_股权等_ABC-pbc表20060610_PBC(CG)-MASTER 2" xfId="2515"/>
    <cellStyle name="20% - 强调文字颜色 5 2 16" xfId="2516"/>
    <cellStyle name="20% - 强调文字颜色 5 2 21" xfId="2517"/>
    <cellStyle name="公司标准表 4 2 2 2" xfId="2518"/>
    <cellStyle name="_Part III.200406.Loan and Liabilities details.(Site Name)_Shenhua PBC package 050530_审计评估联合申报明细表－GG 2" xfId="2519"/>
    <cellStyle name="_03_长期资产申报表_pbc-汇总_股权等_ABC-pbc表20060610_PBC(CG)-MASTER 2 2" xfId="2520"/>
    <cellStyle name="检查单元格 2 2 2 2" xfId="2521"/>
    <cellStyle name="_03_长期资产申报表_pbc-汇总_股权等_PBC(CG)-MASTER_PBC(CG)-MASTER" xfId="2522"/>
    <cellStyle name="_03_长期资产申报表_pbc-汇总_股权等_PBC(CG)-MASTER_PBC(CG)-MASTER 2" xfId="2523"/>
    <cellStyle name="20% - 强调文字颜色 2 2 17" xfId="2524"/>
    <cellStyle name="20% - 强调文字颜色 2 2 22" xfId="2525"/>
    <cellStyle name="_03_长期资产申报表_pbc-汇总_股权等_PBC(CG)-MASTER_PBC(CG)-MASTER 2 2" xfId="2526"/>
    <cellStyle name="_03_长期资产申报表_pbc-汇总_股权等_原ABC-pbc表" xfId="2527"/>
    <cellStyle name="_03_长期资产申报表_pbc-汇总_股权等_原ABC-pbc表 2" xfId="2528"/>
    <cellStyle name="PSChar 24" xfId="2529"/>
    <cellStyle name="PSChar 19" xfId="2530"/>
    <cellStyle name="_03_长期资产申报表_pbc-汇总_股权等_原ABC-pbc表 2 2" xfId="2531"/>
    <cellStyle name="_03_长期资产申报表_pbc-汇总_股权等_原ABC-pbc表_PBC(CG)-MASTER" xfId="2532"/>
    <cellStyle name="_03_长期资产申报表_pbc-汇总_股权等_原ABC-pbc表_PBC(CG)-MASTER 2" xfId="2533"/>
    <cellStyle name="_03_长期资产申报表_pbc-汇总_股权等_原ABC-pbc表_PBC(CG)-MASTER 2 2" xfId="2534"/>
    <cellStyle name="_03_长期资产申报表_pbc-汇总_原ABC-pbc表 2" xfId="2535"/>
    <cellStyle name="_CCB.HEN.Item12.ProfitNAVRecon.031209.LY_1_CCB.HO.NAV Recon.031208.EL 2" xfId="2536"/>
    <cellStyle name="_03_长期资产申报表_pbc-汇总_原ABC-pbc表 2 2" xfId="2537"/>
    <cellStyle name="_CCB.HEN.Item12.ProfitNAVRecon.031209.LY_1_CCB.HO.NAV Recon.031208.EL 2 2" xfId="2538"/>
    <cellStyle name="_Part III.200406.Loan and Liabilities details.(Site Name)_KPMG original version_评估明细表(新准则)电力0630 2" xfId="2539"/>
    <cellStyle name="差 3 6" xfId="2540"/>
    <cellStyle name="_03_长期资产申报表_pbc-汇总_原ABC-pbc表_PBC(CG)-MASTER" xfId="2541"/>
    <cellStyle name="_CCB.QH.Item12..ProfitNAVRecon.031206-HL.ML_CCB.Dec03AuditPack.GL.V2 2" xfId="2542"/>
    <cellStyle name="强调文字颜色 2 2 4 4" xfId="2543"/>
    <cellStyle name="20% - 强调文字颜色 3 5" xfId="2544"/>
    <cellStyle name="_Part III.200406.Loan and Liabilities details.(Site Name)_KPMG original version_评估明细表(新准则)电力0630 2 2" xfId="2545"/>
    <cellStyle name="Input Cells 2 2 2" xfId="2546"/>
    <cellStyle name="_ET_STYLE_NoName_00_ 8 6" xfId="2547"/>
    <cellStyle name="差 3 6 2" xfId="2548"/>
    <cellStyle name="_03_长期资产申报表_pbc-汇总_原ABC-pbc表_PBC(CG)-MASTER 2" xfId="2549"/>
    <cellStyle name="_CCB.QH.Item12..ProfitNAVRecon.031206-HL.ML_CCB.Dec03AuditPack.GL.V2 2 2" xfId="2550"/>
    <cellStyle name="40% - 强调文字颜色 1 5 3 2" xfId="2551"/>
    <cellStyle name="_03_长期资产申报表_股权等" xfId="2552"/>
    <cellStyle name="_03_长期资产申报表_股权等 2" xfId="2553"/>
    <cellStyle name="_三九脑科收益法表格" xfId="2554"/>
    <cellStyle name="40% - 强调文字颜色 2 2 12 2" xfId="2555"/>
    <cellStyle name="_03_长期资产申报表_股权等_ABC-pbc表20060610" xfId="2556"/>
    <cellStyle name="_03_长期资产申报表_股权等_ABC-pbc表20060610 2" xfId="2557"/>
    <cellStyle name="_03_长期资产申报表_股权等_ABC-pbc表20060610 2 2" xfId="2558"/>
    <cellStyle name="_03_长期资产申报表_股权等_ABC-pbc表20060610_PBC(CG)-MASTER" xfId="2559"/>
    <cellStyle name="_03_长期资产申报表_股权等_ABC-pbc表20060610_PBC(CG)-MASTER 2" xfId="2560"/>
    <cellStyle name="_03_长期资产申报表_股权等_ABC-pbc表20060610_PBC(CG)-MASTER 2 2" xfId="2561"/>
    <cellStyle name="_03_长期资产申报表_股权等_ABC-pbc表20060610_PBC(CG)-MASTER_PBC(CG)-MASTER" xfId="2562"/>
    <cellStyle name="_03_长期资产申报表_股权等_ABC-pbc表20060610_PBC(CG)-MASTER_PBC(CG)-MASTER 2" xfId="2563"/>
    <cellStyle name="强调文字颜色 2 3 2 4" xfId="2564"/>
    <cellStyle name="_03_长期资产申报表_股权等_ABC-pbc表20060610_PBC(CG)-MASTER_PBC(CG)-MASTER 2 2" xfId="2565"/>
    <cellStyle name="u2" xfId="2566"/>
    <cellStyle name="_CBRE明细表 4" xfId="2567"/>
    <cellStyle name="_03_长期资产申报表_股权等_ABC-pbc表20060610－赵静" xfId="2568"/>
    <cellStyle name="_CBRE明细表 4 2" xfId="2569"/>
    <cellStyle name="资产 11" xfId="2570"/>
    <cellStyle name="弇_laroux" xfId="2571"/>
    <cellStyle name="_03_长期资产申报表_股权等_ABC-pbc表20060610－赵静 2" xfId="2572"/>
    <cellStyle name="常规 6 3 2" xfId="2573"/>
    <cellStyle name="_设备底稿(顺城盐业)" xfId="2574"/>
    <cellStyle name="_03_长期资产申报表_股权等_ABC-pbc表20060610－赵静 2 2" xfId="2575"/>
    <cellStyle name="RevList 4 11" xfId="2576"/>
    <cellStyle name="20% - 强调文字颜色 5 9" xfId="2577"/>
    <cellStyle name="む|靇Revenuenuesy L" xfId="2578"/>
    <cellStyle name="_03_长期资产申报表_股权等_ABC-pbc表20060610－赵静_PBC(CG)-MASTER" xfId="2579"/>
    <cellStyle name="RevList 4 11 2" xfId="2580"/>
    <cellStyle name="20% - 强调文字颜色 5 9 2" xfId="2581"/>
    <cellStyle name="_03_长期资产申报表_股权等_ABC-pbc表20060610－赵静_PBC(CG)-MASTER 2" xfId="2582"/>
    <cellStyle name="_03_长期资产申报表_股权等_ABC-pbc表20060610－赵静_PBC(CG)-MASTER 2 2" xfId="2583"/>
    <cellStyle name="_03_长期资产申报表_股权等_PBC(CG)-MASTER" xfId="2584"/>
    <cellStyle name="_03_长期资产申报表_股权等_PBC(CG)-MASTER 2" xfId="2585"/>
    <cellStyle name="_CBRE明细表 12" xfId="2586"/>
    <cellStyle name="_03_长期资产申报表_股权等_PBC(CG)-MASTER 2 2" xfId="2587"/>
    <cellStyle name="_03_长期资产申报表_股权等_PBC(CG)-MASTER_PBC(CG)-MASTER" xfId="2588"/>
    <cellStyle name="_03_长期资产申报表_股权等_原ABC-pbc表" xfId="2589"/>
    <cellStyle name="99/12/31 3" xfId="2590"/>
    <cellStyle name="_03_长期资产申报表_股权等_原ABC-pbc表 2" xfId="2591"/>
    <cellStyle name="_03_长期资产申报表_股权等_原ABC-pbc表 2 2" xfId="2592"/>
    <cellStyle name="_03_长期资产申报表_股权等_原ABC-pbc表_PBC(CG)-MASTER" xfId="2593"/>
    <cellStyle name="_03_长期资产申报表_股权等_原ABC-pbc表_PBC(CG)-MASTER 2" xfId="2594"/>
    <cellStyle name="_03_长期资产申报表_股权等_原ABC-pbc表_PBC(CG)-MASTER 2 2" xfId="2595"/>
    <cellStyle name="_03_长期资产申报表_原ABC-pbc表_PBC(CG)-MASTER" xfId="2596"/>
    <cellStyle name="_03_长期资产申报表_原ABC-pbc表_PBC(CG)-MASTER 2" xfId="2597"/>
    <cellStyle name="_03_长期资产申报表_原ABC-pbc表_PBC(CG)-MASTER 2 2" xfId="2598"/>
    <cellStyle name="_035湖南省康普通信设备有限责任公司评估明细表" xfId="2599"/>
    <cellStyle name="0,0_x000d__x000a_NA_x000d__x000a_ 4 5" xfId="2600"/>
    <cellStyle name="_CCB.HO.2003 Jnl summary by jnl.Gl.specific for HO branch_CCB.Dec03AuditPack.GL.V2" xfId="2601"/>
    <cellStyle name="_035湖南省康普通信设备有限责任公司评估明细表_附件5：评估、审计明细表（成本法）" xfId="2602"/>
    <cellStyle name="千位分隔 3 6" xfId="2603"/>
    <cellStyle name="20% - 强调文字颜色 6 15 2" xfId="2604"/>
    <cellStyle name="20% - 强调文字颜色 6 20 2" xfId="2605"/>
    <cellStyle name="Currency$[2] 19" xfId="2606"/>
    <cellStyle name="_035康普公司（收益法）调查表－含财务费用2.2hedui" xfId="2607"/>
    <cellStyle name="20% - 强调文字颜色 3 10" xfId="2608"/>
    <cellStyle name="标题 4 2 6 2" xfId="2609"/>
    <cellStyle name="Comma[2] 2 4" xfId="2610"/>
    <cellStyle name="20% - 强调文字颜色 1 2 5" xfId="2611"/>
    <cellStyle name="60% - 强调文字颜色 5 12" xfId="2612"/>
    <cellStyle name="_035康普公司（收益法）调查表－含财务费用2.2hedui 2" xfId="2613"/>
    <cellStyle name="_035康普公司（收益法）调查表－含财务费用2.2hedui_From Audrey to Norma_设备评估表(运宏) 2" xfId="2614"/>
    <cellStyle name="_电厂三张主表_From Audrey to Norma_设备评估表(运宏)" xfId="2615"/>
    <cellStyle name="_035康普公司（收益法）调查表－含财务费用2.2hedui_Intercom" xfId="2616"/>
    <cellStyle name="_电厂三张主表_From Audrey to Norma_设备评估表(运宏) 2" xfId="2617"/>
    <cellStyle name="_035康普公司（收益法）调查表－含财务费用2.2hedui_Intercom 2" xfId="2618"/>
    <cellStyle name="_long term loan - others 300504_审计调查表.V3 2 2" xfId="2619"/>
    <cellStyle name="常规 23 3 3" xfId="2620"/>
    <cellStyle name="常规 18 3 3" xfId="2621"/>
    <cellStyle name="RevList 8 4 2" xfId="2622"/>
    <cellStyle name="_035康普公司（收益法）调查表－含财务费用2.2hedui_Intercom_设备评估表(运宏)" xfId="2623"/>
    <cellStyle name="RevList 8 4 2 2" xfId="2624"/>
    <cellStyle name="_035康普公司（收益法）调查表－含财务费用2.2hedui_Intercom_设备评估表(运宏) 2" xfId="2625"/>
    <cellStyle name="_035康普公司（收益法）调查表－含财务费用2.2hedui_设备评估表(运宏)" xfId="2626"/>
    <cellStyle name="_035康普公司（收益法）调查表－含财务费用2.2hedui_设备评估表(运宏) 2" xfId="2627"/>
    <cellStyle name="千位分隔 5 2 3" xfId="2628"/>
    <cellStyle name="_03-牡丹江" xfId="2629"/>
    <cellStyle name="_05-鸡西" xfId="2630"/>
    <cellStyle name="_06 GXHH_F" xfId="2631"/>
    <cellStyle name="_060402进出口现金流预测" xfId="2632"/>
    <cellStyle name="40% - 强调文字颜色 1 2 10 2" xfId="2633"/>
    <cellStyle name="常规 2 2 2 3" xfId="2634"/>
    <cellStyle name="_0612客编表（原材料及包装物）_AC00-F-080930" xfId="2635"/>
    <cellStyle name="_五凌电力现金流计算表20060916" xfId="2636"/>
    <cellStyle name="_06-鹤岗" xfId="2637"/>
    <cellStyle name="_Part III.200406.Loan and Liabilities details.(Site Name)_Shenhua PBC package 050530_附表1-审计评估联合申报明细表630新 2 2" xfId="2638"/>
    <cellStyle name="_Part III.200406.Loan and Liabilities details.(Site Name)_KPMG original version_附件1：审计评估联合申报明细表 2" xfId="2639"/>
    <cellStyle name="_070210" xfId="2640"/>
    <cellStyle name="_Part III.200406.Loan and Liabilities details.(Site Name)_KPMG original version_(中企华)审计评估联合申报明细表.V1 2 2" xfId="2641"/>
    <cellStyle name="_070210_科宁公司（成本法）" xfId="2642"/>
    <cellStyle name="_CCB.SZ.reporting Pack.031110.DY 2 2" xfId="2643"/>
    <cellStyle name="Input Cells 3 3 4" xfId="2644"/>
    <cellStyle name="_CCB.HO.2002 Jnl summary by jnl.GL PRC 41-80.grouped.031221_CCB.HO.2003 Jnl summary by jnl.GL PRC 13-20.031221_CCB.Dec03AuditPack.GL.V2 2" xfId="2645"/>
    <cellStyle name="注释 4 12" xfId="2646"/>
    <cellStyle name="输出 2 19" xfId="2647"/>
    <cellStyle name="_07-双鸭山" xfId="2648"/>
    <cellStyle name="注释 2 2 12" xfId="2649"/>
    <cellStyle name="_08331补充数据包（汽工贸" xfId="2650"/>
    <cellStyle name="Thousands 14" xfId="2651"/>
    <cellStyle name="_附表1-资产评估成本法申报表0630 2 2" xfId="2652"/>
    <cellStyle name="常规 11 2 2" xfId="2653"/>
    <cellStyle name="_08331补充数据包（汽工贸_附件5：评估、审计明细表（成本法）" xfId="2654"/>
    <cellStyle name="_IAS Adjustments011231_CCB.HO.New TB template.IAS Sorting.040210" xfId="2655"/>
    <cellStyle name="20% - 强调文字颜色 1 2 15 2" xfId="2656"/>
    <cellStyle name="20% - 强调文字颜色 1 2 20 2" xfId="2657"/>
    <cellStyle name="_08331补充数据包（汽工贸_科宁公司（成本法）" xfId="2658"/>
    <cellStyle name="{Comma [0]} 2 2" xfId="2659"/>
    <cellStyle name="_IAS Adjustments030630_CCB.HO.New TB template.PRC Sorting.040210_CCB.Dec03AuditPack.GL.V2 2" xfId="2660"/>
    <cellStyle name="_1_附件5：评估、审计明细表（成本法）" xfId="2661"/>
    <cellStyle name="_1_科宁公司（成本法）" xfId="2662"/>
    <cellStyle name="40% - 强调文字颜色 2 2 3 3 2" xfId="2663"/>
    <cellStyle name="40% - 强调文字颜色 1 8 3" xfId="2664"/>
    <cellStyle name="_1-024青岛田润食品有限公司评估申报表" xfId="2665"/>
    <cellStyle name="_10-绥化" xfId="2666"/>
    <cellStyle name="_KPMG original version_评估明细表(新准则)电力" xfId="2667"/>
    <cellStyle name="_11-大兴安岭" xfId="2668"/>
    <cellStyle name="_12-黑河" xfId="2669"/>
    <cellStyle name="_营销公司电信项目资产评估调查表改版（收益法）-营销公司2006.4.30 2" xfId="2670"/>
    <cellStyle name="_13-直属" xfId="2671"/>
    <cellStyle name="_ET_STYLE_NoName_00_ 3 4" xfId="2672"/>
    <cellStyle name="_汉元三九_附件5：评估、审计明细表（成本法）" xfId="2673"/>
    <cellStyle name="Unprotect 2 6" xfId="2674"/>
    <cellStyle name="P" xfId="2675"/>
    <cellStyle name="_IAS Adjustments021231_CCB.HO.New TB template.IAS Sorting.040210_CCB.Dec03AuditPack.GL.V2 2 2" xfId="2676"/>
    <cellStyle name="_PRC Adjustments 030630_CCB.HO.New TB template.PRC Sorting.040210 2" xfId="2677"/>
    <cellStyle name="_14-营业部" xfId="2678"/>
    <cellStyle name="Input Cells 4 3" xfId="2679"/>
    <cellStyle name="_17-国际部" xfId="2680"/>
    <cellStyle name="_19-住房" xfId="2681"/>
    <cellStyle name="_2005合并现金流量表TB" xfId="2682"/>
    <cellStyle name="输出 7 4" xfId="2683"/>
    <cellStyle name="强调文字颜色 5 3 7" xfId="2684"/>
    <cellStyle name="_2005三九合并TB" xfId="2685"/>
    <cellStyle name="20% - 强调文字颜色 6 15" xfId="2686"/>
    <cellStyle name="20% - 强调文字颜色 6 20" xfId="2687"/>
    <cellStyle name="_2005三九合并TB_附件5：评估、审计明细表（成本法）" xfId="2688"/>
    <cellStyle name="常规 5 2 9 3" xfId="2689"/>
    <cellStyle name="差_20110112-井巷工程(经李部审）_0270锡林郭勒公司资产评估表 4" xfId="2690"/>
    <cellStyle name="_CBRE明细表 17" xfId="2691"/>
    <cellStyle name="_CBRE明细表 22" xfId="2692"/>
    <cellStyle name="60% - 强调文字颜色 3 3 2 2" xfId="2693"/>
    <cellStyle name="_2005三九合并TB_科宁公司（成本法）" xfId="2694"/>
    <cellStyle name="_2005三九内部抵消" xfId="2695"/>
    <cellStyle name="20% - 强调文字颜色 3 3 3" xfId="2696"/>
    <cellStyle name="_2006年资产台帐-报审计_附件5：评估、审计明细表（成本法）" xfId="2697"/>
    <cellStyle name="_2006年资产台帐-报审计_科宁公司（成本法）" xfId="2698"/>
    <cellStyle name="_20-二支行" xfId="2699"/>
    <cellStyle name="_22-新阳" xfId="2700"/>
    <cellStyle name="40% - 强调文字颜色 1 25" xfId="2701"/>
    <cellStyle name="_24-太平" xfId="2702"/>
    <cellStyle name="_25-道里" xfId="2703"/>
    <cellStyle name="千位分隔 5 2 2 3" xfId="2704"/>
    <cellStyle name="公司标准表 9 8" xfId="2705"/>
    <cellStyle name="标题 2 3 2" xfId="2706"/>
    <cellStyle name="_27-道外" xfId="2707"/>
    <cellStyle name="_28-南岗" xfId="2708"/>
    <cellStyle name="_30-开发区" xfId="2709"/>
    <cellStyle name="_32-宾县" xfId="2710"/>
    <cellStyle name="_营销公司电信项目资产评估调查表改版（收益法）-营销公司2006.4.30_设备评估表(运宏) 2" xfId="2711"/>
    <cellStyle name="_33-呼兰" xfId="2712"/>
    <cellStyle name="20% - 强调文字颜色 2 2 10 2" xfId="2713"/>
    <cellStyle name="_35-五常" xfId="2714"/>
    <cellStyle name="20% - 强调文字颜色 5 15" xfId="2715"/>
    <cellStyle name="20% - 强调文字颜色 5 20" xfId="2716"/>
    <cellStyle name="_37-双城" xfId="2717"/>
    <cellStyle name="样式 1 9" xfId="2718"/>
    <cellStyle name="_38-尚志" xfId="2719"/>
    <cellStyle name="_41-阿城" xfId="2720"/>
    <cellStyle name="_42-方正" xfId="2721"/>
    <cellStyle name="_43-报帐组" xfId="2722"/>
    <cellStyle name="_CCB.HO.2003 Jnl summary by jnl.GL PRC 81-120.031221 2" xfId="2723"/>
    <cellStyle name="_AC00_Inter-co _ Adj version" xfId="2724"/>
    <cellStyle name="_AC00-E-0706" xfId="2725"/>
    <cellStyle name="_折线系数_Intercom 2" xfId="2726"/>
    <cellStyle name="_long term loan - others 300504_KPMG original version_评估明细表(新准则)电力" xfId="2727"/>
    <cellStyle name="_AC00-E-updated" xfId="2728"/>
    <cellStyle name="千位分隔 5 2 2 9" xfId="2729"/>
    <cellStyle name="常规 41 4 3" xfId="2730"/>
    <cellStyle name="_ET_STYLE_NoName_00_ 3 2" xfId="2731"/>
    <cellStyle name="_AC00-E-updated_AC00-E-0706" xfId="2732"/>
    <cellStyle name="_泰山玻纤现金流预测061210_附件6：收益现值法评估明细表-Eunis 2" xfId="2733"/>
    <cellStyle name="PSChar 2 17" xfId="2734"/>
    <cellStyle name="_AC00-E-updated_AC00-E-0706_AC00-F-080930" xfId="2735"/>
    <cellStyle name="_AC00-E-updated_AC00-F-080930" xfId="2736"/>
    <cellStyle name="Linked Cells 7 2 3" xfId="2737"/>
    <cellStyle name="Currency$[2] 2 21" xfId="2738"/>
    <cellStyle name="Currency$[2] 2 16" xfId="2739"/>
    <cellStyle name="20% - 强调文字颜色 3 2 19 2" xfId="2740"/>
    <cellStyle name="_AR" xfId="2741"/>
    <cellStyle name="适中 29 2" xfId="2742"/>
    <cellStyle name="_Atl Test" xfId="2743"/>
    <cellStyle name="_Atl Test_AC00-E-0706" xfId="2744"/>
    <cellStyle name="40% - 强调文字颜色 6 5" xfId="2745"/>
    <cellStyle name="_Atl Test_AC00-E-0706_AC00-F-080930" xfId="2746"/>
    <cellStyle name="20% - 强调文字颜色 3 4 4 3" xfId="2747"/>
    <cellStyle name="_Book1" xfId="2748"/>
    <cellStyle name="20% - 强调文字颜色 2 2 17 2" xfId="2749"/>
    <cellStyle name="_Book1 2" xfId="2750"/>
    <cellStyle name="_Book1 2 2" xfId="2751"/>
    <cellStyle name="公司标准表 11 2 2" xfId="2752"/>
    <cellStyle name="40% - 强调文字颜色 3 2 3 4" xfId="2753"/>
    <cellStyle name="差_半山报告报表12.4 2" xfId="2754"/>
    <cellStyle name="_CBRE明细表" xfId="2755"/>
    <cellStyle name="_CBRE明细表 13" xfId="2756"/>
    <cellStyle name="_CBRE明细表 14" xfId="2757"/>
    <cellStyle name="差_20110112-井巷工程(经李部审）_0270锡林郭勒公司资产评估表 2" xfId="2758"/>
    <cellStyle name="_CBRE明细表 15" xfId="2759"/>
    <cellStyle name="_CBRE明细表 20" xfId="2760"/>
    <cellStyle name="常规 5 2 9 2" xfId="2761"/>
    <cellStyle name="差_20110112-井巷工程(经李部审）_0270锡林郭勒公司资产评估表 3" xfId="2762"/>
    <cellStyle name="_CBRE明细表 16" xfId="2763"/>
    <cellStyle name="_CBRE明细表 21" xfId="2764"/>
    <cellStyle name="20% - 强调文字颜色 6 2 5 2" xfId="2765"/>
    <cellStyle name="_IAS Adjustments030630_CCB.HO.New TB template.IAS Sorting.040210 2" xfId="2766"/>
    <cellStyle name="Format Number Column" xfId="2767"/>
    <cellStyle name="_CBRE明细表 18" xfId="2768"/>
    <cellStyle name="_CBRE明细表 23" xfId="2769"/>
    <cellStyle name="20% - 强调文字颜色 6 2 5 3" xfId="2770"/>
    <cellStyle name="_CBRE明细表 19" xfId="2771"/>
    <cellStyle name="_CBRE明细表 24" xfId="2772"/>
    <cellStyle name="_营销公司电信项目资产评估调查表改版（收益法）-营销公司2006.4.30_From Audrey to Norma" xfId="2773"/>
    <cellStyle name="_CBRE明细表 2" xfId="2774"/>
    <cellStyle name="_营销公司电信项目资产评估调查表改版（收益法）-营销公司2006.4.30_From Audrey to Norma 2" xfId="2775"/>
    <cellStyle name="_CBRE明细表 2 2" xfId="2776"/>
    <cellStyle name="常规 4 2 2" xfId="2777"/>
    <cellStyle name="Linked Cells 8 8 2" xfId="2778"/>
    <cellStyle name="_附表1-资产评估成本法申报表新准则 2 2" xfId="2779"/>
    <cellStyle name="_CBRE明细表 2 3" xfId="2780"/>
    <cellStyle name="常规 2 2 3 2 2 2 2 2" xfId="2781"/>
    <cellStyle name="_CBRE明细表 2 4" xfId="2782"/>
    <cellStyle name="{Z'0000(4 dec)} 2 2" xfId="2783"/>
    <cellStyle name="_CBRE明细表 2 5" xfId="2784"/>
    <cellStyle name="_PRC Adjustments 011231 2 2" xfId="2785"/>
    <cellStyle name="_CBRE明细表 26" xfId="2786"/>
    <cellStyle name="_CBRE明细表 27" xfId="2787"/>
    <cellStyle name="_CBRE明细表 28" xfId="2788"/>
    <cellStyle name="20% - 强调文字颜色 3 5 3 2" xfId="2789"/>
    <cellStyle name="_CBRE明细表 29" xfId="2790"/>
    <cellStyle name="_表12-2委托贷款基金1" xfId="2791"/>
    <cellStyle name="_CBRE明细表 3" xfId="2792"/>
    <cellStyle name="_CBRE明细表 3 2" xfId="2793"/>
    <cellStyle name="_CBRE明细表 3 3" xfId="2794"/>
    <cellStyle name="_CBRE明细表 3 4" xfId="2795"/>
    <cellStyle name="_CBRE明细表 3 6" xfId="2796"/>
    <cellStyle name="_CBRE明细表 4 3" xfId="2797"/>
    <cellStyle name="_CBRE明细表 4 5" xfId="2798"/>
    <cellStyle name="_CBRE明细表 4 6" xfId="2799"/>
    <cellStyle name="_CBRE明细表 5 3" xfId="2800"/>
    <cellStyle name="40% - 强调文字颜色 2 2 4 3 2" xfId="2801"/>
    <cellStyle name="_CBRE明细表 5 4" xfId="2802"/>
    <cellStyle name="链接单元格 2 4 2 2" xfId="2803"/>
    <cellStyle name="_CBRE明细表 5 5" xfId="2804"/>
    <cellStyle name="60% - 强调文字颜色 1 3 2 2" xfId="2805"/>
    <cellStyle name="20% - 强调文字颜色 3 6 3" xfId="2806"/>
    <cellStyle name="_CBRE明细表 6" xfId="2807"/>
    <cellStyle name="60% - 强调文字颜色 1 3 2 2 2" xfId="2808"/>
    <cellStyle name="20% - 强调文字颜色 3 6 3 2" xfId="2809"/>
    <cellStyle name="_CBRE明细表 6 2" xfId="2810"/>
    <cellStyle name="_CBRE明细表 6 3" xfId="2811"/>
    <cellStyle name="_CBRE明细表 6 5" xfId="2812"/>
    <cellStyle name="Normal - Style1 6 6 2" xfId="2813"/>
    <cellStyle name="20% - 强调文字颜色 4 2 5 2" xfId="2814"/>
    <cellStyle name="60% - 强调文字颜色 1 3 2 3" xfId="2815"/>
    <cellStyle name="20% - 强调文字颜色 3 6 4" xfId="2816"/>
    <cellStyle name="_CBRE明细表 7" xfId="2817"/>
    <cellStyle name="40% - 强调文字颜色 1 4" xfId="2818"/>
    <cellStyle name="常规 9 3" xfId="2819"/>
    <cellStyle name="Normal - Style1 6 6 2 2" xfId="2820"/>
    <cellStyle name="20% - 强调文字颜色 4 2 5 2 2" xfId="2821"/>
    <cellStyle name="好_主要设备询价表（塔城） 21" xfId="2822"/>
    <cellStyle name="好_主要设备询价表（塔城） 16" xfId="2823"/>
    <cellStyle name="_CBRE明细表 7 2" xfId="2824"/>
    <cellStyle name="40% - 强调文字颜色 1 6" xfId="2825"/>
    <cellStyle name="好_主要设备询价表（塔城） 18" xfId="2826"/>
    <cellStyle name="_CBRE明细表 7 4" xfId="2827"/>
    <cellStyle name="40% - 强调文字颜色 1 7" xfId="2828"/>
    <cellStyle name="_IAS Adjustments011231_CCB.HO.New TB template.PRC Sorting.040210_CCB.Dec03AuditPack.GL.V2" xfId="2829"/>
    <cellStyle name="好_主要设备询价表（塔城） 19" xfId="2830"/>
    <cellStyle name="_CBRE明细表 7 5" xfId="2831"/>
    <cellStyle name="Normal - Style1 6 6 3" xfId="2832"/>
    <cellStyle name="20% - 强调文字颜色 4 2 5 3" xfId="2833"/>
    <cellStyle name="_CBRE明细表 8" xfId="2834"/>
    <cellStyle name="40% - 强调文字颜色 2 5" xfId="2835"/>
    <cellStyle name="差_20110112-井巷工程(经李部审） 5" xfId="2836"/>
    <cellStyle name="_CBRE明细表 8 3" xfId="2837"/>
    <cellStyle name="40% - 强调文字颜色 2 6" xfId="2838"/>
    <cellStyle name="_海门支行办公楼成本法案例计算 2 2" xfId="2839"/>
    <cellStyle name="差_20110112-井巷工程(经李部审） 6" xfId="2840"/>
    <cellStyle name="_CBRE明细表 8 4" xfId="2841"/>
    <cellStyle name="_Shenhua PBC package 050530_评估明细表(新准则)电力" xfId="2842"/>
    <cellStyle name="40% - 强调文字颜色 2 7" xfId="2843"/>
    <cellStyle name="20% - 强调文字颜色 5 2 2 2" xfId="2844"/>
    <cellStyle name="差_20110112-井巷工程(经李部审） 7" xfId="2845"/>
    <cellStyle name="_CBRE明细表 8 5" xfId="2846"/>
    <cellStyle name="40% - 强调文字颜色 2 8" xfId="2847"/>
    <cellStyle name="20% - 强调文字颜色 5 2 2 3" xfId="2848"/>
    <cellStyle name="_创发天辰电信实业调查表_附件6：收益现值法评估明细表-Eunis" xfId="2849"/>
    <cellStyle name="差_20110112-井巷工程(经李部审） 8" xfId="2850"/>
    <cellStyle name="_CBRE明细表 8 6" xfId="2851"/>
    <cellStyle name="_海南收入成本预测_科宁公司（成本法）" xfId="2852"/>
    <cellStyle name="_CCB.HEN.Item12.ProfitNAVRecon.031209.LY_CCB.SC.Item12.ProfitNAVRecon.031210.EP_CCB.Dec03AuditPack.GL.V2 2" xfId="2853"/>
    <cellStyle name="_CBRE明细表 9 2" xfId="2854"/>
    <cellStyle name="_CBRE明细表 9 3" xfId="2855"/>
    <cellStyle name="常规 24 6 2 2" xfId="2856"/>
    <cellStyle name="常规 19 6 2 2" xfId="2857"/>
    <cellStyle name="_CBRE明细表 9 4" xfId="2858"/>
    <cellStyle name="20% - 强调文字颜色 5 2 3 2" xfId="2859"/>
    <cellStyle name="_CBRE明细表 9 5" xfId="2860"/>
    <cellStyle name="20% - 强调文字颜色 5 2 3 3" xfId="2861"/>
    <cellStyle name="_CCB.HEN.Item12.ProfitNAVRecon.031209.LY_CCB.NB.Appendix 12 ProfitNAVRecon (GL).031204_CCB.Dec03AuditPack.GL.V2 2 2" xfId="2862"/>
    <cellStyle name="_CBRE明细表 9 6" xfId="2863"/>
    <cellStyle name="_CCB.QH.Item12..ProfitNAVRecon.031206-HL.ML_CCB.JL.Item12.new NAV.031223" xfId="2864"/>
    <cellStyle name="_CCB Consol Item12 NAV and Profit Recon 040202( to be updated) EL" xfId="2865"/>
    <cellStyle name="差 12 2" xfId="2866"/>
    <cellStyle name="_Part III.200406.Loan and Liabilities details.(Site Name)_Shenhua PBC package 050530_附件1：审计评估联合申报明细表" xfId="2867"/>
    <cellStyle name="_CCB.QH.Item12..ProfitNAVRecon.031206-HL.ML_CCB.JL.Item12.new NAV.031223 2" xfId="2868"/>
    <cellStyle name="_CCB Consol Item12 NAV and Profit Recon 040202( to be updated) EL 2" xfId="2869"/>
    <cellStyle name="Input Cells 2 4" xfId="2870"/>
    <cellStyle name="_Part III.200406.Loan and Liabilities details.(Site Name)_Shenhua PBC package 050530_附件1：审计评估联合申报明细表 2" xfId="2871"/>
    <cellStyle name="_CCB.QH.Item12..ProfitNAVRecon.031206-HL.ML_CCB.JL.Item12.new NAV.031223 2 2" xfId="2872"/>
    <cellStyle name="_CCB Consol Item12 NAV and Profit Recon 040202( to be updated) EL 2 2" xfId="2873"/>
    <cellStyle name="千位分隔[0] 2 2 2 2 2 2" xfId="2874"/>
    <cellStyle name="_CCB.QH.Item12..ProfitNAVRecon.031206-HL.ML_CCB.JL.Item12.new NAV.031223_CCB.Dec03AuditPack.GL.V2" xfId="2875"/>
    <cellStyle name="_CCB Consol Item12 NAV and Profit Recon 040202( to be updated) EL_CCB.Dec03AuditPack.GL.V2" xfId="2876"/>
    <cellStyle name="千位分隔[0] 2 2 2 2 2 2 2" xfId="2877"/>
    <cellStyle name="_CCB.QH.Item12..ProfitNAVRecon.031206-HL.ML_CCB.JL.Item12.new NAV.031223_CCB.Dec03AuditPack.GL.V2 2" xfId="2878"/>
    <cellStyle name="Linked Cells 2 3 5" xfId="2879"/>
    <cellStyle name="Input [yellow] 2 11" xfId="2880"/>
    <cellStyle name="_CCB Consol Item12 NAV and Profit Recon 040202( to be updated) EL_CCB.Dec03AuditPack.GL.V2 2" xfId="2881"/>
    <cellStyle name="_CCB.QH.Item12..ProfitNAVRecon.031206-HL.ML_CCB.JL.Item12.new NAV.031223_CCB.Dec03AuditPack.GL.V2 2 2" xfId="2882"/>
    <cellStyle name="_CCB Consol Item12 NAV and Profit Recon 040202( to be updated) EL_CCB.Dec03AuditPack.GL.V2 2 2" xfId="2883"/>
    <cellStyle name="20% - 强调文字颜色 5 5 4" xfId="2884"/>
    <cellStyle name="Normal - Style1 8 5 2" xfId="2885"/>
    <cellStyle name="20% - 强调文字颜色 4 4 4 2" xfId="2886"/>
    <cellStyle name="Normal - Style1 7 4 2 2" xfId="2887"/>
    <cellStyle name="Linked Cells 4 14" xfId="2888"/>
    <cellStyle name="20% - 强调文字颜色 4 3 3 2 2" xfId="2889"/>
    <cellStyle name="Input Cells 24 2" xfId="2890"/>
    <cellStyle name="Input Cells 19 2" xfId="2891"/>
    <cellStyle name="_CCB(1).JL.Item12.ProfitNAVRecon.031127.ty_CCB.Dec03AuditPack.GL.V2" xfId="2892"/>
    <cellStyle name="20% - 强调文字颜色 5 5 4 2" xfId="2893"/>
    <cellStyle name="Normal - Style1 8 5 2 2" xfId="2894"/>
    <cellStyle name="20% - 强调文字颜色 4 4 4 2 2" xfId="2895"/>
    <cellStyle name="Input Cells 19 2 2" xfId="2896"/>
    <cellStyle name="_CCB(1).JL.Item12.ProfitNAVRecon.031127.ty_CCB.Dec03AuditPack.GL.V2 2" xfId="2897"/>
    <cellStyle name="_CCB(1).JL.Item12.ProfitNAVRecon.031127.ty_CCB.Dec03AuditPack.GL.V2 2 2" xfId="2898"/>
    <cellStyle name="_CCB.Dec03AuditPack.GL.V2" xfId="2899"/>
    <cellStyle name="40% - 强调文字颜色 1 3 4" xfId="2900"/>
    <cellStyle name="_CCB.Dec03AuditPack.GL.V2 2" xfId="2901"/>
    <cellStyle name="适中 2 13" xfId="2902"/>
    <cellStyle name="计算 9" xfId="2903"/>
    <cellStyle name="_x0004__评估明细表" xfId="2904"/>
    <cellStyle name="40% - 强调文字颜色 1 3 4 2" xfId="2905"/>
    <cellStyle name="_CCB.Dec03AuditPack.GL.V2 2 2" xfId="2906"/>
    <cellStyle name="_CCB.GLAudit Package.040114" xfId="2907"/>
    <cellStyle name="_CCB.GLAudit Package.040114 2" xfId="2908"/>
    <cellStyle name="_CCB.GLAudit Package.040114 2 2" xfId="2909"/>
    <cellStyle name="常规 5 2 6 3" xfId="2910"/>
    <cellStyle name="40% - 强调文字颜色 2 16" xfId="2911"/>
    <cellStyle name="40% - 强调文字颜色 2 21" xfId="2912"/>
    <cellStyle name="60% - 强调文字颜色 3 22" xfId="2913"/>
    <cellStyle name="60% - 强调文字颜色 3 17" xfId="2914"/>
    <cellStyle name="20% - 强调文字颜色 3 19 2" xfId="2915"/>
    <cellStyle name="20% - 强调文字颜色 3 24 2" xfId="2916"/>
    <cellStyle name="20% - 强调文字颜色 1 15" xfId="2917"/>
    <cellStyle name="20% - 强调文字颜色 1 20" xfId="2918"/>
    <cellStyle name="_CCB.GLAudit Package.040114_CCB.Dec03AuditPack.GL.V2" xfId="2919"/>
    <cellStyle name="常规 5 2 6 3 2" xfId="2920"/>
    <cellStyle name="40% - 强调文字颜色 2 16 2" xfId="2921"/>
    <cellStyle name="40% - 强调文字颜色 2 21 2" xfId="2922"/>
    <cellStyle name="20% - 强调文字颜色 1 15 2" xfId="2923"/>
    <cellStyle name="20% - 强调文字颜色 1 20 2" xfId="2924"/>
    <cellStyle name="_CCB.GLAudit Package.040114_CCB.Dec03AuditPack.GL.V2 2" xfId="2925"/>
    <cellStyle name="_CCB.HEN.Item12.ProfitNAVRecon.031209.LY 2" xfId="2926"/>
    <cellStyle name="¶W³sµ²" xfId="2927"/>
    <cellStyle name="40% - 强调文字颜色 6 3 6" xfId="2928"/>
    <cellStyle name="_CCB.HEN.Item12.ProfitNAVRecon.031209.LY_1" xfId="2929"/>
    <cellStyle name="常规 5 7 4" xfId="2930"/>
    <cellStyle name="40% - 强调文字颜色 6 3 6 2" xfId="2931"/>
    <cellStyle name="_CCB.HEN.Item12.ProfitNAVRecon.031209.LY_1 2" xfId="2932"/>
    <cellStyle name="_CCB.HEN.Item12.ProfitNAVRecon.031209.LY_1 2 2" xfId="2933"/>
    <cellStyle name="_CCB.HEN.Item12.ProfitNAVRecon.031209.LY_1_CCB.CQ.Item12.1D.ProfitNAVRec.031213-revised.dhnc" xfId="2934"/>
    <cellStyle name="_CCB.HEN.Item12.ProfitNAVRecon.031209.LY_1_CCB.CQ.Item12.1D.ProfitNAVRec.031213-revised.dhnc 2" xfId="2935"/>
    <cellStyle name="_CCB.HEN.Item12.ProfitNAVRecon.031209.LY_1_CCB.CQ.Item12.1D.ProfitNAVRec.031213-revised.dhnc 2 2" xfId="2936"/>
    <cellStyle name="_CCB.HEN.Item12.ProfitNAVRecon.031209.LY_1_CCB.Dec03AuditPack.GL.V2 2" xfId="2937"/>
    <cellStyle name="_CCB.HEN.Item12.ProfitNAVRecon.031209.LY_1_CCB.Dec03AuditPack.GL.V2 2 2" xfId="2938"/>
    <cellStyle name="_CCB.HEN.Item12.ProfitNAVRecon.031209.LY_1_CCB.HO.NAV Recon.031208.EL_CCB.Dec03AuditPack.GL.V2 2 2" xfId="2939"/>
    <cellStyle name="style2 2 11" xfId="2940"/>
    <cellStyle name="20% - 强调文字颜色 6 3 2 2 2 3" xfId="2941"/>
    <cellStyle name="40% - 强调文字颜色 3 16 2" xfId="2942"/>
    <cellStyle name="40% - 强调文字颜色 3 21 2" xfId="2943"/>
    <cellStyle name="Percent[2] 2 11" xfId="2944"/>
    <cellStyle name="20% - 强调文字颜色 2 15 2" xfId="2945"/>
    <cellStyle name="20% - 强调文字颜色 2 2 6" xfId="2946"/>
    <cellStyle name="20% - 强调文字颜色 2 20 2" xfId="2947"/>
    <cellStyle name="_CCB.HEN.Item12.ProfitNAVRecon.031209.LY_1_CCB.HO.NAV Recon.031222.AL" xfId="2948"/>
    <cellStyle name="20% - 强调文字颜色 2 2 6 2" xfId="2949"/>
    <cellStyle name="_CCB.HEN.Item12.ProfitNAVRecon.031209.LY_1_CCB.HO.NAV Recon.031222.AL 2" xfId="2950"/>
    <cellStyle name="0,0_x000d__x000a_NA_x000d__x000a_ 4 6" xfId="2951"/>
    <cellStyle name="20% - 强调文字颜色 2 2 6 2 2" xfId="2952"/>
    <cellStyle name="_CCB.HEN.Item12.ProfitNAVRecon.031209.LY_1_CCB.HO.NAV Recon.031222.AL 2 2" xfId="2953"/>
    <cellStyle name="40% - 强调文字颜色 1 15 2" xfId="2954"/>
    <cellStyle name="40% - 强调文字颜色 1 20 2" xfId="2955"/>
    <cellStyle name="好 3 5 3" xfId="2956"/>
    <cellStyle name="60% - 强调文字颜色 2 21 2" xfId="2957"/>
    <cellStyle name="60% - 强调文字颜色 2 16 2" xfId="2958"/>
    <cellStyle name="_CCB.HEN.Item12.ProfitNAVRecon.031209.LY_1_CCB.HO.NAV Recon.031222.AL_CCB.Dec03AuditPack.GL.V2" xfId="2959"/>
    <cellStyle name="_CCB.HEN.Item12.ProfitNAVRecon.031209.LY_1_CCB.HO.NAV Recon.031226.AL" xfId="2960"/>
    <cellStyle name="_CCB.HEN.Item12.ProfitNAVRecon.031209.LY_1_CCB.HO.NAV Recon.031226.AL 2" xfId="2961"/>
    <cellStyle name="_CCB.HEN.Item12.ProfitNAVRecon.031209.LY_1_CCB.HO.NAV Recon.031226.AL 2 2" xfId="2962"/>
    <cellStyle name="_CCB.HEN.Item12.ProfitNAVRecon.031209.LY_1_CCB.SX.Item12.F.ProfitNAVRecon.031212.MS" xfId="2963"/>
    <cellStyle name="_CCB.HEN.Item12.ProfitNAVRecon.031209.LY_1_CCB.SX.Item12.F.ProfitNAVRecon.031212.MS 2" xfId="2964"/>
    <cellStyle name="_CCB.HEN.Item12.ProfitNAVRecon.031209.LY_1_CCB.SX.Item12.F.ProfitNAVRecon.031212.MS 2 2" xfId="2965"/>
    <cellStyle name="_CCB.HEN.Item12.ProfitNAVRecon.031209.LY_1_CCB.SX.Item12.F.ProfitNAVRecon.031212.MS_CCB.Dec03AuditPack.GL.V2" xfId="2966"/>
    <cellStyle name="20% - 强调文字颜色 3 8" xfId="2967"/>
    <cellStyle name="_CCB.HEN.Item12.ProfitNAVRecon.031209.LY_1_CCB.SX.Item12.F.ProfitNAVRecon.031212.MS_CCB.Dec03AuditPack.GL.V2 2" xfId="2968"/>
    <cellStyle name="20% - 强调文字颜色 3 8 2" xfId="2969"/>
    <cellStyle name="_CCB.HEN.Item12.ProfitNAVRecon.031209.LY_1_CCB.SX.Item12.F.ProfitNAVRecon.031212.MS_CCB.Dec03AuditPack.GL.V2 2 2" xfId="2970"/>
    <cellStyle name="_CCB.HEN.Item12.ProfitNAVRecon.031209.LY_CCB.CQ.Item12.1D.ProfitNAVRec.031213-revised.dhnc" xfId="2971"/>
    <cellStyle name="_CCB.HEN.Item12.ProfitNAVRecon.031209.LY_CCB.CQ.Item12.1D.ProfitNAVRec.031213-revised.dhnc 2" xfId="2972"/>
    <cellStyle name="20% - 强调文字颜色 4 11" xfId="2973"/>
    <cellStyle name="_CCB.HEN.Item12.ProfitNAVRecon.031209.LY_CCB.CQ.Item12.1D.ProfitNAVRec.031213-revised.dhnc 2 2" xfId="2974"/>
    <cellStyle name="20% - 强调文字颜色 4 11 2" xfId="2975"/>
    <cellStyle name="_CCB.HEN.Item12.ProfitNAVRecon.031209.LY_CCB.Dec03AuditPack.GL.V2" xfId="2976"/>
    <cellStyle name="_CCB.HEN.Item12.ProfitNAVRecon.031209.LY_CCB.Dec03AuditPack.GL.V2 2" xfId="2977"/>
    <cellStyle name="_CCB.HEN.Item12.ProfitNAVRecon.031209.LY_CCB.Dec03AuditPack.GL.V2 2 2" xfId="2978"/>
    <cellStyle name="常规 41 3 3" xfId="2979"/>
    <cellStyle name="常规 36 3 3" xfId="2980"/>
    <cellStyle name="_ET_STYLE_NoName_00_ 2 2" xfId="2981"/>
    <cellStyle name="常规 14 3 2 3 2" xfId="2982"/>
    <cellStyle name="_CCB.HEN.Item12.ProfitNAVRecon.031209.LY_CCB.HO.NAV Recon.031208.EL" xfId="2983"/>
    <cellStyle name="_ET_STYLE_NoName_00_ 2 2 2" xfId="2984"/>
    <cellStyle name="_CCB.HEN.Item12.ProfitNAVRecon.031209.LY_CCB.HO.NAV Recon.031208.EL 2" xfId="2985"/>
    <cellStyle name="_ET_STYLE_NoName_00_ 2 2 2 2" xfId="2986"/>
    <cellStyle name="_CCB.HEN.Item12.ProfitNAVRecon.031209.LY_CCB.HO.NAV Recon.031208.EL 2 2" xfId="2987"/>
    <cellStyle name="_CCB.HEN.Item12.ProfitNAVRecon.031209.LY_CCB.HO.NAV Recon.031208.EL_CCB.Dec03AuditPack.GL.V2" xfId="2988"/>
    <cellStyle name="_CCB.HEN.Item12.ProfitNAVRecon.031209.LY_CCB.HO.NAV Recon.031208.EL_CCB.Dec03AuditPack.GL.V2 2" xfId="2989"/>
    <cellStyle name="_CCB.HEN.Item12.ProfitNAVRecon.031209.LY_CCB.HO.NAV Recon.031208.EL_CCB.Dec03AuditPack.GL.V2 2 2" xfId="2990"/>
    <cellStyle name="20% - 强调文字颜色 1 2 10 2" xfId="2991"/>
    <cellStyle name="_CCB.HEN.Item12.ProfitNAVRecon.031209.LY_CCB.HO.NAV Recon.031222.AL 2 2" xfId="2992"/>
    <cellStyle name="Linked Cells 3 21" xfId="2993"/>
    <cellStyle name="Linked Cells 3 16" xfId="2994"/>
    <cellStyle name="_CCB.HEN.Item12.ProfitNAVRecon.031209.LY_CCB.HO.NAV Recon.031222.AL_CCB.Dec03AuditPack.GL.V2" xfId="2995"/>
    <cellStyle name="输入 6 4" xfId="2996"/>
    <cellStyle name="好_山西煤炭进出口集团左权鑫顺煤业有限公司资产评估表 9" xfId="2997"/>
    <cellStyle name="Linked Cells 3 21 2" xfId="2998"/>
    <cellStyle name="Linked Cells 3 16 2" xfId="2999"/>
    <cellStyle name="_CCB.HEN.Item12.ProfitNAVRecon.031209.LY_CCB.HO.NAV Recon.031222.AL_CCB.Dec03AuditPack.GL.V2 2" xfId="3000"/>
    <cellStyle name="输入 6 4 2" xfId="3001"/>
    <cellStyle name="_CCB.HEN.Item12.ProfitNAVRecon.031209.LY_CCB.HO.NAV Recon.031222.AL_CCB.Dec03AuditPack.GL.V2 2 2" xfId="3002"/>
    <cellStyle name="_CCB.HEN.Item12.ProfitNAVRecon.031209.LY_CCB.JX.Item12.X.ProfitNAVRecon.031209.JW_CCB.HO.NAV Recon.031208.EL_CCB.Dec03AuditPack.GL.V2" xfId="3003"/>
    <cellStyle name="_CCB.HEN.Item12.ProfitNAVRecon.031209.LY_CCB.HO.NAV Recon.031226.AL" xfId="3004"/>
    <cellStyle name="20% - 强调文字颜色 5 2 10" xfId="3005"/>
    <cellStyle name="_CCB.HEN.Item12.ProfitNAVRecon.031209.LY_CCB.JX.Item12.X.ProfitNAVRecon.031209.JW_CCB.HO.NAV Recon.031208.EL_CCB.Dec03AuditPack.GL.V2 2" xfId="3006"/>
    <cellStyle name="_CCB.HEN.Item12.ProfitNAVRecon.031209.LY_CCB.HO.NAV Recon.031226.AL 2" xfId="3007"/>
    <cellStyle name="20% - 强调文字颜色 5 2 10 2" xfId="3008"/>
    <cellStyle name="_CCB.HEN.Item12.ProfitNAVRecon.031209.LY_CCB.JX.Item12.X.ProfitNAVRecon.031209.JW_CCB.HO.NAV Recon.031226.AL_CCB.Dec03AuditPack.GL.V2" xfId="3009"/>
    <cellStyle name="_CCB.HEN.Item12.ProfitNAVRecon.031209.LY_CCB.JX.Item12.X.ProfitNAVRecon.031209.JW_CCB.HO.NAV Recon.031208.EL_CCB.Dec03AuditPack.GL.V2 2 2" xfId="3010"/>
    <cellStyle name="_CCB.HEN.Item12.ProfitNAVRecon.031209.LY_CCB.HO.NAV Recon.031226.AL 2 2" xfId="3011"/>
    <cellStyle name="公司标准表 7 4 2 2" xfId="3012"/>
    <cellStyle name="_CCB.HEN.Item12.ProfitNAVRecon.031209.LY_CCB.HO.NAV Recon.031226.AL_CCB.Dec03AuditPack.GL.V2" xfId="3013"/>
    <cellStyle name="_CCB.HEN.Item12.ProfitNAVRecon.031209.LY_CCB.HO.NAV Recon.031226.AL_CCB.Dec03AuditPack.GL.V2 2" xfId="3014"/>
    <cellStyle name="20% - 强调文字颜色 1 2 5 3" xfId="3015"/>
    <cellStyle name="强调文字颜色 6 10" xfId="3016"/>
    <cellStyle name="_CCB.HEN.Item12.ProfitNAVRecon.031209.LY_CCB.HO.NAV Recon.031226.AL_CCB.Dec03AuditPack.GL.V2 2 2" xfId="3017"/>
    <cellStyle name="_CCB.HEN.Item12.ProfitNAVRecon.031209.LY_CCB.HOBranch.Item12.1D.ProfitNAVRecon.031202" xfId="3018"/>
    <cellStyle name="20% - 强调文字颜色 1 2 14 2" xfId="3019"/>
    <cellStyle name="_Part III.200406.Loan and Liabilities details.(Site Name)_KPMG original version_审计评估联合申报明细表－GG 2" xfId="3020"/>
    <cellStyle name="千位分隔 5 2 19" xfId="3021"/>
    <cellStyle name="_long term loan - others 300504" xfId="3022"/>
    <cellStyle name="_文函专递0211-施工企业调查表（附件）" xfId="3023"/>
    <cellStyle name="40% - 强调文字颜色 2 13" xfId="3024"/>
    <cellStyle name="20% - 强调文字颜色 1 12" xfId="3025"/>
    <cellStyle name="_Part III.200406.Loan and Liabilities details.(Site Name)_KPMG original version_审计评估联合申报明细表－GG 2 2" xfId="3026"/>
    <cellStyle name="_long term loan - others 300504 2" xfId="3027"/>
    <cellStyle name="_CCB.HEN.Item12.ProfitNAVRecon.031209.LY_CCB.HOBranch.Item12.1D.ProfitNAVRecon.031202 2" xfId="3028"/>
    <cellStyle name="_文函专递0211-施工企业调查表（附件） 2" xfId="3029"/>
    <cellStyle name="40% - 强调文字颜色 2 13 2" xfId="3030"/>
    <cellStyle name="20% - 强调文字颜色 1 12 2" xfId="3031"/>
    <cellStyle name="_long term loan - others 300504 2 2" xfId="3032"/>
    <cellStyle name="_CCB.HEN.Item12.ProfitNAVRecon.031209.LY_CCB.HOBranch.Item12.1D.ProfitNAVRecon.031202 2 2" xfId="3033"/>
    <cellStyle name="Input Cells 9 8" xfId="3034"/>
    <cellStyle name="Input Cells 13 3 2" xfId="3035"/>
    <cellStyle name="Comma[2] 9" xfId="3036"/>
    <cellStyle name="_CCB.HEN.Item12.ProfitNAVRecon.031209.LY_CCB.HOBranch.Item12.1D.ProfitNAVRecon.031202_CCB.Dec03AuditPack.GL.V2" xfId="3037"/>
    <cellStyle name="Input Cells 9 8 2" xfId="3038"/>
    <cellStyle name="_CCB.HEN.Item12.ProfitNAVRecon.031209.LY_CCB.HOBranch.Item12.1D.ProfitNAVRecon.031202_CCB.Dec03AuditPack.GL.V2 2" xfId="3039"/>
    <cellStyle name="_ET_STYLE_NoName_00__应交税费" xfId="3040"/>
    <cellStyle name="_CCB.HEN.Item12.ProfitNAVRecon.031209.LY_CCB.JX.Item12.X.ProfitNAVRecon.031209.JW" xfId="3041"/>
    <cellStyle name="_CCB.HEN.Item12.ProfitNAVRecon.031209.LY_CCB.JX.Item12.X.ProfitNAVRecon.031209.JW 2" xfId="3042"/>
    <cellStyle name="0,0_x000d__x000a_NA_x000d__x000a_ 8 4" xfId="3043"/>
    <cellStyle name="_CCB.HEN.Item12.ProfitNAVRecon.031209.LY_CCB.JX.Item12.X.ProfitNAVRecon.031209.JW 2 2" xfId="3044"/>
    <cellStyle name="_CCB.HEN.Item12.ProfitNAVRecon.031209.LY_CCB.JX.Item12.X.ProfitNAVRecon.031209.JW_CCB.CQ.Item12.1D.ProfitNAVRec.031213-revised.dhnc" xfId="3045"/>
    <cellStyle name="_CCB.HEN.Item12.ProfitNAVRecon.031209.LY_CCB.JX.Item12.X.ProfitNAVRecon.031209.JW_CCB.CQ.Item12.1D.ProfitNAVRec.031213-revised.dhnc 2" xfId="3046"/>
    <cellStyle name="Currency_ rislugp" xfId="3047"/>
    <cellStyle name="_CCB.HEN.Item12.ProfitNAVRecon.031209.LY_CCB.JX.Item12.X.ProfitNAVRecon.031209.JW_CCB.CQ.Item12.1D.ProfitNAVRec.031213-revised.dhnc 2 2" xfId="3048"/>
    <cellStyle name="_CCB.HEN.Item12.ProfitNAVRecon.031209.LY_CCB.JX.Item12.X.ProfitNAVRecon.031209.JW_CCB.CQ.Item12.1D.ProfitNAVRec.031213-revised.dhnc_CCB.Dec03AuditPack.GL.V2" xfId="3049"/>
    <cellStyle name="Input Cells 3 5 4" xfId="3050"/>
    <cellStyle name="20% - 强调文字颜色 3 3 2 2 4" xfId="3051"/>
    <cellStyle name="_CCB.HEN.Item12.ProfitNAVRecon.031209.LY_CCB.JX.Item12.X.ProfitNAVRecon.031209.JW_CCB.CQ.Item12.1D.ProfitNAVRec.031213-revised.dhnc_CCB.Dec03AuditPack.GL.V2 2" xfId="3052"/>
    <cellStyle name="_CCB.HEN.Item12.ProfitNAVRecon.031209.LY_CCB.JX.Item12.X.ProfitNAVRecon.031209.JW_CCB.CQ.Item12.1D.ProfitNAVRec.031213-revised.dhnc_CCB.Dec03AuditPack.GL.V2 2 2" xfId="3053"/>
    <cellStyle name="_Part III.200406.Loan and Liabilities details.(Site Name)_评估明细表(新准则)电力0630" xfId="3054"/>
    <cellStyle name="差_0270锡林郭勒公司资产评估表" xfId="3055"/>
    <cellStyle name="_CCB.HEN.Item12.ProfitNAVRecon.031209.LY_CCB.JX.Item12.X.ProfitNAVRecon.031209.JW_CCB.Dec03AuditPack.GL.V2 2" xfId="3056"/>
    <cellStyle name="Normal - Style1 2 4" xfId="3057"/>
    <cellStyle name="_Part III.200406.Loan and Liabilities details.(Site Name)_评估明细表(新准则)电力0630 2" xfId="3058"/>
    <cellStyle name="差_0270锡林郭勒公司资产评估表 2" xfId="3059"/>
    <cellStyle name="_CCB.HEN.Item12.ProfitNAVRecon.031209.LY_CCB.JX.Item12.X.ProfitNAVRecon.031209.JW_CCB.Dec03AuditPack.GL.V2 2 2" xfId="3060"/>
    <cellStyle name="40% - 强调文字颜色 6 6 3 2" xfId="3061"/>
    <cellStyle name="_CCB.HO.Profit Recon.031208.AL 2 2" xfId="3062"/>
    <cellStyle name="公司标准表 12" xfId="3063"/>
    <cellStyle name="_CCB.HEN.Item12.ProfitNAVRecon.031209.LY_CCB.JX.Item12.X.ProfitNAVRecon.031209.JW_CCB.HO.NAV Recon.031208.EL 2" xfId="3064"/>
    <cellStyle name="_创发天辰电信实业调查表_Intercom_设备评估表(运宏)" xfId="3065"/>
    <cellStyle name="公司标准表 12 2" xfId="3066"/>
    <cellStyle name="_CCB.HEN.Item12.ProfitNAVRecon.031209.LY_CCB.JX.Item12.X.ProfitNAVRecon.031209.JW_CCB.HO.NAV Recon.031208.EL 2 2" xfId="3067"/>
    <cellStyle name="公司标准表 34 2" xfId="3068"/>
    <cellStyle name="_CCB.HEN.Item12.ProfitNAVRecon.031209.LY_CCB.JX.Item12.X.ProfitNAVRecon.031209.JW_CCB.HO.NAV Recon.031222.AL" xfId="3069"/>
    <cellStyle name="_CCB.HEN.Item12.ProfitNAVRecon.031209.LY_CCB.JX.Item12.X.ProfitNAVRecon.031209.JW_CCB.HO.NAV Recon.031222.AL 2" xfId="3070"/>
    <cellStyle name="_ET_STYLE_NoName_00_ 5 6" xfId="3071"/>
    <cellStyle name="_CCB.HEN.Item12.ProfitNAVRecon.031209.LY_CCB.JX.Item12.X.ProfitNAVRecon.031209.JW_CCB.HO.NAV Recon.031222.AL 2 2" xfId="3072"/>
    <cellStyle name="_CCB.HEN.Item12.ProfitNAVRecon.031209.LY_CCB.JX.Item12.X.ProfitNAVRecon.031209.JW_CCB.HO.NAV Recon.031222.AL_CCB.Dec03AuditPack.GL.V2" xfId="3073"/>
    <cellStyle name="20% - 强调文字颜色 6 2 4" xfId="3074"/>
    <cellStyle name="_CCB.HEN.Item12.ProfitNAVRecon.031209.LY_CCB.JX.Item12.X.ProfitNAVRecon.031209.JW_CCB.HO.NAV Recon.031222.AL_CCB.Dec03AuditPack.GL.V2 2" xfId="3075"/>
    <cellStyle name="20% - 强调文字颜色 6 2 4 2" xfId="3076"/>
    <cellStyle name="_CCB.HEN.Item12.ProfitNAVRecon.031209.LY_CCB.JX.Item12.X.ProfitNAVRecon.031209.JW_CCB.HO.NAV Recon.031222.AL_CCB.Dec03AuditPack.GL.V2 2 2" xfId="3077"/>
    <cellStyle name="_CCB.HEN.Item12.ProfitNAVRecon.031209.LY_CCB.JX.Item12.X.ProfitNAVRecon.031209.JW_CCB.HO.NAV Recon.031226.AL 2" xfId="3078"/>
    <cellStyle name="_CCB.HEN.Item12.ProfitNAVRecon.031209.LY_CCB.JX.Item12.X.ProfitNAVRecon.031209.JW_CCB.HO.NAV Recon.031226.AL 2 2" xfId="3079"/>
    <cellStyle name="_电厂三张主表_附件6：收益现值法评估明细表-Eunis" xfId="3080"/>
    <cellStyle name="_CCB.HEN.Item12.ProfitNAVRecon.031209.LY_CCB.JX.Item12.X.ProfitNAVRecon.031209.JW_CCB.HO.NAV Recon.031226.AL_CCB.Dec03AuditPack.GL.V2 2" xfId="3081"/>
    <cellStyle name="_电厂三张主表_附件6：收益现值法评估明细表-Eunis 2" xfId="3082"/>
    <cellStyle name="_ET_STYLE_NoName_00_" xfId="3083"/>
    <cellStyle name="_CCB.HEN.Item12.ProfitNAVRecon.031209.LY_CCB.JX.Item12.X.ProfitNAVRecon.031209.JW_CCB.HO.NAV Recon.031226.AL_CCB.Dec03AuditPack.GL.V2 2 2" xfId="3084"/>
    <cellStyle name="_CCB.HEN.Item12.ProfitNAVRecon.031209.LY_CCB.JX.Item12.X.ProfitNAVRecon.031209.JW_CCB.SX.Item12.F.ProfitNAVRecon.031212.MS" xfId="3085"/>
    <cellStyle name="_CCB.HEN.Item12.ProfitNAVRecon.031209.LY_CCB.JX.Item12.X.ProfitNAVRecon.031209.JW_CCB.SX.Item12.F.ProfitNAVRecon.031212.MS 2" xfId="3086"/>
    <cellStyle name="_CCB.HEN.Item12.ProfitNAVRecon.031209.LY_CCB.JX.Item12.X.ProfitNAVRecon.031209.JW_CCB.SX.Item12.F.ProfitNAVRecon.031212.MS 2 2" xfId="3087"/>
    <cellStyle name="Input Cells 3 7" xfId="3088"/>
    <cellStyle name="20% - 强调文字颜色 3 3 2 4" xfId="3089"/>
    <cellStyle name="_CCB.HEN.Item12.ProfitNAVRecon.031209.LY_CCB.JX.Item12.X.ProfitNAVRecon.031209.JW_CCB.SX.Item12.F.ProfitNAVRecon.031212.MS_CCB.Dec03AuditPack.GL.V2" xfId="3090"/>
    <cellStyle name="_CCB.HEN.Item12.ProfitNAVRecon.031209.LY_CCB.JX.Item12.X.ProfitNAVRecon.031209.JW_CCB.SX.Item12.F.ProfitNAVRecon.031212.MS_CCB.Dec03AuditPack.GL.V2 2" xfId="3091"/>
    <cellStyle name="_ET_STYLE_NoName_00_ 2 4" xfId="3092"/>
    <cellStyle name="Percent [0%] 2 18" xfId="3093"/>
    <cellStyle name="_CCB.HEN.Item12.ProfitNAVRecon.031209.LY_CCB.JX.Item12.X.ProfitNAVRecon.031209.JW_CCB.SX.Item12.F.ProfitNAVRecon.031212.MS_CCB.Dec03AuditPack.GL.V2 2 2" xfId="3094"/>
    <cellStyle name="_湖北收入成本预测" xfId="3095"/>
    <cellStyle name="_CCB.HEN.Item12.ProfitNAVRecon.031209.LY_CCB.LN.Item12.Profit  NAV reconciliation.031121_CCB.Dec03AuditPack.GL.V2" xfId="3096"/>
    <cellStyle name="_CCB.HEN.Item12.ProfitNAVRecon.031209.LY_CCB.NB.Appendix 12 ProfitNAVRecon (GL).031204" xfId="3097"/>
    <cellStyle name="_CCB.HEN.Item12.ProfitNAVRecon.031209.LY_CCB.NB.Appendix 12 ProfitNAVRecon (GL).031204 2" xfId="3098"/>
    <cellStyle name="_CCB.HEN.Item12.ProfitNAVRecon.031209.LY_CCB.NB.Appendix 12 ProfitNAVRecon (GL).031204 2 2" xfId="3099"/>
    <cellStyle name="40% - 强调文字颜色 2 2 13" xfId="3100"/>
    <cellStyle name="_CCB.HEN.Item12.ProfitNAVRecon.031209.LY_CCB.SC.Item12.ProfitNAVRecon.031210.EP" xfId="3101"/>
    <cellStyle name="40% - 强调文字颜色 2 2 13 2" xfId="3102"/>
    <cellStyle name="_CCB.HEN.Item12.ProfitNAVRecon.031209.LY_CCB.SC.Item12.ProfitNAVRecon.031210.EP 2" xfId="3103"/>
    <cellStyle name="_CCB.HEN.Item12.ProfitNAVRecon.031209.LY_CCB.SC.Item12.ProfitNAVRecon.031210.EP 2 2" xfId="3104"/>
    <cellStyle name="注释 5 5" xfId="3105"/>
    <cellStyle name="_CCB.HEN.Item12.ProfitNAVRecon.031209.LY_CCB.SC.Item12.ProfitNAVRecon.031210.EP_CCB.Dec03AuditPack.GL.V2 2 2" xfId="3106"/>
    <cellStyle name="差_设备底稿（江鹤高速）" xfId="3107"/>
    <cellStyle name="20% - 强调文字颜色 6 3 7" xfId="3108"/>
    <cellStyle name="常规 12 4 2" xfId="3109"/>
    <cellStyle name="_CCB.HEN.Item12.ProfitNAVRecon.031209.LY_CCB.SX.Item12.F.ProfitNAVRecon.031212.MS" xfId="3110"/>
    <cellStyle name="常规 12 4 2 2" xfId="3111"/>
    <cellStyle name="_CCB.HEN.Item12.ProfitNAVRecon.031209.LY_CCB.SX.Item12.F.ProfitNAVRecon.031212.MS 2" xfId="3112"/>
    <cellStyle name="_CCB.HEN.Item12.ProfitNAVRecon.031209.LY_CCB.SX.Item12.F.ProfitNAVRecon.031212.MS 2 2" xfId="3113"/>
    <cellStyle name="60% - 强调文字颜色 2 6 2" xfId="3114"/>
    <cellStyle name="_电信项目资产评估调查表06.4.30（收益法）-信息公司_Intercom" xfId="3115"/>
    <cellStyle name="_ET_STYLE_NoName_00_ 11 2" xfId="3116"/>
    <cellStyle name="_CCB.HEN.Item12.ProfitNAVRecon.031209.LY_CCB.TG.Item12.F.ProfitNAVRecon.my.031212" xfId="3117"/>
    <cellStyle name="20% - 强调文字颜色 4 2 11" xfId="3118"/>
    <cellStyle name="60% - 强调文字颜色 2 6 2 2" xfId="3119"/>
    <cellStyle name="_ET_STYLE_NoName_00_ 6" xfId="3120"/>
    <cellStyle name="_电信项目资产评估调查表06.4.30（收益法）-信息公司_Intercom 2" xfId="3121"/>
    <cellStyle name="_CCB.HEN.Item12.ProfitNAVRecon.031209.LY_CCB.TG.Item12.F.ProfitNAVRecon.my.031212 2" xfId="3122"/>
    <cellStyle name="20% - 强调文字颜色 4 2 11 2" xfId="3123"/>
    <cellStyle name="_ET_STYLE_NoName_00_ 6 2" xfId="3124"/>
    <cellStyle name="_CCB.HEN.Item12.ProfitNAVRecon.031209.LY_CCB.TG.Item12.F.ProfitNAVRecon.my.031212 2 2" xfId="3125"/>
    <cellStyle name="常规 16 6 3" xfId="3126"/>
    <cellStyle name="RevList 6 7 2" xfId="3127"/>
    <cellStyle name="_CCB.HEN.Item12.ProfitNAVRecon.031209.LY_CCB.TG.Item12.F.ProfitNAVRecon.my.031212_CCB.Dec03AuditPack.GL.V2 2 2" xfId="3128"/>
    <cellStyle name="超链接 3 4" xfId="3129"/>
    <cellStyle name="_CCB.HEN.Item12.ProfitNAVRecon.031209.LY_CCB.XZ.item12.3D.ProfitNAVRec.031124.dhnc" xfId="3130"/>
    <cellStyle name="千位分隔[0] 2 6 3" xfId="3131"/>
    <cellStyle name="_机器设备类调查表" xfId="3132"/>
    <cellStyle name="_CCB.HEN.Item12.ProfitNAVRecon.031209.LY_CCB.XZ.item12.3D.ProfitNAVRec.031124.dhnc 2" xfId="3133"/>
    <cellStyle name="常规 2 2 2 2 2 2 3" xfId="3134"/>
    <cellStyle name="_CCB.HEN.Item12.ProfitNAVRecon.031209.LY_CCB.XZ.item12.3D.ProfitNAVRec.031124.dhnc 2 2" xfId="3135"/>
    <cellStyle name="_CCB.HO.NAV Recon.031208.AL_CCB.Dec03AuditPack.GL.V2 2" xfId="3136"/>
    <cellStyle name="_CCB.HEN.Item12.ProfitNAVRecon.031209.LY_CCB.XZ.item12.3D.ProfitNAVRec.031124.dhnc_CCB.Dec03AuditPack.GL.V2" xfId="3137"/>
    <cellStyle name="_CCB.HO.NAV Recon.031208.AL_CCB.Dec03AuditPack.GL.V2 2 2" xfId="3138"/>
    <cellStyle name="_CCB.HEN.Item12.ProfitNAVRecon.031209.LY_CCB.XZ.item12.3D.ProfitNAVRec.031124.dhnc_CCB.Dec03AuditPack.GL.V2 2" xfId="3139"/>
    <cellStyle name="_CCB.HEN.Item12.ProfitNAVRecon.031209.LY_CCB.XZ.item12.3D.ProfitNAVRec.031124.dhnc_CCB.Dec03AuditPack.GL.V2 2 2" xfId="3140"/>
    <cellStyle name="20% - 强调文字颜色 6 2 18 2" xfId="3141"/>
    <cellStyle name="_CCB.HO.2001 combined Jnl summary.GL.031221" xfId="3142"/>
    <cellStyle name="_CCB.HO.2001 combined Jnl summary.GL.031221 2" xfId="3143"/>
    <cellStyle name="_CCB.HO.2001 combined Jnl summary.GL.031221 2 2" xfId="3144"/>
    <cellStyle name="_CCB.HO.2001 combined Jnl summary.GL.031221_CCB.Dec03AuditPack.GL.V2 2" xfId="3145"/>
    <cellStyle name="_CCB.HO.2001 combined Jnl summary.GL.031221_CCB.Dec03AuditPack.GL.V2 2 2" xfId="3146"/>
    <cellStyle name="_CCB.HO.2001 Jnl summary by jnl.GL PRC 1-12,33" xfId="3147"/>
    <cellStyle name="_CCB.HO.2001 Jnl summary by jnl.GL PRC 1-12,33 2" xfId="3148"/>
    <cellStyle name="_CCB.HO.2001 Jnl summary by jnl.GL PRC 1-12,33 2 2" xfId="3149"/>
    <cellStyle name="Thousands 2 5" xfId="3150"/>
    <cellStyle name="_CCB.HO.2001 Jnl summary by jnl.GL PRC 1-12,33_CCB.Dec03AuditPack.GL.V2" xfId="3151"/>
    <cellStyle name="差_主要设备询价表（塔城）" xfId="3152"/>
    <cellStyle name="_CCB.HO.2001 Jnl summary by jnl.GL PRC 1-12,33_CCB.Dec03AuditPack.GL.V2 2" xfId="3153"/>
    <cellStyle name="差_主要设备询价表（塔城） 2" xfId="3154"/>
    <cellStyle name="_CCB.HO.2001 Jnl summary by jnl.GL PRC 1-12,33_CCB.Dec03AuditPack.GL.V2 2 2" xfId="3155"/>
    <cellStyle name="_CCB.HO.2002 Jnl summary by jnl.GL PRC 41-80.grouped.031221" xfId="3156"/>
    <cellStyle name="_Part III.200406.Loan and Liabilities details.(Site Name)_附件1：审计评估联合申报明细表 2 2" xfId="3157"/>
    <cellStyle name="40% - 强调文字颜色 1 2 4 4" xfId="3158"/>
    <cellStyle name="20% - 强调文字颜色 5 2 17 2" xfId="3159"/>
    <cellStyle name="标题 1 2" xfId="3160"/>
    <cellStyle name="_CCB.HO.2002 Jnl summary by jnl.GL PRC 41-80.grouped.031221 2 2" xfId="3161"/>
    <cellStyle name="_CCB.HO.2002 Jnl summary by jnl.GL PRC 41-80.grouped.031221_CCB.Dec03AuditPack.GL.V2" xfId="3162"/>
    <cellStyle name="_CCB.HO.2002 Jnl summary by jnl.GL PRC 41-80.grouped.031221_CCB.Dec03AuditPack.GL.V2 2" xfId="3163"/>
    <cellStyle name="_CCB.HO.2002 Jnl summary by jnl.GL PRC 41-80.grouped.031221_CCB.Dec03AuditPack.GL.V2 2 2" xfId="3164"/>
    <cellStyle name="注释 5 8" xfId="3165"/>
    <cellStyle name="40% - 强调文字颜色 3 2 2 2 3" xfId="3166"/>
    <cellStyle name="_CCB.HO.2002 Jnl summary by jnl.GL PRC 41-80.grouped.031221_CCB.HO.2001 Jnl summary by jnl.GL PRC 1-12,33 2" xfId="3167"/>
    <cellStyle name="_CCB.HO.2002 Jnl summary by jnl.GL PRC 41-80.grouped.031221_CCB.HO.2001 Jnl summary by jnl.GL PRC 1-12,33 2 2" xfId="3168"/>
    <cellStyle name="Linked Cells 6 3 3" xfId="3169"/>
    <cellStyle name="_海门支行办公楼案例计算 2 2" xfId="3170"/>
    <cellStyle name="_CCB.HO.2002 Jnl summary by jnl.GL PRC 41-80.grouped.031221_CCB.HO.2001 Jnl summary by jnl.GL PRC 1-12,33_CCB.Dec03AuditPack.GL.V2 2 2" xfId="3171"/>
    <cellStyle name="20% - 强调文字颜色 5 2 9 2" xfId="3172"/>
    <cellStyle name="_CCB.HO.2002 Jnl summary by jnl.GL PRC 41-80.grouped.031221_CCB.HO.2003 Jnl summary by jnl.GL PRC 13-20.031221_CCB.Dec03AuditPack.GL.V2" xfId="3173"/>
    <cellStyle name="样式 1 2 11" xfId="3174"/>
    <cellStyle name="差_鲲鹏房产测算表邵02 11" xfId="3175"/>
    <cellStyle name="Lines Fill 5 4" xfId="3176"/>
    <cellStyle name="_CCB.HO.2002 Jnl summary by jnl.GL PRC 41-80.grouped.031221_CCB.HO.2003 Jnl summary by jnl.GL PRC 13-20.031221_CCB.Dec03AuditPack.GL.V2 2 2" xfId="3177"/>
    <cellStyle name="_四川圣达能源股份有限公司" xfId="3178"/>
    <cellStyle name="60% - 强调文字颜色 3 4 4 2 2" xfId="3179"/>
    <cellStyle name="_CCB.HO.2003 Jnl summary by jnl.GL PRC 11&amp;12&amp;68.031221" xfId="3180"/>
    <cellStyle name="_CCB.HO.2003 Jnl summary by jnl.GL PRC 31&amp;62.031221 3" xfId="3181"/>
    <cellStyle name="Hyperlink" xfId="3182"/>
    <cellStyle name="_CCB.HO.2003 Jnl summary by jnl.GL PRC 11&amp;12&amp;68.031221 2" xfId="3183"/>
    <cellStyle name="_CCB.HO.2003 Jnl summary by jnl.GL PRC 11&amp;12&amp;68.031221 3" xfId="3184"/>
    <cellStyle name="_CCB.HO.2003 Jnl summary by jnl.GL PRC 11&amp;12&amp;68.031221 3 2" xfId="3185"/>
    <cellStyle name="40% - 强调文字颜色 1 6 2" xfId="3186"/>
    <cellStyle name="常规 9 5 2" xfId="3187"/>
    <cellStyle name="_CCB.HO.2003 Jnl summary by jnl.GL PRC 1-12,33.031221" xfId="3188"/>
    <cellStyle name="Linked Cells 13 4" xfId="3189"/>
    <cellStyle name="40% - 强调文字颜色 1 6 2 2" xfId="3190"/>
    <cellStyle name="_附表1-审计评估联合申报明细表630.V2" xfId="3191"/>
    <cellStyle name="常规 9 5 2 2" xfId="3192"/>
    <cellStyle name="_CCB.HO.2003 Jnl summary by jnl.GL PRC 1-12,33.031221 2" xfId="3193"/>
    <cellStyle name="_附表1-审计评估联合申报明细表630.V2 2" xfId="3194"/>
    <cellStyle name="_CCB.HO.2003 Jnl summary by jnl.GL PRC 1-12,33.031221 2 2" xfId="3195"/>
    <cellStyle name="_CCB.HO.2003 Jnl summary by jnl.GL PRC 1-12,33.031221_CCB.Dec03AuditPack.GL.V2" xfId="3196"/>
    <cellStyle name="60% - 强调文字颜色 3 3 3 2" xfId="3197"/>
    <cellStyle name="_CCB.HO.2003 Jnl summary by jnl.GL PRC 13-20.031221" xfId="3198"/>
    <cellStyle name="40% - 强调文字颜色 1 3 2 2 2 3" xfId="3199"/>
    <cellStyle name="20% - 强调文字颜色 3 11" xfId="3200"/>
    <cellStyle name="Comma[2] 2 5" xfId="3201"/>
    <cellStyle name="20% - 强调文字颜色 1 2 6" xfId="3202"/>
    <cellStyle name="60% - 强调文字颜色 3 3 3 2 2" xfId="3203"/>
    <cellStyle name="40% - 强调文字颜色 4 12" xfId="3204"/>
    <cellStyle name="_CCB.HO.2003 Jnl summary by jnl.GL PRC 13-20.031221 2" xfId="3205"/>
    <cellStyle name="20% - 强调文字颜色 3 11 2" xfId="3206"/>
    <cellStyle name="20% - 强调文字颜色 1 2 6 2" xfId="3207"/>
    <cellStyle name="公司标准表 7 4" xfId="3208"/>
    <cellStyle name="40% - 强调文字颜色 4 12 2" xfId="3209"/>
    <cellStyle name="_CCB.HO.2003 Jnl summary by jnl.GL PRC 13-20.031221 2 2" xfId="3210"/>
    <cellStyle name="_PRC Adjustments 021231 2" xfId="3211"/>
    <cellStyle name="_CCB.HO.2003 Jnl summary by jnl.GL PRC 13-20.031221_CCB.Dec03AuditPack.GL.V2 2 2" xfId="3212"/>
    <cellStyle name="_PRC Adjustments 011231_CCB.GLAudit Package.040114_CCB.Dec03AuditPack.GL.V2" xfId="3213"/>
    <cellStyle name="千位分隔 2 2 4 13" xfId="3214"/>
    <cellStyle name="_CCB.HO.2003 Jnl summary by jnl.GL PRC 15,21-32.031221 2" xfId="3215"/>
    <cellStyle name="_PRC Adjustments 011231_CCB.GLAudit Package.040114_CCB.Dec03AuditPack.GL.V2 2" xfId="3216"/>
    <cellStyle name="_CCB.HO.2003 Jnl summary by jnl.GL PRC 15,21-32.031221 2 2" xfId="3217"/>
    <cellStyle name="_CCB.HO.2003 Jnl summary by jnl.GL PRC 15,21-32.031221_CCB.Dec03AuditPack.GL.V2" xfId="3218"/>
    <cellStyle name="_CCB.HO.2003 Jnl summary by jnl.GL PRC 15,21-32.031221_CCB.Dec03AuditPack.GL.V2 2" xfId="3219"/>
    <cellStyle name="_CCB.HO.2003 Jnl summary by jnl.GL PRC 15,21-32.031221_CCB.Dec03AuditPack.GL.V2 2 2" xfId="3220"/>
    <cellStyle name="_CCB.HO.2003 Jnl summary by jnl.GL PRC 31&amp;62.031221" xfId="3221"/>
    <cellStyle name="_CCB.HO.2003 Jnl summary by jnl.GL PRC 31&amp;62.031221 2" xfId="3222"/>
    <cellStyle name="_CCB.HO.2003 Jnl summary by jnl.GL PRC 31&amp;62.031221 2 2" xfId="3223"/>
    <cellStyle name="60% - 强调文字颜色 1 6 3 2" xfId="3224"/>
    <cellStyle name="20% - 强调文字颜色 6 7 3" xfId="3225"/>
    <cellStyle name="常规 23 8" xfId="3226"/>
    <cellStyle name="常规 18 8" xfId="3227"/>
    <cellStyle name="_CCB.HO.2003 Jnl summary by jnl.GL PRC 31&amp;62.031221 2 2 2" xfId="3228"/>
    <cellStyle name="_CCB.HO.2003 Jnl summary by jnl.GL PRC 34-40.031221" xfId="3229"/>
    <cellStyle name="20% - 强调文字颜色 5 4 4 2 2" xfId="3230"/>
    <cellStyle name="_CCB.HO.2003 Jnl summary by jnl.GL PRC 34-40.031221_CCB.Dec03AuditPack.GL.V2" xfId="3231"/>
    <cellStyle name="Percent [0%] 20" xfId="3232"/>
    <cellStyle name="Percent [0%] 15" xfId="3233"/>
    <cellStyle name="_CCB.HO.2003 Jnl summary by jnl.GL PRC 34-40.031221_CCB.Dec03AuditPack.GL.V2 2" xfId="3234"/>
    <cellStyle name="_CCB.HO.2003 Jnl summary by jnl.GL PRC 34-40.031221_CCB.Dec03AuditPack.GL.V2 2 2" xfId="3235"/>
    <cellStyle name="_CCB.HO.2003 Jnl summary by jnl.GL PRC 60-80.031221 2" xfId="3236"/>
    <cellStyle name="RevList 6 6 3" xfId="3237"/>
    <cellStyle name="_CCB.HO.2003 Jnl summary by jnl.GL PRC 60-80.031221 2 2" xfId="3238"/>
    <cellStyle name="RevList 6 6 3 2" xfId="3239"/>
    <cellStyle name="_CCB.HO.2003 Jnl summary by jnl.GL PRC 60-80.031221 2 2 2" xfId="3240"/>
    <cellStyle name="_CCB.HO.2003 Jnl summary by jnl.GL PRC 60-80.031221 3" xfId="3241"/>
    <cellStyle name="40% - 强调文字颜色 2 5 3 2" xfId="3242"/>
    <cellStyle name="RevList 6 7 3" xfId="3243"/>
    <cellStyle name="Accent5 - 40%" xfId="3244"/>
    <cellStyle name="_CCB.HO.2003 Jnl summary by jnl.GL PRC 60-80.031221 3 2" xfId="3245"/>
    <cellStyle name="千位分隔 2 6" xfId="3246"/>
    <cellStyle name="20% - 强调文字颜色 6 14 2" xfId="3247"/>
    <cellStyle name="_CCB.HO.2003 Jnl summary by jnl.GL PRC 81-120.031221" xfId="3248"/>
    <cellStyle name="40% - 强调文字颜色 3 2 15" xfId="3249"/>
    <cellStyle name="40% - 强调文字颜色 3 2 20" xfId="3250"/>
    <cellStyle name="_CCB.HO.2003 Jnl summary by jnl.GL PRC 81-120.031221 2 2" xfId="3251"/>
    <cellStyle name="RevList 6 6 4" xfId="3252"/>
    <cellStyle name="_CCB.HO.2003 Jnl summary by jnl.GL PRC 81-120.031221_CCB.Dec03AuditPack.GL.V2 2" xfId="3253"/>
    <cellStyle name="_CCB.HO.2003 Jnl summary by jnl.GL PRC 81-120.031221_CCB.Dec03AuditPack.GL.V2 2 2" xfId="3254"/>
    <cellStyle name="_CCB.HO.2003 Jnl summary by jnl.Gl.specific for HO branch_CCB.Dec03AuditPack.GL.V2 2" xfId="3255"/>
    <cellStyle name="输出 23" xfId="3256"/>
    <cellStyle name="输出 18" xfId="3257"/>
    <cellStyle name="_CCB.HO.2003 Jnl summary by jnl.Gl.specific for HO branch_CCB.Dec03AuditPack.GL.V2 2 2" xfId="3258"/>
    <cellStyle name="_CCB.HO.2003 Jnl summary by jnl.Gl.specific for HO branch_CCB.HO.2003 Jnl summary by jnl.GL PRC 60-80.031221" xfId="3259"/>
    <cellStyle name="Grey 26" xfId="3260"/>
    <cellStyle name="_CCB.HO.2003 Jnl summary by jnl.Gl.specific for HO branch_CCB.HO.2003 Jnl summary by jnl.GL PRC 60-80.031221 2" xfId="3261"/>
    <cellStyle name="_CCB.HO.2003 Jnl summary by jnl.Gl.specific for HO branch_CCB.HO.2003 Jnl summary by jnl.GL PRC 60-80.031221 2 2" xfId="3262"/>
    <cellStyle name="好_山阴县安荣乡煤矿井巷工程计算表（11-04-16） 4 2" xfId="3263"/>
    <cellStyle name="40% - 强调文字颜色 2 3 4 2" xfId="3264"/>
    <cellStyle name="20% - 强调文字颜色 3 15" xfId="3265"/>
    <cellStyle name="20% - 强调文字颜色 3 20" xfId="3266"/>
    <cellStyle name="Comma[2] 2 9" xfId="3267"/>
    <cellStyle name="_CCB.HO.2003 Jnl summary by jnl.Gl.specific for HO branch_CCB.HO.2003 Jnl summary by jnl.GL PRC 60-80.031221_CCB.Dec03AuditPack.GL.V2" xfId="3268"/>
    <cellStyle name="40% - 强调文字颜色 2 3 4 2 2" xfId="3269"/>
    <cellStyle name="20% - 强调文字颜色 3 15 2" xfId="3270"/>
    <cellStyle name="20% - 强调文字颜色 3 20 2" xfId="3271"/>
    <cellStyle name="_CCB.HO.2003 Jnl summary by jnl.Gl.specific for HO branch_CCB.HO.2003 Jnl summary by jnl.GL PRC 60-80.031221_CCB.Dec03AuditPack.GL.V2 2" xfId="3272"/>
    <cellStyle name="0% 3" xfId="3273"/>
    <cellStyle name="_CCB.HO.2003 Jnl summary by jnl.Gl.specific for HO branch_CCB.HO.2003 Jnl summary by jnl.GL PRC 60-80.031221_CCB.Dec03AuditPack.GL.V2 2 2" xfId="3274"/>
    <cellStyle name="_CCB.HO.2003 Jnl summary by jnl.Gl.specific for HO branch_CCB.HO.2003 Jnl summary by jnl.GL PRC 60-80.031221rev_CCB.Dec03AuditPack.GL.V2" xfId="3275"/>
    <cellStyle name="_浙江收入成本预测" xfId="3276"/>
    <cellStyle name="_CCB.HO.2003 Jnl summary by jnl.Gl.specific for HO branch_CCB.HO.2003 Jnl summary by jnl.GL PRC 60-80.031221rev_CCB.Dec03AuditPack.GL.V2 2" xfId="3277"/>
    <cellStyle name="常规 5 5 5" xfId="3278"/>
    <cellStyle name="40% - 强调文字颜色 6 3 4 3" xfId="3279"/>
    <cellStyle name="_CCB.HO.2003 Jnl summary by jnl.Gl.specific for HO branch_CCB.HO.2003 Jnl summary by jnl.GL PRC 60-80.031221rev_CCB.Dec03AuditPack.GL.V2 2 2" xfId="3280"/>
    <cellStyle name="_CCB.HO.NAV Recon.031108.AL" xfId="3281"/>
    <cellStyle name="_CCB.HO.NAV Recon.031108.AL 2" xfId="3282"/>
    <cellStyle name="解释性文本 4 5" xfId="3283"/>
    <cellStyle name="_CCB.HO.NAV Recon.031108.AL 2 2" xfId="3284"/>
    <cellStyle name="常规 2 2 9" xfId="3285"/>
    <cellStyle name="_CCB.HO.NAV Recon.031108.AL_CCB.Dec03AuditPack.GL.V2" xfId="3286"/>
    <cellStyle name="强调文字颜色 6 3 7" xfId="3287"/>
    <cellStyle name="_CCB.HO.NAV Recon.031108.AL_CCB.Dec03AuditPack.GL.V2 2 2" xfId="3288"/>
    <cellStyle name="_CCB.HO.NAV Recon.031208.AL" xfId="3289"/>
    <cellStyle name="_PRC Adjustments 030630_CCB.HO.New TB template.PRC Sorting.040210_CCB.Dec03AuditPack.GL.V2" xfId="3290"/>
    <cellStyle name="_CCB.HO.NAV Recon.031208.AL 2" xfId="3291"/>
    <cellStyle name="20% - 强调文字颜色 6 4 5 2" xfId="3292"/>
    <cellStyle name="_CCB.HO.NAV Recon.031208.AL_CCB.Dec03AuditPack.GL.V2" xfId="3293"/>
    <cellStyle name="_IAS Adjustments030630_CCB.GLAudit Package.040114 2 2" xfId="3294"/>
    <cellStyle name="_CCB.HO.NAV Recon.031208.EL" xfId="3295"/>
    <cellStyle name="_CCB.HO.NAV Recon.031208.EL 2" xfId="3296"/>
    <cellStyle name="_CCB.HO.NAV Recon.031208.EL 2 2" xfId="3297"/>
    <cellStyle name="Normal - Style1 4 2" xfId="3298"/>
    <cellStyle name="20% - 强调文字颜色 2 7 2 2" xfId="3299"/>
    <cellStyle name="_电信项目资产评估调查表06.4.30（收益法）-信息公司_From Audrey to Norma_设备评估表(运宏) 2" xfId="3300"/>
    <cellStyle name="_CCB.HO.NAV Recon.031208.EL_CCB.Dec03AuditPack.GL.V2" xfId="3301"/>
    <cellStyle name="40% - 强调文字颜色 2 2 9" xfId="3302"/>
    <cellStyle name="Comma[2] 2 3" xfId="3303"/>
    <cellStyle name="_CCB.HO.NAV Recon.031208.EL_CCB.Dec03AuditPack.GL.V2 2" xfId="3304"/>
    <cellStyle name="20% - 强调文字颜色 1 2 4" xfId="3305"/>
    <cellStyle name="_CCB.SX.Item12.F.ProfitNAVRecon.031212.MS_CCB.Dec03AuditPack.GL.V2" xfId="3306"/>
    <cellStyle name="RevList 10 4" xfId="3307"/>
    <cellStyle name="20% - 强调文字颜色 3 2" xfId="3308"/>
    <cellStyle name="_ET_STYLE_NoName_00_ 8 3" xfId="3309"/>
    <cellStyle name="_CCB.HO.NAV Recon.HL.031113.AL 2 2" xfId="3310"/>
    <cellStyle name="_PRC Adjustments 011231_CCB.HO.New TB template.CCB PRC IAS Sorting.040223 trial run_CCB.Dec03AuditPack.GL.V2 2" xfId="3311"/>
    <cellStyle name="_CCB.HO.NAV Recon.HL.031113.AL_CCB.Dec03AuditPack.GL.V2" xfId="3312"/>
    <cellStyle name="好_20110112-井巷工程(经李部审）_0270锡林郭勒公司资产评估表 3" xfId="3313"/>
    <cellStyle name="40% - 强调文字颜色 1 2 2 2 3" xfId="3314"/>
    <cellStyle name="_PRC Adjustments 011231_CCB.HO.New TB template.CCB PRC IAS Sorting.040223 trial run_CCB.Dec03AuditPack.GL.V2 2 2" xfId="3315"/>
    <cellStyle name="_CCB.HO.NAV Recon.HL.031113.AL_CCB.Dec03AuditPack.GL.V2 2" xfId="3316"/>
    <cellStyle name="20% - 强调文字颜色 4 2 17" xfId="3317"/>
    <cellStyle name="20% - 强调文字颜色 4 2 22" xfId="3318"/>
    <cellStyle name="链接单元格 2 3 3" xfId="3319"/>
    <cellStyle name="_CCB.HO.NAV Recon.HL.031113.AL_CCB.Dec03AuditPack.GL.V2 2 2" xfId="3320"/>
    <cellStyle name="20% - 强调文字颜色 3 2 4 2 2" xfId="3321"/>
    <cellStyle name="_CCB.HO.New TB template.CCB PRC IAS Sorting.040223 trial run" xfId="3322"/>
    <cellStyle name="60% - 强调文字颜色 2 4 5" xfId="3323"/>
    <cellStyle name="_CCB.HO.New TB template.CCB PRC IAS Sorting.040223 trial run 2" xfId="3324"/>
    <cellStyle name="好_F负债类" xfId="3325"/>
    <cellStyle name="Comma[2] 2 14" xfId="3326"/>
    <cellStyle name="20% - 强调文字颜色 1 2 19" xfId="3327"/>
    <cellStyle name="_深圳赤湾胜宝旺工程有限公司现金流模型预测0806(5)" xfId="3328"/>
    <cellStyle name="60% - 强调文字颜色 5 4 4" xfId="3329"/>
    <cellStyle name="60% - 强调文字颜色 2 4 5 2" xfId="3330"/>
    <cellStyle name="_CCB.HO.New TB template.CCB PRC IAS Sorting.040223 trial run 2 2" xfId="3331"/>
    <cellStyle name="百分比 5 2 20 2" xfId="3332"/>
    <cellStyle name="百分比 5 2 15 2" xfId="3333"/>
    <cellStyle name="_CCB.HO.Profit Recon.031108.AL 2 2" xfId="3334"/>
    <cellStyle name="好_国华锡林郭勒设备询价表 21" xfId="3335"/>
    <cellStyle name="好_国华锡林郭勒设备询价表 16" xfId="3336"/>
    <cellStyle name="_CCB.HO.New TB template.CCB PRC IAS Sorting.040223 trial run_CCB.Dec03AuditPack.GL.V2" xfId="3337"/>
    <cellStyle name="_CCB.HO.Profit Recon.HL.031113.AL" xfId="3338"/>
    <cellStyle name="_CCB.HO.New TB template.CCB PRC IAS Sorting.040223 trial run_CCB.Dec03AuditPack.GL.V2 2" xfId="3339"/>
    <cellStyle name="输出 7 3" xfId="3340"/>
    <cellStyle name="强调文字颜色 5 3 6" xfId="3341"/>
    <cellStyle name="_CCB.HO.Profit Recon.HL.031113.AL 2" xfId="3342"/>
    <cellStyle name="_CCB.HO.New TB template.CCB PRC IAS Sorting.040223 trial run_CCB.Dec03AuditPack.GL.V2 2 2" xfId="3343"/>
    <cellStyle name="_CCB.HO.New TB template.IAS Sorting.040210" xfId="3344"/>
    <cellStyle name="好_国华锡林郭勒设备询价表 8" xfId="3345"/>
    <cellStyle name="常规 9 29" xfId="3346"/>
    <cellStyle name="_ET_STYLE_NoName_00_ 4 5" xfId="3347"/>
    <cellStyle name="_CCB.HO.New TB template.IAS Sorting.040210 2 2" xfId="3348"/>
    <cellStyle name="千位分隔[0] 2 4 2 3" xfId="3349"/>
    <cellStyle name="_CCB.HO.New TB template.IAS Sorting.040210_CCB.Dec03AuditPack.GL.V2" xfId="3350"/>
    <cellStyle name="_CCB.HO.New TB template.IAS Sorting.040210_CCB.Dec03AuditPack.GL.V2 2" xfId="3351"/>
    <cellStyle name="_CCB.HO.New TB template.IAS Sorting.040210_CCB.Dec03AuditPack.GL.V2 2 2" xfId="3352"/>
    <cellStyle name="_CCB.HO.New TB template.PRC Sorting.040210" xfId="3353"/>
    <cellStyle name="_CCB.HO.New TB template.PRC Sorting.040210 2" xfId="3354"/>
    <cellStyle name="_CCB.HO.New TB template.PRC Sorting.040210 2 2" xfId="3355"/>
    <cellStyle name="_CCB.HO.New TB template.PRC Sorting.040210_CCB.Dec03AuditPack.GL.V2" xfId="3356"/>
    <cellStyle name="常规 41 6" xfId="3357"/>
    <cellStyle name="_CCB.HO.New TB template.PRC Sorting.040210_CCB.Dec03AuditPack.GL.V2 2" xfId="3358"/>
    <cellStyle name="常规 41 6 2" xfId="3359"/>
    <cellStyle name="_CCB.HO.New TB template.PRC Sorting.040210_CCB.Dec03AuditPack.GL.V2 2 2" xfId="3360"/>
    <cellStyle name="_CCB.HO.Profit Recon.031108.AL" xfId="3361"/>
    <cellStyle name="百分比 5 2 20" xfId="3362"/>
    <cellStyle name="百分比 5 2 15" xfId="3363"/>
    <cellStyle name="_CCB.HO.Profit Recon.031108.AL 2" xfId="3364"/>
    <cellStyle name="_CCB.HO.Profit Recon.031108.AL_CCB.Dec03AuditPack.GL.V2 2 2" xfId="3365"/>
    <cellStyle name="常规 6 3 2 2" xfId="3366"/>
    <cellStyle name="_CCB.HO.Profit Recon.031208.AL_CCB.Dec03AuditPack.GL.V2" xfId="3367"/>
    <cellStyle name="强调文字颜色 2 2 7 3" xfId="3368"/>
    <cellStyle name="20% - 强调文字颜色 6 4" xfId="3369"/>
    <cellStyle name="_CCB.HO.Profit Recon.031208.AL_CCB.Dec03AuditPack.GL.V2 2" xfId="3370"/>
    <cellStyle name="20% - 强调文字颜色 6 4 2" xfId="3371"/>
    <cellStyle name="_CCB.HO.Profit Recon.031208.AL_CCB.Dec03AuditPack.GL.V2 2 2" xfId="3372"/>
    <cellStyle name="强调文字颜色 5 3 6 2" xfId="3373"/>
    <cellStyle name="_CCB.HO.Profit Recon.HL.031113.AL 2 2" xfId="3374"/>
    <cellStyle name="_CCB.HO.Profit Recon.HL.031113.AL_CCB.Dec03AuditPack.GL.V2" xfId="3375"/>
    <cellStyle name="千位分隔[0] 4 11" xfId="3376"/>
    <cellStyle name="_CCB.HO.Profit Recon.HL.031113.AL_CCB.Dec03AuditPack.GL.V2 2" xfId="3377"/>
    <cellStyle name="_CCB.HO.Profit Recon.HL.031113.AL_CCB.Dec03AuditPack.GL.V2 2 2" xfId="3378"/>
    <cellStyle name="60% - 强调文字颜色 2 7 2 2" xfId="3379"/>
    <cellStyle name="_CCB.NX.Item 12.ProfitNAVRec.031121" xfId="3380"/>
    <cellStyle name="_CCB.NX.Item 12.ProfitNAVRec.031121 2" xfId="3381"/>
    <cellStyle name="_CCB.NX.Item 12.ProfitNAVRec.031121 2 2" xfId="3382"/>
    <cellStyle name="_CCB.NX.Item 12.ProfitNAVRec.031121_CCB.Dec03AuditPack.GL.V2" xfId="3383"/>
    <cellStyle name="_CCB.NX.Item 12.ProfitNAVRec.031121_CCB.Dec03AuditPack.GL.V2 2" xfId="3384"/>
    <cellStyle name="_CCB.QH.Item12..ProfitNAVRecon.031206-HL.ML" xfId="3385"/>
    <cellStyle name="_CCB.QH.Item12..ProfitNAVRecon.031206-HL.ML 2" xfId="3386"/>
    <cellStyle name="_CCB.QH.Item12..ProfitNAVRecon.031206-HL.ML 2 2" xfId="3387"/>
    <cellStyle name="_Part III.200406.Loan and Liabilities details.(Site Name)_KPMG original version_评估明细表(新准则)电力0630" xfId="3388"/>
    <cellStyle name="_CCB.QH.Item12..ProfitNAVRecon.031206-HL.ML_CCB.Dec03AuditPack.GL.V2" xfId="3389"/>
    <cellStyle name="_CCB.QH.Item12..ProfitNAVRecon.031206-HL.ML_CCB.HB.Item12.Housing Loan.ProfitNAVRecon.031218.JZ" xfId="3390"/>
    <cellStyle name="40% - 强调文字颜色 2 3 2 2 2 3" xfId="3391"/>
    <cellStyle name="20% - 强调文字颜色 5 2 6 3" xfId="3392"/>
    <cellStyle name="0,0_x000d__x000a_NA_x000d__x000a_ 15" xfId="3393"/>
    <cellStyle name="0,0_x000d__x000a_NA_x000d__x000a_ 20" xfId="3394"/>
    <cellStyle name="_CCB.QH.Item12..ProfitNAVRecon.031206-HL.ML_CCB.HB.Item12.Housing Loan.ProfitNAVRecon.031218.JZ 2" xfId="3395"/>
    <cellStyle name="0,0_x000d__x000a_NA_x000d__x000a_ 15 2" xfId="3396"/>
    <cellStyle name="40% - 强调文字颜色 2 4 4" xfId="3397"/>
    <cellStyle name="_CCB.QH.Item12..ProfitNAVRecon.031206-HL.ML_CCB.HB.Item12.Housing Loan.ProfitNAVRecon.031218.JZ 2 2" xfId="3398"/>
    <cellStyle name="_CCB.QH.Item12..ProfitNAVRecon.031206-HL.ML_CCB.HEN.Item12.F.ProfitNAVRecon.HL.031214.KL_CCB.Dec03AuditPack.GL.V2" xfId="3399"/>
    <cellStyle name="_IAS Adjustments030630_CCB.Dec03AuditPack.GL.V2" xfId="3400"/>
    <cellStyle name="_CCB.QH.Item12..ProfitNAVRecon.031206-HL.ML_CCB.HEN.Item12.F.ProfitNAVRecon.HL.031214.KL_CCB.Dec03AuditPack.GL.V2 2" xfId="3401"/>
    <cellStyle name="_IAS Adjustments030630_CCB.Dec03AuditPack.GL.V2 2" xfId="3402"/>
    <cellStyle name="_CCB.QH.Item12..ProfitNAVRecon.031206-HL.ML_CCB.HEN.Item12.F.ProfitNAVRecon.HL.031214.KL_CCB.Dec03AuditPack.GL.V2 2 2" xfId="3403"/>
    <cellStyle name="_IAS Adjustments030630_CCB.Dec03AuditPack.GL.V2 2 2" xfId="3404"/>
    <cellStyle name="40% - 强调文字颜色 2 11" xfId="3405"/>
    <cellStyle name="_CCB.QH.Item12..ProfitNAVRecon.031206-HL.ML_CCB.HO.NAV Recon.HL.031222.AL" xfId="3406"/>
    <cellStyle name="20% - 强调文字颜色 1 10" xfId="3407"/>
    <cellStyle name="40% - 强调文字颜色 2 11 2" xfId="3408"/>
    <cellStyle name="_CCB.QH.Item12..ProfitNAVRecon.031206-HL.ML_CCB.HO.NAV Recon.HL.031222.AL 2" xfId="3409"/>
    <cellStyle name="20% - 强调文字颜色 1 10 2" xfId="3410"/>
    <cellStyle name="_CCB.QH.Item12..ProfitNAVRecon.031206-HL.ML_CCB.HO.NAV Recon.HL.031222.AL 2 2" xfId="3411"/>
    <cellStyle name="_Part III.200406.Loan and Liabilities details.(Site Name)_Shenhua PC package 050530 2" xfId="3412"/>
    <cellStyle name="_CCB.QH.Item12..ProfitNAVRecon.031206-HL.ML_CCB.HO.Profit Recon.HL.031222.AL" xfId="3413"/>
    <cellStyle name="_Part III.200406.Loan and Liabilities details.(Site Name)_Shenhua PC package 050530 2 2" xfId="3414"/>
    <cellStyle name="_CCB.QH.Item12..ProfitNAVRecon.031206-HL.ML_CCB.HO.Profit Recon.HL.031222.AL 2" xfId="3415"/>
    <cellStyle name="_CCB.QH.Item12..ProfitNAVRecon.031206-HL.ML_CCB.HO.Profit Recon.HL.031222.AL 2 2" xfId="3416"/>
    <cellStyle name="公司标准表 14 3" xfId="3417"/>
    <cellStyle name="_CCB.QH.Item12..ProfitNAVRecon.031206-HL.ML_CCB.HO.Profit Recon.HL.031222.AL_CCB.Dec03AuditPack.GL.V2 2" xfId="3418"/>
    <cellStyle name="强调文字颜色 2 2 2" xfId="3419"/>
    <cellStyle name="20% - Accent1" xfId="3420"/>
    <cellStyle name="Accent1 - 20%" xfId="3421"/>
    <cellStyle name="_CCB.QH.Item12..ProfitNAVRecon.031206-HL.ML_CCB.HO.Profit Recon.HL.031222.AL_CCB.Dec03AuditPack.GL.V2 2 2" xfId="3422"/>
    <cellStyle name="输入 12" xfId="3423"/>
    <cellStyle name="_CCB.SX.Item12.F.ProfitNAVRecon.031212.MS" xfId="3424"/>
    <cellStyle name="Normal - Style1 9 4" xfId="3425"/>
    <cellStyle name="20% - 强调文字颜色 4 5 3" xfId="3426"/>
    <cellStyle name="_CCB.SX.Item12.F.ProfitNAVRecon.031212.MS 2" xfId="3427"/>
    <cellStyle name="20% - 强调文字颜色 6 4 4" xfId="3428"/>
    <cellStyle name="适中 2 6" xfId="3429"/>
    <cellStyle name="强调文字颜色 6 9 3" xfId="3430"/>
    <cellStyle name="Normal - Style1 9 4 2" xfId="3431"/>
    <cellStyle name="20% - 强调文字颜色 4 5 3 2" xfId="3432"/>
    <cellStyle name="_CCB.SX.Item12.F.ProfitNAVRecon.031212.MS 2 2" xfId="3433"/>
    <cellStyle name="40% - 强调文字颜色 1 5 3" xfId="3434"/>
    <cellStyle name="20% - 强调文字颜色 1 2 4 2 2" xfId="3435"/>
    <cellStyle name="_CCB.SX.Item12.F.ProfitNAVRecon.031212.MS_CCB.Dec03AuditPack.GL.V2 2 2" xfId="3436"/>
    <cellStyle name="_CCB.SZ.item1.journal list.031110.DY_CCB.Dec03AuditPack.GL.V2" xfId="3437"/>
    <cellStyle name="_CCB.SZ.item1.journal list.031110.DY_CCB.Dec03AuditPack.GL.V2 2" xfId="3438"/>
    <cellStyle name="_CCB.SZ.item1.journal list.031110.DY_CCB.Dec03AuditPack.GL.V2 2 2" xfId="3439"/>
    <cellStyle name="40% - 强调文字颜色 1 3 3 2 2" xfId="3440"/>
    <cellStyle name="_Part III.200406.Loan and Liabilities details.(Site Name)_KPMG original version_(中企华)审计评估联合申报明细表.V1 2" xfId="3441"/>
    <cellStyle name="_CCB.SZ.reporting Pack.031110.DY 2" xfId="3442"/>
    <cellStyle name="_CCB.SZ.reporting Pack.031110.DY_CCB.Dec03AuditPack.GL.V2" xfId="3443"/>
    <cellStyle name="20% - 强调文字颜色 1 2 6 3" xfId="3444"/>
    <cellStyle name="_CEA旭日项目成本法评估申报表-本部" xfId="3445"/>
    <cellStyle name="40% - 强调文字颜色 3 4 4 2" xfId="3446"/>
    <cellStyle name="_Comma" xfId="3447"/>
    <cellStyle name="_电厂三张主表_设备评估表(运宏) 2" xfId="3448"/>
    <cellStyle name="_ET_STYLE_NoName_00_ 10" xfId="3449"/>
    <cellStyle name="_ET_STYLE_NoName_00_ 10 2" xfId="3450"/>
    <cellStyle name="_ET_STYLE_NoName_00_ 11" xfId="3451"/>
    <cellStyle name="_ET_STYLE_NoName_00_ 13" xfId="3452"/>
    <cellStyle name="_ET_STYLE_NoName_00_ 14" xfId="3453"/>
    <cellStyle name="_ET_STYLE_NoName_00_ 14 2" xfId="3454"/>
    <cellStyle name="KPMG Heading 2 2 2" xfId="3455"/>
    <cellStyle name="_ET_STYLE_NoName_00_ 15" xfId="3456"/>
    <cellStyle name="_ET_STYLE_NoName_00_ 20" xfId="3457"/>
    <cellStyle name="_ET_STYLE_NoName_00_ 15 2" xfId="3458"/>
    <cellStyle name="_ET_STYLE_NoName_00_ 16" xfId="3459"/>
    <cellStyle name="_ET_STYLE_NoName_00_ 21" xfId="3460"/>
    <cellStyle name="Percent [0%] 2 13" xfId="3461"/>
    <cellStyle name="_ET_STYLE_NoName_00_ 16 2" xfId="3462"/>
    <cellStyle name="_ET_STYLE_NoName_00_ 17" xfId="3463"/>
    <cellStyle name="_ET_STYLE_NoName_00_ 22" xfId="3464"/>
    <cellStyle name="_ET_STYLE_NoName_00_ 17 2" xfId="3465"/>
    <cellStyle name="_ET_STYLE_NoName_00_ 18" xfId="3466"/>
    <cellStyle name="_ET_STYLE_NoName_00_ 23" xfId="3467"/>
    <cellStyle name="_ET_STYLE_NoName_00_ 18 2" xfId="3468"/>
    <cellStyle name="_ET_STYLE_NoName_00_ 19" xfId="3469"/>
    <cellStyle name="_ET_STYLE_NoName_00_ 24" xfId="3470"/>
    <cellStyle name="_ET_STYLE_NoName_00_ 2" xfId="3471"/>
    <cellStyle name="常规 31 4 2 2" xfId="3472"/>
    <cellStyle name="常规 26 4 2 2" xfId="3473"/>
    <cellStyle name="_ET_STYLE_NoName_00_ 2 2 2 3" xfId="3474"/>
    <cellStyle name="_ET_STYLE_NoName_00_ 2 2 3" xfId="3475"/>
    <cellStyle name="_ET_STYLE_NoName_00_ 2 2 4" xfId="3476"/>
    <cellStyle name="_ET_STYLE_NoName_00_ 2 2 4 2" xfId="3477"/>
    <cellStyle name="_ET_STYLE_NoName_00_ 2 5" xfId="3478"/>
    <cellStyle name="_ET_STYLE_NoName_00_ 2 6" xfId="3479"/>
    <cellStyle name="40% - 强调文字颜色 4 5 3" xfId="3480"/>
    <cellStyle name="_ET_STYLE_NoName_00_ 26" xfId="3481"/>
    <cellStyle name="_ET_STYLE_NoName_00_ 31" xfId="3482"/>
    <cellStyle name="检查单元格 8" xfId="3483"/>
    <cellStyle name="40% - 强调文字颜色 4 5 3 2" xfId="3484"/>
    <cellStyle name="_ET_STYLE_NoName_00_ 26 2" xfId="3485"/>
    <cellStyle name="40% - 强调文字颜色 3 2 3 3 2" xfId="3486"/>
    <cellStyle name="40% - 强调文字颜色 4 5 4" xfId="3487"/>
    <cellStyle name="_ET_STYLE_NoName_00_ 27" xfId="3488"/>
    <cellStyle name="_ET_STYLE_NoName_00_ 32" xfId="3489"/>
    <cellStyle name="40% - 强调文字颜色 4 5 4 2" xfId="3490"/>
    <cellStyle name="_ET_STYLE_NoName_00_ 27 2" xfId="3491"/>
    <cellStyle name="40% - 强调文字颜色 4 5 5" xfId="3492"/>
    <cellStyle name="_ET_STYLE_NoName_00_ 28" xfId="3493"/>
    <cellStyle name="_ET_STYLE_NoName_00_ 33" xfId="3494"/>
    <cellStyle name="_ET_STYLE_NoName_00_ 28 2" xfId="3495"/>
    <cellStyle name="_ET_STYLE_NoName_00_ 29" xfId="3496"/>
    <cellStyle name="_ET_STYLE_NoName_00_ 34" xfId="3497"/>
    <cellStyle name="_ET_STYLE_NoName_00_ 29 2" xfId="3498"/>
    <cellStyle name="_ET_STYLE_NoName_00_ 3" xfId="3499"/>
    <cellStyle name="_ET_STYLE_NoName_00_ 3 5" xfId="3500"/>
    <cellStyle name="_ET_STYLE_NoName_00_ 3 6" xfId="3501"/>
    <cellStyle name="Enter Units (1) 2" xfId="3502"/>
    <cellStyle name="_ET_STYLE_NoName_00_ 3 7" xfId="3503"/>
    <cellStyle name="20% - 强调文字颜色 3 5 3" xfId="3504"/>
    <cellStyle name="_Part III.200406.Loan and Liabilities details.(Site Name)_审计调查表.V3 2 2" xfId="3505"/>
    <cellStyle name="_ET_STYLE_NoName_00_ 36" xfId="3506"/>
    <cellStyle name="Normal - Style1 6 5 2" xfId="3507"/>
    <cellStyle name="20% - 强调文字颜色 4 2 4 2" xfId="3508"/>
    <cellStyle name="20% - 强调文字颜色 3 5 4" xfId="3509"/>
    <cellStyle name="Normal - Style1 7 2 2 2" xfId="3510"/>
    <cellStyle name="_ET_STYLE_NoName_00_ 37" xfId="3511"/>
    <cellStyle name="Normal - Style1 6 5 3" xfId="3512"/>
    <cellStyle name="20% - 强调文字颜色 4 2 4 3" xfId="3513"/>
    <cellStyle name="20% - 强调文字颜色 3 5 5" xfId="3514"/>
    <cellStyle name="_ET_STYLE_NoName_00_ 38" xfId="3515"/>
    <cellStyle name="_ET_STYLE_NoName_00_ 4" xfId="3516"/>
    <cellStyle name="好_国华锡林郭勒设备询价表 5" xfId="3517"/>
    <cellStyle name="常规 9 26" xfId="3518"/>
    <cellStyle name="常规 41 5 3" xfId="3519"/>
    <cellStyle name="_ET_STYLE_NoName_00_ 4 2" xfId="3520"/>
    <cellStyle name="好_国华锡林郭勒设备询价表 6" xfId="3521"/>
    <cellStyle name="常规 9 27" xfId="3522"/>
    <cellStyle name="Link Currency (0) 2 2" xfId="3523"/>
    <cellStyle name="_ET_STYLE_NoName_00_ 4 3" xfId="3524"/>
    <cellStyle name="好_国华锡林郭勒设备询价表 7" xfId="3525"/>
    <cellStyle name="常规 9 28" xfId="3526"/>
    <cellStyle name="_ET_STYLE_NoName_00_ 4 4" xfId="3527"/>
    <cellStyle name="_ET_STYLE_NoName_00_ 4 7" xfId="3528"/>
    <cellStyle name="20% - 强调文字颜色 4 2 10" xfId="3529"/>
    <cellStyle name="Input Cells 3 5 3 2" xfId="3530"/>
    <cellStyle name="_long term loan - others 300504_Shenhua PBC package 050530_审计评估联合申报明细表－GG" xfId="3531"/>
    <cellStyle name="20% - 强调文字颜色 3 3 2 2 3 2" xfId="3532"/>
    <cellStyle name="_ET_STYLE_NoName_00_ 5" xfId="3533"/>
    <cellStyle name="20% - 强调文字颜色 4 2 10 2" xfId="3534"/>
    <cellStyle name="_long term loan - others 300504_Shenhua PBC package 050530_审计评估联合申报明细表－GG 2" xfId="3535"/>
    <cellStyle name="常规 41 6 3" xfId="3536"/>
    <cellStyle name="_ET_STYLE_NoName_00_ 5 2" xfId="3537"/>
    <cellStyle name="_ET_STYLE_NoName_00_ 5 3" xfId="3538"/>
    <cellStyle name="_ET_STYLE_NoName_00_ 5 4" xfId="3539"/>
    <cellStyle name="_ET_STYLE_NoName_00_ 5 5" xfId="3540"/>
    <cellStyle name="20% - 强调文字颜色 1 2" xfId="3541"/>
    <cellStyle name="_ET_STYLE_NoName_00_ 6 3" xfId="3542"/>
    <cellStyle name="强调文字颜色 2 2 2 2" xfId="3543"/>
    <cellStyle name="20% - 强调文字颜色 1 3" xfId="3544"/>
    <cellStyle name="_ET_STYLE_NoName_00_ 6 4" xfId="3545"/>
    <cellStyle name="20% - 强调文字颜色 1 6" xfId="3546"/>
    <cellStyle name="_ET_STYLE_NoName_00_ 6 7" xfId="3547"/>
    <cellStyle name="20% - 强调文字颜色 4 2 12 2" xfId="3548"/>
    <cellStyle name="差_Sheet2 4" xfId="3549"/>
    <cellStyle name="_ET_STYLE_NoName_00_ 7 2" xfId="3550"/>
    <cellStyle name="20% - 强调文字颜色 2 2" xfId="3551"/>
    <cellStyle name="_ET_STYLE_NoName_00_ 7 3" xfId="3552"/>
    <cellStyle name="强调文字颜色 2 2 3 2" xfId="3553"/>
    <cellStyle name="20% - 强调文字颜色 2 3" xfId="3554"/>
    <cellStyle name="_ET_STYLE_NoName_00_ 7 4" xfId="3555"/>
    <cellStyle name="强调文字颜色 2 2 3 3" xfId="3556"/>
    <cellStyle name="20% - 强调文字颜色 2 4" xfId="3557"/>
    <cellStyle name="_ET_STYLE_NoName_00_ 7 5" xfId="3558"/>
    <cellStyle name="强调文字颜色 2 2 3 4" xfId="3559"/>
    <cellStyle name="20% - 强调文字颜色 2 5" xfId="3560"/>
    <cellStyle name="_附件1：审计评估联合申报明细表 2" xfId="3561"/>
    <cellStyle name="_long term loan - others 300504_KPMG original version 2 2" xfId="3562"/>
    <cellStyle name="_ET_STYLE_NoName_00_ 7 6" xfId="3563"/>
    <cellStyle name="20% - 强调文字颜色 2 6" xfId="3564"/>
    <cellStyle name="_ET_STYLE_NoName_00_ 7 7" xfId="3565"/>
    <cellStyle name="20% - 强调文字颜色 4 2 13" xfId="3566"/>
    <cellStyle name="_ET_STYLE_NoName_00_ 8" xfId="3567"/>
    <cellStyle name="20% - 强调文字颜色 4 2 13 2" xfId="3568"/>
    <cellStyle name="差_Sheet3 4" xfId="3569"/>
    <cellStyle name="_ET_STYLE_NoName_00_ 8 2" xfId="3570"/>
    <cellStyle name="强调文字颜色 2 2 4 2" xfId="3571"/>
    <cellStyle name="20% - 强调文字颜色 3 3" xfId="3572"/>
    <cellStyle name="_ET_STYLE_NoName_00_ 8 4" xfId="3573"/>
    <cellStyle name="_ET_STYLE_NoName_00_ 8 5" xfId="3574"/>
    <cellStyle name="40% - 强调文字颜色 1 8 2 2" xfId="3575"/>
    <cellStyle name="强调文字颜色 2 2 4 3" xfId="3576"/>
    <cellStyle name="20% - 强调文字颜色 3 4" xfId="3577"/>
    <cellStyle name="20% - 强调文字颜色 4 2 14" xfId="3578"/>
    <cellStyle name="_ET_STYLE_NoName_00_ 9" xfId="3579"/>
    <cellStyle name="RevList 11 4" xfId="3580"/>
    <cellStyle name="calc" xfId="3581"/>
    <cellStyle name="20% - 强调文字颜色 4 2" xfId="3582"/>
    <cellStyle name="_ET_STYLE_NoName_00_ 9 3" xfId="3583"/>
    <cellStyle name="强调文字颜色 2 2 5 2" xfId="3584"/>
    <cellStyle name="20% - 强调文字颜色 4 3" xfId="3585"/>
    <cellStyle name="_ET_STYLE_NoName_00_ 9 4" xfId="3586"/>
    <cellStyle name="强调文字颜色 2 2 5 3" xfId="3587"/>
    <cellStyle name="20% - 强调文字颜色 4 4" xfId="3588"/>
    <cellStyle name="_ET_STYLE_NoName_00_ 9 5" xfId="3589"/>
    <cellStyle name="强调文字颜色 2 2 5 4" xfId="3590"/>
    <cellStyle name="20% - 强调文字颜色 4 5" xfId="3591"/>
    <cellStyle name="Input Cells 2 3 2" xfId="3592"/>
    <cellStyle name="_ET_STYLE_NoName_00_ 9 6" xfId="3593"/>
    <cellStyle name="20% - 强调文字颜色 4 6" xfId="3594"/>
    <cellStyle name="Input Cells 2 3 3" xfId="3595"/>
    <cellStyle name="_ET_STYLE_NoName_00_ 9 7" xfId="3596"/>
    <cellStyle name="_ET_STYLE_NoName_00__电子设备" xfId="3597"/>
    <cellStyle name="_ET_STYLE_NoName_00__房屋建筑物" xfId="3598"/>
    <cellStyle name="20% - 强调文字颜色 4 16" xfId="3599"/>
    <cellStyle name="20% - 强调文字颜色 4 21" xfId="3600"/>
    <cellStyle name="20% - 强调文字颜色 1 3 4 3" xfId="3601"/>
    <cellStyle name="强调文字颜色 2 30 2" xfId="3602"/>
    <cellStyle name="强调文字颜色 2 25 2" xfId="3603"/>
    <cellStyle name="40% - 强调文字颜色 5 22" xfId="3604"/>
    <cellStyle name="40% - 强调文字颜色 5 17" xfId="3605"/>
    <cellStyle name="_ET_STYLE_NoName_00__附件5：评估、审计明细表（成本法）" xfId="3606"/>
    <cellStyle name="_ET_STYLE_NoName_00__华阳煤业公司资产评估明细表20081020" xfId="3607"/>
    <cellStyle name="_ET_STYLE_NoName_00__华阳煤业公司资产评估明细表20081020 2" xfId="3608"/>
    <cellStyle name="20% - 强调文字颜色 1 5 4 2" xfId="3609"/>
    <cellStyle name="60% - 强调文字颜色 5 3" xfId="3610"/>
    <cellStyle name="_ET_STYLE_NoName_00__机器设备" xfId="3611"/>
    <cellStyle name="_ET_STYLE_NoName_00__其他应付款" xfId="3612"/>
    <cellStyle name="输出 4 5" xfId="3613"/>
    <cellStyle name="_ET_STYLE_NoName_00__其他应收款" xfId="3614"/>
    <cellStyle name="_ET_STYLE_NoName_00__应交税费_1" xfId="3615"/>
    <cellStyle name="强调文字颜色 6 2 2 3 2" xfId="3616"/>
    <cellStyle name="千位分隔[0] 4 20" xfId="3617"/>
    <cellStyle name="千位分隔[0] 4 15" xfId="3618"/>
    <cellStyle name="_ET_STYLE_NoName_00__应收账款" xfId="3619"/>
    <cellStyle name="20% - 强调文字颜色 1 2 6 2 2" xfId="3620"/>
    <cellStyle name="_E-应收账款_AC00-E-0706" xfId="3621"/>
    <cellStyle name="RevList 2 23 2" xfId="3622"/>
    <cellStyle name="RevList 2 18 2" xfId="3623"/>
    <cellStyle name="_ET_STYLE_NoName_00__预付账款" xfId="3624"/>
    <cellStyle name="_ET_STYLE_NoName_00__长期待摊费用" xfId="3625"/>
    <cellStyle name="1 4" xfId="3626"/>
    <cellStyle name="0,0_x000d__x000a_NA_x000d__x000a_ 2 6" xfId="3627"/>
    <cellStyle name="_ET_STYLE_NoName_00__职工薪酬" xfId="3628"/>
    <cellStyle name="计算 33" xfId="3629"/>
    <cellStyle name="计算 28" xfId="3630"/>
    <cellStyle name="40% - 强调文字颜色 1 3 2 2 3" xfId="3631"/>
    <cellStyle name="常规 9 2 2 2 3" xfId="3632"/>
    <cellStyle name="_ET_STYLE_NoName_00__资产负债表" xfId="3633"/>
    <cellStyle name="_表10-11应付账款" xfId="3634"/>
    <cellStyle name="_E-应收账款" xfId="3635"/>
    <cellStyle name="_E-应收账款_AC00-E-0706_AC00-F-080930" xfId="3636"/>
    <cellStyle name="_E-应收账款_AC00-F-080930" xfId="3637"/>
    <cellStyle name="_F_ZF_0612" xfId="3638"/>
    <cellStyle name="_G200-FY2004" xfId="3639"/>
    <cellStyle name="20% - 强调文字颜色 5 11 2" xfId="3640"/>
    <cellStyle name="_IAS Adjustments011231" xfId="3641"/>
    <cellStyle name="_IAS Adjustments011231 2 2" xfId="3642"/>
    <cellStyle name="公司标准表 9 2 3" xfId="3643"/>
    <cellStyle name="_IAS Adjustments011231_CCB.Dec03AuditPack.GL.V2" xfId="3644"/>
    <cellStyle name="强调文字颜色 4 5 3" xfId="3645"/>
    <cellStyle name="_IAS Adjustments011231_CCB.Dec03AuditPack.GL.V2 2" xfId="3646"/>
    <cellStyle name="Input Cells 9 4 3" xfId="3647"/>
    <cellStyle name="20% - 强调文字颜色 1 5 4" xfId="3648"/>
    <cellStyle name="强调文字颜色 4 5 3 2" xfId="3649"/>
    <cellStyle name="_IAS Adjustments011231_CCB.Dec03AuditPack.GL.V2 2 2" xfId="3650"/>
    <cellStyle name="0%" xfId="3651"/>
    <cellStyle name="_IAS Adjustments011231_CCB.GLAudit Package.040114" xfId="3652"/>
    <cellStyle name="0% 2" xfId="3653"/>
    <cellStyle name="_long term loan - others 300504_附表1-审计评估联合申报明细表630新" xfId="3654"/>
    <cellStyle name="_IAS Adjustments011231_CCB.GLAudit Package.040114 2" xfId="3655"/>
    <cellStyle name="0% 2 2" xfId="3656"/>
    <cellStyle name="_long term loan - others 300504_附表1-审计评估联合申报明细表630新 2" xfId="3657"/>
    <cellStyle name="60% - 强调文字颜色 4 3 2 3" xfId="3658"/>
    <cellStyle name="_IAS Adjustments011231_CCB.GLAudit Package.040114 2 2" xfId="3659"/>
    <cellStyle name="_IAS Adjustments011231_CCB.GLAudit Package.040114_CCB.Dec03AuditPack.GL.V2 2" xfId="3660"/>
    <cellStyle name="Normal - Style1 3 7 2" xfId="3661"/>
    <cellStyle name="_IAS Adjustments011231_CCB.HO.New TB template.CCB PRC IAS Sorting.040223 trial run" xfId="3662"/>
    <cellStyle name="_IAS Adjustments011231_CCB.HO.New TB template.CCB PRC IAS Sorting.040223 trial run 2" xfId="3663"/>
    <cellStyle name="_IAS Adjustments011231_CCB.HO.New TB template.CCB PRC IAS Sorting.040223 trial run 2 2" xfId="3664"/>
    <cellStyle name="计算 3 4 2" xfId="3665"/>
    <cellStyle name="好_20110112-井巷工程(经李部审） 5 2 2" xfId="3666"/>
    <cellStyle name="Linked Cells 6 23" xfId="3667"/>
    <cellStyle name="Linked Cells 6 18" xfId="3668"/>
    <cellStyle name="_IAS Adjustments011231_CCB.HO.New TB template.CCB PRC IAS Sorting.040223 trial run_CCB.Dec03AuditPack.GL.V2" xfId="3669"/>
    <cellStyle name="计算 3 4 2 2" xfId="3670"/>
    <cellStyle name="Linked Cells 6 18 2" xfId="3671"/>
    <cellStyle name="_IAS Adjustments011231_CCB.HO.New TB template.CCB PRC IAS Sorting.040223 trial run_CCB.Dec03AuditPack.GL.V2 2" xfId="3672"/>
    <cellStyle name="_IAS Adjustments011231_CCB.HO.New TB template.CCB PRC IAS Sorting.040223 trial run_CCB.Dec03AuditPack.GL.V2 2 2" xfId="3673"/>
    <cellStyle name="常规 11 2 2 2" xfId="3674"/>
    <cellStyle name="_IAS Adjustments011231_CCB.HO.New TB template.IAS Sorting.040210 2" xfId="3675"/>
    <cellStyle name="_IAS Adjustments011231_CCB.HO.New TB template.IAS Sorting.040210_CCB.Dec03AuditPack.GL.V2" xfId="3676"/>
    <cellStyle name="_IAS Adjustments011231_CCB.HO.New TB template.IAS Sorting.040210_CCB.Dec03AuditPack.GL.V2 2" xfId="3677"/>
    <cellStyle name="_IAS Adjustments011231_CCB.HO.New TB template.IAS Sorting.040210_CCB.Dec03AuditPack.GL.V2 2 2" xfId="3678"/>
    <cellStyle name="_IAS Adjustments011231_CCB.HO.New TB template.PRC Sorting.040210" xfId="3679"/>
    <cellStyle name="40% - 强调文字颜色 1 7 2" xfId="3680"/>
    <cellStyle name="_IAS Adjustments011231_CCB.HO.New TB template.PRC Sorting.040210_CCB.Dec03AuditPack.GL.V2 2" xfId="3681"/>
    <cellStyle name="百分比 4 3" xfId="3682"/>
    <cellStyle name="40% - 强调文字颜色 1 7 2 2" xfId="3683"/>
    <cellStyle name="_IAS Adjustments011231_CCB.HO.New TB template.PRC Sorting.040210_CCB.Dec03AuditPack.GL.V2 2 2" xfId="3684"/>
    <cellStyle name="40% - 强调文字颜色 3 4 2 3" xfId="3685"/>
    <cellStyle name="20% - 强调文字颜色 6 8" xfId="3686"/>
    <cellStyle name="_IAS Adjustments021231" xfId="3687"/>
    <cellStyle name="20% - 强调文字颜色 6 8 2" xfId="3688"/>
    <cellStyle name="_IAS Adjustments021231 2" xfId="3689"/>
    <cellStyle name="20% - 强调文字颜色 6 8 2 2" xfId="3690"/>
    <cellStyle name="强调文字颜色 5 14" xfId="3691"/>
    <cellStyle name="_IAS Adjustments021231 2 2" xfId="3692"/>
    <cellStyle name="_宗申现金流预测060723_设备评估表(运宏)" xfId="3693"/>
    <cellStyle name="_IAS Adjustments021231_CCB.Dec03AuditPack.GL.V2" xfId="3694"/>
    <cellStyle name="输入 5 5" xfId="3695"/>
    <cellStyle name="_IAS Adjustments021231_CCB.Dec03AuditPack.GL.V2 2" xfId="3696"/>
    <cellStyle name="20% - 强调文字颜色 3 2 13" xfId="3697"/>
    <cellStyle name="_宗申现金流预测060723_设备评估表(运宏) 2" xfId="3698"/>
    <cellStyle name="표준_#6기본예산 " xfId="3699"/>
    <cellStyle name="输入 9 3" xfId="3700"/>
    <cellStyle name="_IAS Adjustments021231_CCB.Dec03AuditPack.GL.V2 2 2" xfId="3701"/>
    <cellStyle name="20% - 强调文字颜色 3 2 13 2" xfId="3702"/>
    <cellStyle name="_IAS Adjustments021231_CCB.GLAudit Package.040114" xfId="3703"/>
    <cellStyle name="_估值(DCF)尽职调查预测表(收益法)xin7.23" xfId="3704"/>
    <cellStyle name="_IAS Adjustments021231_CCB.GLAudit Package.040114 2" xfId="3705"/>
    <cellStyle name="Currency$[0] 12" xfId="3706"/>
    <cellStyle name="_估值(DCF)尽职调查预测表(收益法)xin7.23 2" xfId="3707"/>
    <cellStyle name="_IAS Adjustments021231_CCB.GLAudit Package.040114 2 2" xfId="3708"/>
    <cellStyle name="常规 2 7 8" xfId="3709"/>
    <cellStyle name="_IAS Adjustments021231_CCB.HO.New TB template.CCB PRC IAS Sorting.040223 trial run" xfId="3710"/>
    <cellStyle name="_IAS Adjustments021231_CCB.HO.New TB template.CCB PRC IAS Sorting.040223 trial run 2" xfId="3711"/>
    <cellStyle name="_IAS Adjustments021231_CCB.HO.New TB template.CCB PRC IAS Sorting.040223 trial run 2 2" xfId="3712"/>
    <cellStyle name="好_鲲鹏房产测算表邵02 3 3" xfId="3713"/>
    <cellStyle name="40% - 强调文字颜色 1 2" xfId="3714"/>
    <cellStyle name="_IAS Adjustments021231_CCB.HO.New TB template.CCB PRC IAS Sorting.040223 trial run_CCB.Dec03AuditPack.GL.V2 2 2" xfId="3715"/>
    <cellStyle name="_IAS Adjustments021231_CCB.HO.New TB template.IAS Sorting.040210 2 2" xfId="3716"/>
    <cellStyle name="_IAS Adjustments021231_CCB.HO.New TB template.PRC Sorting.040210 2 2" xfId="3717"/>
    <cellStyle name="_IAS Adjustments021231_CCB.HO.New TB template.PRC Sorting.040210_CCB.Dec03AuditPack.GL.V2 2 2" xfId="3718"/>
    <cellStyle name="40% - 强调文字颜色 3 2 3 2" xfId="3719"/>
    <cellStyle name="_IAS Adjustments030630_CCB.GLAudit Package.040114" xfId="3720"/>
    <cellStyle name="40% - 强调文字颜色 3 2 3 2 2" xfId="3721"/>
    <cellStyle name="Unprotect 2 10" xfId="3722"/>
    <cellStyle name="_IAS Adjustments030630_CCB.GLAudit Package.040114 2" xfId="3723"/>
    <cellStyle name="20% - 强调文字颜色 2 2 12 2" xfId="3724"/>
    <cellStyle name="_IAS Adjustments030630_CCB.GLAudit Package.040114_CCB.Dec03AuditPack.GL.V2" xfId="3725"/>
    <cellStyle name="_IAS Adjustments030630_CCB.GLAudit Package.040114_CCB.Dec03AuditPack.GL.V2 2" xfId="3726"/>
    <cellStyle name="_IAS Adjustments030630_CCB.GLAudit Package.040114_CCB.Dec03AuditPack.GL.V2 2 2" xfId="3727"/>
    <cellStyle name="_IAS Adjustments030630_CCB.HO.New TB template.CCB PRC IAS Sorting.040223 trial run_CCB.Dec03AuditPack.GL.V2" xfId="3728"/>
    <cellStyle name="_IAS Adjustments030630_CCB.HO.New TB template.CCB PRC IAS Sorting.040223 trial run_CCB.Dec03AuditPack.GL.V2 2" xfId="3729"/>
    <cellStyle name="20% - 强调文字颜色 6 11" xfId="3730"/>
    <cellStyle name="_IAS Adjustments030630_CCB.HO.New TB template.CCB PRC IAS Sorting.040223 trial run_CCB.Dec03AuditPack.GL.V2 2 2" xfId="3731"/>
    <cellStyle name="20% - 强调文字颜色 6 2 5" xfId="3732"/>
    <cellStyle name="_IAS Adjustments030630_CCB.HO.New TB template.IAS Sorting.040210" xfId="3733"/>
    <cellStyle name="常规 3 3 2 2 4" xfId="3734"/>
    <cellStyle name="20% - 强调文字颜色 6 2 5 2 2" xfId="3735"/>
    <cellStyle name="_IAS Adjustments030630_CCB.HO.New TB template.IAS Sorting.040210 2 2" xfId="3736"/>
    <cellStyle name="{Z'0000(1 dec)}" xfId="3737"/>
    <cellStyle name="_IAS Adjustments030630_CCB.HO.New TB template.IAS Sorting.040210_CCB.Dec03AuditPack.GL.V2" xfId="3738"/>
    <cellStyle name="40% - Accent6" xfId="3739"/>
    <cellStyle name="常规 4 2 2 3 3" xfId="3740"/>
    <cellStyle name="_IAS Adjustments030630_CCB.HO.New TB template.PRC Sorting.040210" xfId="3741"/>
    <cellStyle name="_IAS Adjustments030630_CCB.HO.New TB template.PRC Sorting.040210 2" xfId="3742"/>
    <cellStyle name="_IAS Adjustments030630_CCB.HO.New TB template.PRC Sorting.040210 2 2" xfId="3743"/>
    <cellStyle name="20% - 强调文字颜色 4 2 19 2" xfId="3744"/>
    <cellStyle name="{Comma [0]} 2" xfId="3745"/>
    <cellStyle name="_IAS Adjustments030630_CCB.HO.New TB template.PRC Sorting.040210_CCB.Dec03AuditPack.GL.V2" xfId="3746"/>
    <cellStyle name="_IAS Adjustments030630_CCB.HO.New TB template.PRC Sorting.040210_CCB.Dec03AuditPack.GL.V2 2 2" xfId="3747"/>
    <cellStyle name="20% - 强调文字颜色 1 7 2 2" xfId="3748"/>
    <cellStyle name="_KPMG original version" xfId="3749"/>
    <cellStyle name="20% - 强调文字颜色 2 2 3 2 2" xfId="3750"/>
    <cellStyle name="输入 8" xfId="3751"/>
    <cellStyle name="_PRC Adjustments 030630 2" xfId="3752"/>
    <cellStyle name="_KPMG original version_(中企华)审计评估联合申报明细表.V1" xfId="3753"/>
    <cellStyle name="输入 8 2" xfId="3754"/>
    <cellStyle name="_PRC Adjustments 030630 2 2" xfId="3755"/>
    <cellStyle name="_KPMG original version_(中企华)审计评估联合申报明细表.V1 2" xfId="3756"/>
    <cellStyle name="Percent[0] 3" xfId="3757"/>
    <cellStyle name="_KPMG original version_(中企华)审计评估联合申报明细表.V1 2 2" xfId="3758"/>
    <cellStyle name="_KPMG original version_附表1-审计评估联合申报明细表630新" xfId="3759"/>
    <cellStyle name="_KPMG original version_附表1-审计评估联合申报明细表630新 2" xfId="3760"/>
    <cellStyle name="_KPMG original version_附表1-审计评估联合申报明细表630新 2 2" xfId="3761"/>
    <cellStyle name="_KPMG original version_附件1：审计评估联合申报明细表 2 2" xfId="3762"/>
    <cellStyle name="20% - 强调文字颜色 6 8 3" xfId="3763"/>
    <cellStyle name="_KPMG original version_评估明细表(新准则)电力 2" xfId="3764"/>
    <cellStyle name="千位分隔[0] 2 7" xfId="3765"/>
    <cellStyle name="_KPMG original version_评估明细表(新准则)电力0630 2" xfId="3766"/>
    <cellStyle name="千位分隔[0] 2 7 2" xfId="3767"/>
    <cellStyle name="_KPMG original version_评估明细表(新准则)电力0630 2 2" xfId="3768"/>
    <cellStyle name="RevList 6 3 3" xfId="3769"/>
    <cellStyle name="_KPMG original version_审计评估联合申报明细表－GG" xfId="3770"/>
    <cellStyle name="_long term loan - ophers 300504_Shenhua PBC package 050530_(中企华)审计评估联合申报明细表.V1" xfId="3771"/>
    <cellStyle name="_宗申现金流预测060723_附件6：收益现值法评估明细表-Eunis_设备评估表(运宏)" xfId="3772"/>
    <cellStyle name="0,0_x000d__x000a_NA_x000d__x000a_ 13" xfId="3773"/>
    <cellStyle name="_long term loan - ophers 300504_Shenhua PBC package 050530_(中企华)审计评估联合申报明细表.V1 2" xfId="3774"/>
    <cellStyle name="_宗申现金流预测060723_附件6：收益现值法评估明细表-Eunis_设备评估表(运宏) 2" xfId="3775"/>
    <cellStyle name="40% - 强调文字颜色 2 2 4" xfId="3776"/>
    <cellStyle name="_long term loan - ophers 300504_Shenhua PBC package 050530_(中企华)审计评估联合申报明细表.V1 2 2" xfId="3777"/>
    <cellStyle name="_long term loan - others 300504_(中企华)审计评估联合申报明细表.V1" xfId="3778"/>
    <cellStyle name="_long term loan - others 300504_(中企华)审计评估联合申报明细表.V1 2" xfId="3779"/>
    <cellStyle name="_long term loan - others 300504_(中企华)审计评估联合申报明细表.V1 2 2" xfId="3780"/>
    <cellStyle name="_long term loan - others 300504_KPMG original version" xfId="3781"/>
    <cellStyle name="_附件1：审计评估联合申报明细表" xfId="3782"/>
    <cellStyle name="_long term loan - others 300504_KPMG original version 2" xfId="3783"/>
    <cellStyle name="0,0_x000d__x000a_NA_x000d__x000a_ 29" xfId="3784"/>
    <cellStyle name="_long term loan - others 300504_KPMG original version_附表1-审计评估联合申报明细表630新" xfId="3785"/>
    <cellStyle name="_long term loan - others 300504_KPMG original version_附表1-审计评估联合申报明细表630新 2" xfId="3786"/>
    <cellStyle name="_long term loan - others 300504_KPMG original version_附表1-审计评估联合申报明细表630新 2 2" xfId="3787"/>
    <cellStyle name="_long term loan - others 300504_KPMG original version_附件1：审计评估联合申报明细表 2 2" xfId="3788"/>
    <cellStyle name="0,0_x000d__x000a_NA_x000d__x000a_ 3 5" xfId="3789"/>
    <cellStyle name="_long term loan - others 300504_KPMG original version_评估明细表(新准则)电力 2" xfId="3790"/>
    <cellStyle name="_long term loan - others 300504_KPMG original version_评估明细表(新准则)电力 2 2" xfId="3791"/>
    <cellStyle name="常规 2 2 2 3 3" xfId="3792"/>
    <cellStyle name="_long term loan - others 300504_KPMG original version_评估明细表(新准则)电力0630" xfId="3793"/>
    <cellStyle name="_long term loan - others 300504_KPMG original version_评估明细表(新准则)电力0630 2" xfId="3794"/>
    <cellStyle name="常规 14 2 2 3" xfId="3795"/>
    <cellStyle name="_long term loan - others 300504_KPMG original version_评估明细表(新准则)电力0630 2 2" xfId="3796"/>
    <cellStyle name="差_山阴县安荣乡煤矿井巷工程计算表（11-04-16） 7" xfId="3797"/>
    <cellStyle name="20% - 强调文字颜色 6 3 3 3" xfId="3798"/>
    <cellStyle name="RevList 4 9 2" xfId="3799"/>
    <cellStyle name="_long term loan - others 300504_KPMG original version_审计评估联合申报明细表－GG" xfId="3800"/>
    <cellStyle name="差_山阴县安荣乡煤矿资产评估申报表 2 2 2" xfId="3801"/>
    <cellStyle name="_long term loan - others 300504_Shenhua PBC package 050530 2" xfId="3802"/>
    <cellStyle name="0,0_x000d__x000a_NA_x000d__x000a_ 15 3" xfId="3803"/>
    <cellStyle name="40% - 强调文字颜色 2 4 5" xfId="3804"/>
    <cellStyle name="_long term loan - others 300504_Shenhua PBC package 050530_附件1：审计评估联合申报明细表 2 2" xfId="3805"/>
    <cellStyle name="_long term loan - others 300504_Shenhua PBC package 050530_(中企华)审计评估联合申报明细表.V1" xfId="3806"/>
    <cellStyle name="Input Cells 9 7 2" xfId="3807"/>
    <cellStyle name="20% - 强调文字颜色 1 8 3" xfId="3808"/>
    <cellStyle name="_long term loan - others 300504_Shenhua PBC package 050530_(中企华)审计评估联合申报明细表.V1 2" xfId="3809"/>
    <cellStyle name="_long term loan - others 300504_Shenhua PBC package 050530_(中企华)审计评估联合申报明细表.V1 2 2" xfId="3810"/>
    <cellStyle name="Percent[2] 2 14" xfId="3811"/>
    <cellStyle name="Comma  - Style1 2" xfId="3812"/>
    <cellStyle name="20% - 强调文字颜色 2 2 9" xfId="3813"/>
    <cellStyle name="_long term loan - others 300504_Shenhua PBC package 050530_附表1-审计评估联合申报明细表630新 2" xfId="3814"/>
    <cellStyle name="Comma  - Style1 2 2" xfId="3815"/>
    <cellStyle name="20% - 强调文字颜色 2 2 9 2" xfId="3816"/>
    <cellStyle name="_long term loan - others 300504_Shenhua PBC package 050530_附表1-审计评估联合申报明细表630新 2 2" xfId="3817"/>
    <cellStyle name="20% - 强调文字颜色 4 17" xfId="3818"/>
    <cellStyle name="20% - 强调文字颜色 4 22" xfId="3819"/>
    <cellStyle name="_long term loan - others 300504_Shenhua PBC package 050530_评估明细表(新准则)电力 2" xfId="3820"/>
    <cellStyle name="20% - 强调文字颜色 4 17 2" xfId="3821"/>
    <cellStyle name="20% - 强调文字颜色 4 22 2" xfId="3822"/>
    <cellStyle name="强调文字颜色 2 8" xfId="3823"/>
    <cellStyle name="_long term loan - others 300504_Shenhua PBC package 050530_评估明细表(新准则)电力 2 2" xfId="3824"/>
    <cellStyle name="千位分隔 3 3 22" xfId="3825"/>
    <cellStyle name="千位分隔 3 3 17" xfId="3826"/>
    <cellStyle name="_long term loan - others 300504_Shenhua PBC package 050530_评估明细表(新准则)电力0630" xfId="3827"/>
    <cellStyle name="_long term loan - others 300504_Shenhua PBC package 050530_评估明细表(新准则)电力0630 2" xfId="3828"/>
    <cellStyle name="_long term loan - others 300504_Shenhua PBC package 050530_评估明细表(新准则)电力0630 2 2" xfId="3829"/>
    <cellStyle name="20% - 强调文字颜色 3 2 19" xfId="3830"/>
    <cellStyle name="20% - 强调文字颜色 2 3 3 3" xfId="3831"/>
    <cellStyle name="_long term loan - others 300504_Shenhua PBC package 050530_审计评估联合申报明细表－GG 2 2" xfId="3832"/>
    <cellStyle name="_烟台渤海轮渡现金流预测061121下午_设备评估表(运宏)" xfId="3833"/>
    <cellStyle name="_long term loan - others 300504_附表1-审计评估联合申报明细表630新 2 2" xfId="3834"/>
    <cellStyle name="RevList 4 6 2" xfId="3835"/>
    <cellStyle name="_long term loan - others 300504_附件1：审计评估联合申报明细表" xfId="3836"/>
    <cellStyle name="RevList 4 6 2 2" xfId="3837"/>
    <cellStyle name="_long term loan - others 300504_附件1：审计评估联合申报明细表 2" xfId="3838"/>
    <cellStyle name="40% - 强调文字颜色 3 2 6 3" xfId="3839"/>
    <cellStyle name="_long term loan - others 300504_附件1：审计评估联合申报明细表 2 2" xfId="3840"/>
    <cellStyle name="_long term loan - others 300504_评估明细表(新准则)电力 2" xfId="3841"/>
    <cellStyle name="_long term loan - others 300504_评估明细表(新准则)电力 2 2" xfId="3842"/>
    <cellStyle name="_long term loan - others 300504_评估明细表(新准则)电力0630" xfId="3843"/>
    <cellStyle name="_long term loan - others 300504_评估明细表(新准则)电力0630 2" xfId="3844"/>
    <cellStyle name="20% - 强调文字颜色 2 2 13" xfId="3845"/>
    <cellStyle name="_long term loan - others 300504_评估明细表(新准则)电力0630 2 2" xfId="3846"/>
    <cellStyle name="20% - 强调文字颜色 2 2 13 2" xfId="3847"/>
    <cellStyle name="好_山阴县安荣乡煤矿井巷工程计算表（11-04-16） 7" xfId="3848"/>
    <cellStyle name="40% - 强调文字颜色 2 3 7" xfId="3849"/>
    <cellStyle name="强调文字颜色 2 2 2 2 2" xfId="3850"/>
    <cellStyle name="20% - 强调文字颜色 1 3 2" xfId="3851"/>
    <cellStyle name="_long term loan - others 300504_审计评估联合申报明细表－GG" xfId="3852"/>
    <cellStyle name="20% - 强调文字颜色 1 3 2 2" xfId="3853"/>
    <cellStyle name="_long term loan - others 300504_审计评估联合申报明细表－GG 2" xfId="3854"/>
    <cellStyle name="20% - 强调文字颜色 1 3 2 2 2" xfId="3855"/>
    <cellStyle name="_long term loan - others 300504_审计评估联合申报明细表－GG 2 2" xfId="3856"/>
    <cellStyle name="_Shenhua PBC package 050530_审计评估联合申报明细表－GG 2" xfId="3857"/>
    <cellStyle name="_long term loan - others 300504_审计调查表.V3" xfId="3858"/>
    <cellStyle name="_Shenhua PBC package 050530_审计评估联合申报明细表－GG 2 2" xfId="3859"/>
    <cellStyle name="_long term loan - others 300504_审计调查表.V3 2" xfId="3860"/>
    <cellStyle name="_Part III.200406.Loan and Liabilities details.(Site Name) 2" xfId="3861"/>
    <cellStyle name="_Part III.200406.Loan and Liabilities details.(Site Name) 2 2" xfId="3862"/>
    <cellStyle name="_Part III.200406.Loan and Liabilities details.(Site Name)_(中企华)审计评估联合申报明细表.V1" xfId="3863"/>
    <cellStyle name="常规 5 2 6 2" xfId="3864"/>
    <cellStyle name="40% - 强调文字颜色 2 15" xfId="3865"/>
    <cellStyle name="40% - 强调文字颜色 2 20" xfId="3866"/>
    <cellStyle name="20% - 强调文字颜色 1 14" xfId="3867"/>
    <cellStyle name="_Part III.200406.Loan and Liabilities details.(Site Name)_(中企华)审计评估联合申报明细表.V1 2 2" xfId="3868"/>
    <cellStyle name="_Part III.200406.Loan and Liabilities details.(Site Name)_KPMG original version" xfId="3869"/>
    <cellStyle name="_Part III.200406.Loan and Liabilities details.(Site Name)_KPMG original version 2" xfId="3870"/>
    <cellStyle name="_Part III.200406.Loan and Liabilities details.(Site Name)_KPMG original version 2 2" xfId="3871"/>
    <cellStyle name="_Part III.200406.Loan and Liabilities details.(Site Name)_KPMG original version_附表1-审计评估联合申报明细表630新" xfId="3872"/>
    <cellStyle name="_Part III.200406.Loan and Liabilities details.(Site Name)_Shenhua PBC package 050530_附表1-审计评估联合申报明细表630新 2" xfId="3873"/>
    <cellStyle name="_Part III.200406.Loan and Liabilities details.(Site Name)_KPMG original version_附件1：审计评估联合申报明细表" xfId="3874"/>
    <cellStyle name="_Part III.200406.Loan and Liabilities details.(Site Name)_KPMG original version_附件1：审计评估联合申报明细表 2 2" xfId="3875"/>
    <cellStyle name="_Part III.200406.Loan and Liabilities details.(Site Name)_KPMG original version_评估明细表(新准则)电力" xfId="3876"/>
    <cellStyle name="常规 10 9" xfId="3877"/>
    <cellStyle name="_Part III.200406.Loan and Liabilities details.(Site Name)_KPMG original version_评估明细表(新准则)电力 2" xfId="3878"/>
    <cellStyle name="_资产负债表(单位序号).20051222" xfId="3879"/>
    <cellStyle name="_国旅估值调查表（旅游与免税销售）20061026_附件5：评估、审计明细表（成本法）" xfId="3880"/>
    <cellStyle name="_Part III.200406.Loan and Liabilities details.(Site Name)_KPMG original version_评估明细表(新准则)电力 2 2" xfId="3881"/>
    <cellStyle name="输出 2 2 3 5" xfId="3882"/>
    <cellStyle name="20% - 强调文字颜色 1 2 14" xfId="3883"/>
    <cellStyle name="_Part III.200406.Loan and Liabilities details.(Site Name)_KPMG original version_审计评估联合申报明细表－GG" xfId="3884"/>
    <cellStyle name="_Part III.200406.Loan and Liabilities details.(Site Name)_Shenhua PC package 050530" xfId="3885"/>
    <cellStyle name="0,0_x000a__x000a_NA_x000a__x000a_ 2" xfId="3886"/>
    <cellStyle name="_Part III.200406.Loan and Liabilities details.(Site Name)_Shenhua PBC package 050530" xfId="3887"/>
    <cellStyle name="强调文字颜色 4 6 4" xfId="3888"/>
    <cellStyle name="0,0_x000a__x000a_NA_x000a__x000a_ 2 2" xfId="3889"/>
    <cellStyle name="千位分隔[0] 3 19" xfId="3890"/>
    <cellStyle name="40% - 强调文字颜色 5 3 5 3" xfId="3891"/>
    <cellStyle name="_Part III.200406.Loan and Liabilities details.(Site Name)_Shenhua PBC package 050530 2" xfId="3892"/>
    <cellStyle name="60% - 强调文字颜色 1 2 2 3" xfId="3893"/>
    <cellStyle name="20% - 强调文字颜色 2 6 4" xfId="3894"/>
    <cellStyle name="_Part III.200406.Loan and Liabilities details.(Site Name)_Shenhua PBC package 050530 2 2" xfId="3895"/>
    <cellStyle name="_Part III.200406.Loan and Liabilities details.(Site Name)_Shenhua PBC package 050530_附表1-审计评估联合申报明细表630新" xfId="3896"/>
    <cellStyle name="Lines Fill 3 3" xfId="3897"/>
    <cellStyle name="_Part III.200406.Loan and Liabilities details.(Site Name)_Shenhua PBC package 050530_评估明细表(新准则)电力" xfId="3898"/>
    <cellStyle name="0,0_x000d__x000a_NA_x000d__x000a_ 3 3 3" xfId="3899"/>
    <cellStyle name="_Part III.200406.Loan and Liabilities details.(Site Name)_Shenhua PBC package 050530_评估明细表(新准则)电力 2" xfId="3900"/>
    <cellStyle name="强调文字颜色 6 3 2 2 2 2 2" xfId="3901"/>
    <cellStyle name="20% - 强调文字颜色 5 2 4 4" xfId="3902"/>
    <cellStyle name="40% - 强调文字颜色 4 9" xfId="3903"/>
    <cellStyle name="_Part III.200406.Loan and Liabilities details.(Site Name)_Shenhua PBC package 050530_评估明细表(新准则)电力 2 2" xfId="3904"/>
    <cellStyle name="40% - 强调文字颜色 1 2 3 4" xfId="3905"/>
    <cellStyle name="20% - 强调文字颜色 5 2 16 2" xfId="3906"/>
    <cellStyle name="20% - 强调文字颜色 5 2 21 2" xfId="3907"/>
    <cellStyle name="_Part III.200406.Loan and Liabilities details.(Site Name)_Shenhua PBC package 050530_审计评估联合申报明细表－GG 2 2" xfId="3908"/>
    <cellStyle name="_Part III.200406.Loan and Liabilities details.(Site Name)_附表1-审计评估联合申报明细表630新" xfId="3909"/>
    <cellStyle name="40% - 强调文字颜色 6 2 21" xfId="3910"/>
    <cellStyle name="40% - 强调文字颜色 6 2 16" xfId="3911"/>
    <cellStyle name="_江苏省建筑工程前期费用表" xfId="3912"/>
    <cellStyle name="_Part III.200406.Loan and Liabilities details.(Site Name)_附表1-审计评估联合申报明细表630新 2" xfId="3913"/>
    <cellStyle name="40% - 强调文字颜色 6 2 21 2" xfId="3914"/>
    <cellStyle name="40% - 强调文字颜色 6 2 16 2" xfId="3915"/>
    <cellStyle name="_江苏省建筑工程前期费用表 2" xfId="3916"/>
    <cellStyle name="_Part III.200406.Loan and Liabilities details.(Site Name)_附表1-审计评估联合申报明细表630新 2 2" xfId="3917"/>
    <cellStyle name="输出 2 3" xfId="3918"/>
    <cellStyle name="0.0% 3" xfId="3919"/>
    <cellStyle name="Linked Cells 6 2 2 2" xfId="3920"/>
    <cellStyle name="_Part III.200406.Loan and Liabilities details.(Site Name)_附件1：审计评估联合申报明细表" xfId="3921"/>
    <cellStyle name="常规 2 4 3 3" xfId="3922"/>
    <cellStyle name="_Part III.200406.Loan and Liabilities details.(Site Name)_附件1：审计评估联合申报明细表 2" xfId="3923"/>
    <cellStyle name="_Part III.200406.Loan and Liabilities details.(Site Name)_评估明细表(新准则)电力" xfId="3924"/>
    <cellStyle name="_Part III.200406.Loan and Liabilities details.(Site Name)_评估明细表(新准则)电力 2" xfId="3925"/>
    <cellStyle name="_山阴县安荣乡煤矿井巷工程计算表（11-04-16）" xfId="3926"/>
    <cellStyle name="_Part III.200406.Loan and Liabilities details.(Site Name)_评估明细表(新准则)电力 2 2" xfId="3927"/>
    <cellStyle name="Normal - Style1 2 4 2" xfId="3928"/>
    <cellStyle name="_Part III.200406.Loan and Liabilities details.(Site Name)_评估明细表(新准则)电力0630 2 2" xfId="3929"/>
    <cellStyle name="_Part III.200406.Loan and Liabilities details.(Site Name)_审计评估联合申报明细表－GG" xfId="3930"/>
    <cellStyle name="输入 2 3 5" xfId="3931"/>
    <cellStyle name="_Part III.200406.Loan and Liabilities details.(Site Name)_审计评估联合申报明细表－GG 2" xfId="3932"/>
    <cellStyle name="_Part III.200406.Loan and Liabilities details.(Site Name)_审计评估联合申报明细表－GG 2 2" xfId="3933"/>
    <cellStyle name="Calc Units (0)" xfId="3934"/>
    <cellStyle name="_PBC Batch1 资产负债表" xfId="3935"/>
    <cellStyle name="40% - 强调文字颜色 2 6 2 2" xfId="3936"/>
    <cellStyle name="常规 20 2 2 2 3" xfId="3937"/>
    <cellStyle name="_PBC content" xfId="3938"/>
    <cellStyle name="_PBC content 2" xfId="3939"/>
    <cellStyle name="_PBC content 2 2" xfId="3940"/>
    <cellStyle name="强调文字颜色 2 2 4 2 2" xfId="3941"/>
    <cellStyle name="_PBC_1资产类科目" xfId="3942"/>
    <cellStyle name="20% - 强调文字颜色 3 3 2" xfId="3943"/>
    <cellStyle name="_PBC_1资产类科目04" xfId="3944"/>
    <cellStyle name="百分比 10 9" xfId="3945"/>
    <cellStyle name="Calc Currency (0) 7 4" xfId="3946"/>
    <cellStyle name="_PBC_3利润表类科目及其他资料" xfId="3947"/>
    <cellStyle name="_PBC_3利润表类科目及其他资料06" xfId="3948"/>
    <cellStyle name="20% - 强调文字颜色 6 3 2 2 3" xfId="3949"/>
    <cellStyle name="_PBC-assets1" xfId="3950"/>
    <cellStyle name="_PBC-assets1_附件5：评估、审计明细表（成本法）" xfId="3951"/>
    <cellStyle name="计算 2 2 2 2" xfId="3952"/>
    <cellStyle name="_PBC-assets1_科宁公司（成本法）" xfId="3953"/>
    <cellStyle name="RevList 6 9 3" xfId="3954"/>
    <cellStyle name="Accent5 - 60%" xfId="3955"/>
    <cellStyle name="_PBC-P&amp;L" xfId="3956"/>
    <cellStyle name="40% - 强调文字颜色 1 2 13" xfId="3957"/>
    <cellStyle name="差 11 2" xfId="3958"/>
    <cellStyle name="_云南案例计算 2 2" xfId="3959"/>
    <cellStyle name="_PBC-P&amp;L_科宁公司（成本法）" xfId="3960"/>
    <cellStyle name="_PRC Adjustments 011231_CCB.Dec03AuditPack.GL.V2" xfId="3961"/>
    <cellStyle name="AA FRAME" xfId="3962"/>
    <cellStyle name="_PRC Adjustments 011231_CCB.Dec03AuditPack.GL.V2 2" xfId="3963"/>
    <cellStyle name="_PRC Adjustments 011231_CCB.Dec03AuditPack.GL.V2 2 2" xfId="3964"/>
    <cellStyle name="_PRC Adjustments 011231_CCB.GLAudit Package.040114" xfId="3965"/>
    <cellStyle name="40% - 强调文字颜色 4 4" xfId="3966"/>
    <cellStyle name="_PRC Adjustments 011231_CCB.GLAudit Package.040114 2" xfId="3967"/>
    <cellStyle name="40% - 强调文字颜色 4 4 2" xfId="3968"/>
    <cellStyle name="_PRC Adjustments 011231_CCB.GLAudit Package.040114 2 2" xfId="3969"/>
    <cellStyle name="_PRC Adjustments 011231_CCB.GLAudit Package.040114_CCB.Dec03AuditPack.GL.V2 2 2" xfId="3970"/>
    <cellStyle name="_PRC Adjustments 011231_CCB.HO.New TB template.CCB PRC IAS Sorting.040223 trial run_CCB.Dec03AuditPack.GL.V2" xfId="3971"/>
    <cellStyle name="_PRC Adjustments 011231_CCB.HO.New TB template.IAS Sorting.040210" xfId="3972"/>
    <cellStyle name="_PRC Adjustments 011231_CCB.HO.New TB template.IAS Sorting.040210 2" xfId="3973"/>
    <cellStyle name="40% - 强调文字颜色 2 4 3" xfId="3974"/>
    <cellStyle name="_PRC Adjustments 011231_CCB.HO.New TB template.IAS Sorting.040210 2 2" xfId="3975"/>
    <cellStyle name="40% - 强调文字颜色 2 4 3 2" xfId="3976"/>
    <cellStyle name="解释性文本 3 3 2" xfId="3977"/>
    <cellStyle name="_PRC Adjustments 011231_CCB.HO.New TB template.IAS Sorting.040210_CCB.Dec03AuditPack.GL.V2" xfId="3978"/>
    <cellStyle name="解释性文本 3 3 2 2" xfId="3979"/>
    <cellStyle name="_PRC Adjustments 011231_CCB.HO.New TB template.IAS Sorting.040210_CCB.Dec03AuditPack.GL.V2 2" xfId="3980"/>
    <cellStyle name="_PRC Adjustments 011231_CCB.HO.New TB template.IAS Sorting.040210_CCB.Dec03AuditPack.GL.V2 2 2" xfId="3981"/>
    <cellStyle name="_PRC Adjustments 011231_CCB.HO.New TB template.PRC Sorting.040210" xfId="3982"/>
    <cellStyle name="_PRC Adjustments 011231_CCB.HO.New TB template.PRC Sorting.040210 2" xfId="3983"/>
    <cellStyle name="20% - 强调文字颜色 6 4 2 3" xfId="3984"/>
    <cellStyle name="20% - 强调文字颜色 4 14" xfId="3985"/>
    <cellStyle name="常规 10 23" xfId="3986"/>
    <cellStyle name="常规 10 18" xfId="3987"/>
    <cellStyle name="60% - 强调文字颜色 6 21" xfId="3988"/>
    <cellStyle name="60% - 强调文字颜色 6 16" xfId="3989"/>
    <cellStyle name="_PRC Adjustments 011231_CCB.HO.New TB template.PRC Sorting.040210 2 2" xfId="3990"/>
    <cellStyle name="_电厂三张主表_附件6：收益现值法评估明细表-Eunis_设备评估表(运宏) 2" xfId="3991"/>
    <cellStyle name="_PRC Adjustments 011231_CCB.HO.New TB template.PRC Sorting.040210_CCB.Dec03AuditPack.GL.V2" xfId="3992"/>
    <cellStyle name="20% - 强调文字颜色 6 2 17" xfId="3993"/>
    <cellStyle name="20% - 强调文字颜色 6 2 22" xfId="3994"/>
    <cellStyle name="_PRC Adjustments 011231_CCB.HO.New TB template.PRC Sorting.040210_CCB.Dec03AuditPack.GL.V2 2" xfId="3995"/>
    <cellStyle name="20% - 强调文字颜色 6 2 17 2" xfId="3996"/>
    <cellStyle name="_PRC Adjustments 011231_CCB.HO.New TB template.PRC Sorting.040210_CCB.Dec03AuditPack.GL.V2 2 2" xfId="3997"/>
    <cellStyle name="_PRC Adjustments 021231 2 2" xfId="3998"/>
    <cellStyle name="_泰山玻纤现金流预测061210 2" xfId="3999"/>
    <cellStyle name="20% - 强调文字颜色 3 17" xfId="4000"/>
    <cellStyle name="20% - 强调文字颜色 3 22" xfId="4001"/>
    <cellStyle name="_PRC Adjustments 021231_CCB.Dec03AuditPack.GL.V2" xfId="4002"/>
    <cellStyle name="PSChar 2 7" xfId="4003"/>
    <cellStyle name="20% - 强调文字颜色 3 17 2" xfId="4004"/>
    <cellStyle name="20% - 强调文字颜色 3 22 2" xfId="4005"/>
    <cellStyle name="_PRC Adjustments 021231_CCB.Dec03AuditPack.GL.V2 2" xfId="4006"/>
    <cellStyle name="_PRC Adjustments 021231_CCB.Dec03AuditPack.GL.V2 2 2" xfId="4007"/>
    <cellStyle name="_PRC Adjustments 021231_CCB.GLAudit Package.040114 2 2" xfId="4008"/>
    <cellStyle name="_PRC Adjustments 021231_CCB.GLAudit Package.040114_CCB.Dec03AuditPack.GL.V2" xfId="4009"/>
    <cellStyle name="_PRC Adjustments 021231_CCB.GLAudit Package.040114_CCB.Dec03AuditPack.GL.V2 2" xfId="4010"/>
    <cellStyle name="_PRC Adjustments 021231_CCB.HO.New TB template.CCB PRC IAS Sorting.040223 trial run" xfId="4011"/>
    <cellStyle name="_PRC Adjustments 021231_CCB.HO.New TB template.CCB PRC IAS Sorting.040223 trial run 2" xfId="4012"/>
    <cellStyle name="_PRC Adjustments 021231_CCB.HO.New TB template.CCB PRC IAS Sorting.040223 trial run 2 2" xfId="4013"/>
    <cellStyle name="_三九集团收益法调查表（九恒2006年8月）" xfId="4014"/>
    <cellStyle name="_PRC Adjustments 021231_CCB.HO.New TB template.CCB PRC IAS Sorting.040223 trial run_CCB.Dec03AuditPack.GL.V2" xfId="4015"/>
    <cellStyle name="常规 3 3 3 3" xfId="4016"/>
    <cellStyle name="_PRC Adjustments 021231_CCB.HO.New TB template.CCB PRC IAS Sorting.040223 trial run_CCB.Dec03AuditPack.GL.V2 2" xfId="4017"/>
    <cellStyle name="Input Cells 9 3 3" xfId="4018"/>
    <cellStyle name="20% - 强调文字颜色 1 4 4" xfId="4019"/>
    <cellStyle name="_PRC Adjustments 021231_CCB.HO.New TB template.CCB PRC IAS Sorting.040223 trial run_CCB.Dec03AuditPack.GL.V2 2 2" xfId="4020"/>
    <cellStyle name="_PRC Adjustments 021231_CCB.HO.New TB template.IAS Sorting.040210" xfId="4021"/>
    <cellStyle name="_PRC Adjustments 021231_CCB.HO.New TB template.IAS Sorting.040210 2" xfId="4022"/>
    <cellStyle name="_PRC Adjustments 021231_CCB.HO.New TB template.PRC Sorting.040210" xfId="4023"/>
    <cellStyle name="常规 38 2 4" xfId="4024"/>
    <cellStyle name="_PRC Adjustments 021231_CCB.HO.New TB template.PRC Sorting.040210 2" xfId="4025"/>
    <cellStyle name="千位分隔[0] 2 2 2 7" xfId="4026"/>
    <cellStyle name="_PRC Adjustments 021231_CCB.HO.New TB template.PRC Sorting.040210 2 2" xfId="4027"/>
    <cellStyle name="_PRC Adjustments 021231_CCB.HO.New TB template.PRC Sorting.040210_CCB.Dec03AuditPack.GL.V2" xfId="4028"/>
    <cellStyle name="Unprotect 6" xfId="4029"/>
    <cellStyle name="_PRC Adjustments 021231_CCB.HO.New TB template.PRC Sorting.040210_CCB.Dec03AuditPack.GL.V2 2" xfId="4030"/>
    <cellStyle name="_PRC Adjustments 021231_CCB.HO.New TB template.PRC Sorting.040210_CCB.Dec03AuditPack.GL.V2 2 2" xfId="4031"/>
    <cellStyle name="40% - 强调文字颜色 3 2 8 2" xfId="4032"/>
    <cellStyle name="20% - 强调文字颜色 2 2 3 2" xfId="4033"/>
    <cellStyle name="_PRC Adjustments 030630" xfId="4034"/>
    <cellStyle name="注释 5 4" xfId="4035"/>
    <cellStyle name="_PRC Adjustments 030630_CCB.Dec03AuditPack.GL.V2" xfId="4036"/>
    <cellStyle name="20% - 强调文字颜色 5 7" xfId="4037"/>
    <cellStyle name="注释 5 4 2" xfId="4038"/>
    <cellStyle name="60% - 强调文字颜色 6 3 2 2 3" xfId="4039"/>
    <cellStyle name="_PRC Adjustments 030630_CCB.Dec03AuditPack.GL.V2 2" xfId="4040"/>
    <cellStyle name="Moeda [0]_car" xfId="4041"/>
    <cellStyle name="20% - 强调文字颜色 5 7 2" xfId="4042"/>
    <cellStyle name="Percent [0.00%] 2 18" xfId="4043"/>
    <cellStyle name="60% - 强调文字颜色 6 3 2 2 3 2" xfId="4044"/>
    <cellStyle name="_PRC Adjustments 030630_CCB.Dec03AuditPack.GL.V2 2 2" xfId="4045"/>
    <cellStyle name="强调文字颜色 3 2 3 4" xfId="4046"/>
    <cellStyle name="_PRC Adjustments 030630_CCB.GLAudit Package.040114" xfId="4047"/>
    <cellStyle name="40% - 强调文字颜色 3 2 19" xfId="4048"/>
    <cellStyle name="_PRC Adjustments 030630_CCB.GLAudit Package.040114_CCB.Dec03AuditPack.GL.V2" xfId="4049"/>
    <cellStyle name="Input Cells 7 6" xfId="4050"/>
    <cellStyle name="Grey 2 21" xfId="4051"/>
    <cellStyle name="Grey 2 16" xfId="4052"/>
    <cellStyle name="40% - 强调文字颜色 3 2 19 2" xfId="4053"/>
    <cellStyle name="_PRC Adjustments 030630_CCB.GLAudit Package.040114_CCB.Dec03AuditPack.GL.V2 2" xfId="4054"/>
    <cellStyle name="_PRC Adjustments 030630_CCB.GLAudit Package.040114_CCB.Dec03AuditPack.GL.V2 2 2" xfId="4055"/>
    <cellStyle name="_PRC Adjustments 030630_CCB.HO.New TB template.CCB PRC IAS Sorting.040223 trial run" xfId="4056"/>
    <cellStyle name="_PRC Adjustments 030630_CCB.HO.New TB template.CCB PRC IAS Sorting.040223 trial run 2" xfId="4057"/>
    <cellStyle name="_PRC Adjustments 030630_CCB.HO.New TB template.CCB PRC IAS Sorting.040223 trial run 2 2" xfId="4058"/>
    <cellStyle name="40% - 强调文字颜色 5 4 5" xfId="4059"/>
    <cellStyle name="_PRC Adjustments 030630_CCB.HO.New TB template.CCB PRC IAS Sorting.040223 trial run_CCB.Dec03AuditPack.GL.V2" xfId="4060"/>
    <cellStyle name="40% - 强调文字颜色 5 4 5 2" xfId="4061"/>
    <cellStyle name="_PRC Adjustments 030630_CCB.HO.New TB template.CCB PRC IAS Sorting.040223 trial run_CCB.Dec03AuditPack.GL.V2 2" xfId="4062"/>
    <cellStyle name="_PRC Adjustments 030630_CCB.HO.New TB template.CCB PRC IAS Sorting.040223 trial run_CCB.Dec03AuditPack.GL.V2 2 2" xfId="4063"/>
    <cellStyle name="_PRC Adjustments 030630_CCB.HO.New TB template.IAS Sorting.040210" xfId="4064"/>
    <cellStyle name="_PRC Adjustments 030630_CCB.HO.New TB template.IAS Sorting.040210 2" xfId="4065"/>
    <cellStyle name="_PRC Adjustments 030630_CCB.HO.New TB template.IAS Sorting.040210_CCB.Dec03AuditPack.GL.V2" xfId="4066"/>
    <cellStyle name="常规 4 18" xfId="4067"/>
    <cellStyle name="标题 1 4 5" xfId="4068"/>
    <cellStyle name="_PRC Adjustments 030630_CCB.HO.New TB template.IAS Sorting.040210_CCB.Dec03AuditPack.GL.V2 2" xfId="4069"/>
    <cellStyle name="40% - 强调文字颜色 2 2 5 3" xfId="4070"/>
    <cellStyle name="强调文字颜色 5 10" xfId="4071"/>
    <cellStyle name="常规 4 18 2" xfId="4072"/>
    <cellStyle name="_PRC Adjustments 030630_CCB.HO.New TB template.IAS Sorting.040210_CCB.Dec03AuditPack.GL.V2 2 2" xfId="4073"/>
    <cellStyle name="_PRC Adjustments 030630_CCB.HO.New TB template.PRC Sorting.040210 2 2" xfId="4074"/>
    <cellStyle name="40% - 强调文字颜色 1 11" xfId="4075"/>
    <cellStyle name="20% - 强调文字颜色 3 2 2 2 3" xfId="4076"/>
    <cellStyle name="_Shenhua PBC package 050530 2 2" xfId="4077"/>
    <cellStyle name="_Shenhua PBC package 050530_(中企华)审计评估联合申报明细表.V1 2" xfId="4078"/>
    <cellStyle name="_Shenhua PBC package 050530_(中企华)审计评估联合申报明细表.V1 2 2" xfId="4079"/>
    <cellStyle name="_Shenhua PBC package 050530_附表1-审计评估联合申报明细表630新" xfId="4080"/>
    <cellStyle name="_Shenhua PBC package 050530_附表1-审计评估联合申报明细表630新 2" xfId="4081"/>
    <cellStyle name="_Shenhua PBC package 050530_附件1：审计评估联合申报明细表" xfId="4082"/>
    <cellStyle name="_Shenhua PBC package 050530_附件1：审计评估联合申报明细表 2" xfId="4083"/>
    <cellStyle name="0,0_x000d__x000a_NA_x000d__x000a_ 9 5" xfId="4084"/>
    <cellStyle name="_Shenhua PBC package 050530_附件1：审计评估联合申报明细表 2 2" xfId="4085"/>
    <cellStyle name="_Shenhua PBC package 050530_评估明细表(新准则)电力 2" xfId="4086"/>
    <cellStyle name="40% - 强调文字颜色 2 7 2" xfId="4087"/>
    <cellStyle name="超链接 6" xfId="4088"/>
    <cellStyle name="20% - 强调文字颜色 5 2 2 2 2" xfId="4089"/>
    <cellStyle name="_Shenhua PBC package 050530_评估明细表(新准则)电力 2 2" xfId="4090"/>
    <cellStyle name="40% - 强调文字颜色 2 7 2 2" xfId="4091"/>
    <cellStyle name="_Shenhua PBC package 050530_评估明细表(新准则)电力0630" xfId="4092"/>
    <cellStyle name="_Shenhua PBC package 050530_评估明细表(新准则)电力0630 2" xfId="4093"/>
    <cellStyle name="10" xfId="4094"/>
    <cellStyle name="_Shenhua PBC package 050530_评估明细表(新准则)电力0630 2 2" xfId="4095"/>
    <cellStyle name="_Shenhua PBC package 050530_审计评估联合申报明细表－GG" xfId="4096"/>
    <cellStyle name="_Table" xfId="4097"/>
    <cellStyle name="_案例1-掘进机" xfId="4098"/>
    <cellStyle name="20% - 强调文字颜色 6 3 4 2" xfId="4099"/>
    <cellStyle name="_报表" xfId="4100"/>
    <cellStyle name="20% - 强调文字颜色 6 3 4 2 2" xfId="4101"/>
    <cellStyle name="_报表 2" xfId="4102"/>
    <cellStyle name="Linked Cells 7 2 2 2" xfId="4103"/>
    <cellStyle name="_北京海信设备底稿" xfId="4104"/>
    <cellStyle name="_表12-1委托贷款1" xfId="4105"/>
    <cellStyle name="_创发天辰电信实业调查表_From Audrey to Norma" xfId="4106"/>
    <cellStyle name="_创发天辰电信实业调查表_From Audrey to Norma 2" xfId="4107"/>
    <cellStyle name="好_山阴县安荣乡煤矿井巷工程计算表（11-04-16） 4 3" xfId="4108"/>
    <cellStyle name="40% - 强调文字颜色 2 3 4 3" xfId="4109"/>
    <cellStyle name="20% - 强调文字颜色 3 16" xfId="4110"/>
    <cellStyle name="20% - 强调文字颜色 3 21" xfId="4111"/>
    <cellStyle name="40% - 强调文字颜色 4 22" xfId="4112"/>
    <cellStyle name="40% - 强调文字颜色 4 17" xfId="4113"/>
    <cellStyle name="_创发天辰电信实业调查表_From Audrey to Norma_设备评估表(运宏)" xfId="4114"/>
    <cellStyle name="20% - 强调文字颜色 3 16 2" xfId="4115"/>
    <cellStyle name="20% - 强调文字颜色 3 21 2" xfId="4116"/>
    <cellStyle name="40% - 强调文字颜色 4 22 2" xfId="4117"/>
    <cellStyle name="40% - 强调文字颜色 4 17 2" xfId="4118"/>
    <cellStyle name="_创发天辰电信实业调查表_From Audrey to Norma_设备评估表(运宏) 2" xfId="4119"/>
    <cellStyle name="40% - 强调文字颜色 2 8 2" xfId="4120"/>
    <cellStyle name="_创发天辰电信实业调查表_附件6：收益现值法评估明细表-Eunis 2" xfId="4121"/>
    <cellStyle name="_创发天辰电信实业调查表_附件6：收益现值法评估明细表-Eunis_设备评估表(运宏)" xfId="4122"/>
    <cellStyle name="_创发天辰电信实业调查表_附件6：收益现值法评估明细表-Eunis_设备评估表(运宏) 2" xfId="4123"/>
    <cellStyle name="_创发天辰电信实业调查表_设备评估表(运宏)" xfId="4124"/>
    <cellStyle name="_创发天辰电信实业调查表_设备评估表(运宏) 2" xfId="4125"/>
    <cellStyle name="_电厂三张主表 2" xfId="4126"/>
    <cellStyle name="40% - 强调文字颜色 1 2 8 2" xfId="4127"/>
    <cellStyle name="Linked Cells 4 6 3" xfId="4128"/>
    <cellStyle name="_电厂三张主表_From Audrey to Norma" xfId="4129"/>
    <cellStyle name="Linked Cells 4 6 3 2" xfId="4130"/>
    <cellStyle name="_电厂三张主表_From Audrey to Norma 2" xfId="4131"/>
    <cellStyle name="20% - 强调文字颜色 3 2 3 3 2" xfId="4132"/>
    <cellStyle name="常规 10 2 3" xfId="4133"/>
    <cellStyle name="_电厂三张主表_Intercom" xfId="4134"/>
    <cellStyle name="_电厂三张主表_Intercom 2" xfId="4135"/>
    <cellStyle name="_电厂三张主表_附件6：收益现值法评估明细表-Eunis_设备评估表(运宏)" xfId="4136"/>
    <cellStyle name="_电厂三张主表_设备评估表(运宏)" xfId="4137"/>
    <cellStyle name="20% - 强调文字颜色 1 4 6" xfId="4138"/>
    <cellStyle name="RevList 6 14" xfId="4139"/>
    <cellStyle name="_电力成本法评估明细表 2 2" xfId="4140"/>
    <cellStyle name="40% - 强调文字颜色 3 10" xfId="4141"/>
    <cellStyle name="_电信项目资产评估调查表06.4.30（收益法）-信息公司" xfId="4142"/>
    <cellStyle name="40% - 强调文字颜色 3 10 2" xfId="4143"/>
    <cellStyle name="_电信项目资产评估调查表06.4.30（收益法）-信息公司 2" xfId="4144"/>
    <cellStyle name="汇总 2 4 2 2" xfId="4145"/>
    <cellStyle name="_电信项目资产评估调查表06.4.30（收益法）-信息公司_From Audrey to Norma" xfId="4146"/>
    <cellStyle name="_机场货运站设备测算底稿" xfId="4147"/>
    <cellStyle name="20% - 强调文字颜色 6 25" xfId="4148"/>
    <cellStyle name="_电信项目资产评估调查表06.4.30（收益法）-信息公司_From Audrey to Norma 2" xfId="4149"/>
    <cellStyle name="_折线系数_设备评估表(运宏) 2" xfId="4150"/>
    <cellStyle name="_电信项目资产评估调查表06.4.30（收益法）-信息公司_Intercom_设备评估表(运宏)" xfId="4151"/>
    <cellStyle name="_电信项目资产评估调查表06.4.30（收益法）-信息公司_Intercom_设备评估表(运宏) 2" xfId="4152"/>
    <cellStyle name="20% - 强调文字颜色 1 3 2 3" xfId="4153"/>
    <cellStyle name="_电信项目资产评估调查表06.4.30（收益法）-信息公司_附件6：收益现值法评估明细表-Eunis" xfId="4154"/>
    <cellStyle name="20% - 强调文字颜色 1 3 2 3 2" xfId="4155"/>
    <cellStyle name="_电信项目资产评估调查表06.4.30（收益法）-信息公司_附件6：收益现值法评估明细表-Eunis 2" xfId="4156"/>
    <cellStyle name="_电信项目资产评估调查表06.4.30（收益法）-信息公司_设备评估表(运宏)" xfId="4157"/>
    <cellStyle name="40% - 强调文字颜色 3 2 10 2" xfId="4158"/>
    <cellStyle name="Linked Cells 5 6 2" xfId="4159"/>
    <cellStyle name="_田润食品地上建筑物" xfId="4160"/>
    <cellStyle name="_电信项目资产评估调查表06.4.30（收益法）-信息公司_设备评估表(运宏) 2" xfId="4161"/>
    <cellStyle name="强调文字颜色 3 2 3 3" xfId="4162"/>
    <cellStyle name="_房屋建筑评估申报表" xfId="4163"/>
    <cellStyle name="_房屋建筑评估申报表 2" xfId="4164"/>
    <cellStyle name="_海航集团--航空公司评估表格(填表版）1_附件5：评估、审计明细表（成本法）" xfId="4165"/>
    <cellStyle name="_房屋建筑评估申报表 2 2" xfId="4166"/>
    <cellStyle name="20% - 强调文字颜色 3 2 2 2" xfId="4167"/>
    <cellStyle name="40% - 强调文字颜色 4 2 7 2" xfId="4168"/>
    <cellStyle name="_福建收入成本预测" xfId="4169"/>
    <cellStyle name="_烟台渤海轮渡现金流预测061121下午_From Audrey to Norma_设备评估表(运宏) 2" xfId="4170"/>
    <cellStyle name="_新准则评估明细表" xfId="4171"/>
    <cellStyle name="_附表1-审计评估联合申报明细表630.V2 2 2" xfId="4172"/>
    <cellStyle name="_附表1-资产评估成本法申报表0630" xfId="4173"/>
    <cellStyle name="_附表1-资产评估成本法申报表0630 2" xfId="4174"/>
    <cellStyle name="常规 15 4 2 4" xfId="4175"/>
    <cellStyle name="Linked Cells 2 22" xfId="4176"/>
    <cellStyle name="Linked Cells 2 17" xfId="4177"/>
    <cellStyle name="20% - 强调文字颜걲 4 3" xfId="4178"/>
    <cellStyle name="常规 4" xfId="4179"/>
    <cellStyle name="_附表1-资产评估成本法申报表新准则" xfId="4180"/>
    <cellStyle name="Linked Cells 2 22 2" xfId="4181"/>
    <cellStyle name="Linked Cells 2 17 2" xfId="4182"/>
    <cellStyle name="20% - 强调文字颜걲 4 3 2" xfId="4183"/>
    <cellStyle name="常规 4 2" xfId="4184"/>
    <cellStyle name="Linked Cells 8 8" xfId="4185"/>
    <cellStyle name="_附表1-资产评估成本法申报表新准则 2" xfId="4186"/>
    <cellStyle name="20% - 强调文字颜色 2 5 2" xfId="4187"/>
    <cellStyle name="_附件1：审计评估联合申报明细表 2 2" xfId="4188"/>
    <cellStyle name="_附件2 资产负债划分汇总表及明细表（商业性）-补充通知" xfId="4189"/>
    <cellStyle name="常规 3 2_相符供应商名单68968" xfId="4190"/>
    <cellStyle name="_副本PBC-liab &amp; equity-II" xfId="4191"/>
    <cellStyle name="_副本PBC-liab &amp; equity-II_附件5：评估、审计明细表（成本法）" xfId="4192"/>
    <cellStyle name="_副本PBC-liab &amp; equity-II_科宁公司（成本法）" xfId="4193"/>
    <cellStyle name="_工程其他费用计算表" xfId="4194"/>
    <cellStyle name="0,0_x000d__x000a_NA_x000d__x000a_ 5 3" xfId="4195"/>
    <cellStyle name="千位分隔[0] 6 14" xfId="4196"/>
    <cellStyle name="_估值(DCF)尽职调查预测表(收益法)xin7.23_From Audrey to Norma" xfId="4197"/>
    <cellStyle name="汇总 3 6" xfId="4198"/>
    <cellStyle name="_估值(DCF)尽职调查预测表(收益法)xin7.23_From Audrey to Norma 2" xfId="4199"/>
    <cellStyle name="_估值(DCF)尽职调查预测表(收益法)xin7.23_From Audrey to Norma_设备评估表(运宏)" xfId="4200"/>
    <cellStyle name="_估值(DCF)尽职调查预测表(收益法)xin7.23_From Audrey to Norma_设备评估表(运宏) 2" xfId="4201"/>
    <cellStyle name="Linked Cells 6 3 4" xfId="4202"/>
    <cellStyle name="_估值(DCF)尽职调查预测表(收益法)xin7.23_附件6：收益现值法评估明细表-Eunis" xfId="4203"/>
    <cellStyle name="常规 15 5 2 4" xfId="4204"/>
    <cellStyle name="_估值(DCF)尽职调查预测表(收益法)xin7.23_附件6：收益现值法评估明细表-Eunis 2" xfId="4205"/>
    <cellStyle name="_估值(DCF)尽职调查预测表(收益法)xin7.23_附件6：收益现值法评估明细表-Eunis_设备评估表(运宏)" xfId="4206"/>
    <cellStyle name="差_张家口主要设备询价表 18" xfId="4207"/>
    <cellStyle name="_折线系数" xfId="4208"/>
    <cellStyle name="_估值(DCF)尽职调查预测表(收益法)xin7.23_附件6：收益现值法评估明细表-Eunis_设备评估表(运宏) 2" xfId="4209"/>
    <cellStyle name="_估值(DCF)尽职调查预测表(收益法)xin7.23_设备评估表(运宏)" xfId="4210"/>
    <cellStyle name="_估值(DCF)尽职调查预测表(收益法)xin7.23_设备评估表(运宏) 2" xfId="4211"/>
    <cellStyle name="_固定资产评估明细表" xfId="4212"/>
    <cellStyle name="_固定资产评估明细表 2" xfId="4213"/>
    <cellStyle name="_贵州森普土地" xfId="4214"/>
    <cellStyle name="_国电双辽发电厂1019(feng)调整一年内到期长期借款" xfId="4215"/>
    <cellStyle name="千位分隔 2 2 4 9" xfId="4216"/>
    <cellStyle name="_国电双辽发电公司1011" xfId="4217"/>
    <cellStyle name="_国电双辽发电公司1011_附件5：评估、审计明细表（成本法）" xfId="4218"/>
    <cellStyle name="_国电双辽发电公司1020(定)" xfId="4219"/>
    <cellStyle name="_国电双辽发电公司1020(定)_附件5：评估、审计明细表（成本法）" xfId="4220"/>
    <cellStyle name="注释 2 4 5" xfId="4221"/>
    <cellStyle name="Input [yellow] 14" xfId="4222"/>
    <cellStyle name="_国电双辽发电公司1020(定)_科宁公司（成本法）" xfId="4223"/>
    <cellStyle name="_国旅估值调查表（旅游与免税销售）20061026_科宁公司（成本法）" xfId="4224"/>
    <cellStyle name="_海航集团--航空公司评估表格(填表版）1" xfId="4225"/>
    <cellStyle name="注释 2 2 13" xfId="4226"/>
    <cellStyle name="_海航集团--航空公司评估表格(填表版）1_科宁公司（成本法）" xfId="4227"/>
    <cellStyle name="_海门支行办公楼成本法案例计算" xfId="4228"/>
    <cellStyle name="_海门支行办公楼成本法案例计算 2" xfId="4229"/>
    <cellStyle name="40% - 强调文字颜色 2 2 8" xfId="4230"/>
    <cellStyle name="Comma[2] 2 2" xfId="4231"/>
    <cellStyle name="20% - 强调文字颜色 1 2 3" xfId="4232"/>
    <cellStyle name="_海南收入成本预测" xfId="4233"/>
    <cellStyle name="40% - 强调文字颜色 2 2 7 2" xfId="4234"/>
    <cellStyle name="20% - 强调文字颜色 1 2 2 2" xfId="4235"/>
    <cellStyle name="公司标准表 3 4" xfId="4236"/>
    <cellStyle name="_海南收入成本预测_附件5：评估、审计明细表（成本法）" xfId="4237"/>
    <cellStyle name="Normal - Style1 8 4" xfId="4238"/>
    <cellStyle name="20% - 强调文字颜色 4 4 3" xfId="4239"/>
    <cellStyle name="SAPBEXstdData" xfId="4240"/>
    <cellStyle name="_烟台渤海轮渡现金流预测061121下午_From Audrey to Norma" xfId="4241"/>
    <cellStyle name="_海信北京成本法评估明细表09-430" xfId="4242"/>
    <cellStyle name="_汉元三九" xfId="4243"/>
    <cellStyle name="_汉元三九_科宁公司（成本法）" xfId="4244"/>
    <cellStyle name="20% - 强调文字颜色 6 12 2" xfId="4245"/>
    <cellStyle name="_江苏省建筑工程前期费用表 2 2" xfId="4246"/>
    <cellStyle name="_临沂中浮房屋土地申报表" xfId="4247"/>
    <cellStyle name="_x0004__评估明细表（修改）" xfId="4248"/>
    <cellStyle name="标题 4 4 2 2 2" xfId="4249"/>
    <cellStyle name="_评估明细表样表(中发）" xfId="4250"/>
    <cellStyle name="常规 42 4 2 2" xfId="4251"/>
    <cellStyle name="_应收账款账龄_AC00-E-0706" xfId="4252"/>
    <cellStyle name="_三河成本法1期20060721" xfId="4253"/>
    <cellStyle name="_三九集团收益法调查表（2006年9月）" xfId="4254"/>
    <cellStyle name="_三九集团收益法调查表（2006年9月）_附件5：评估、审计明细表（成本法）" xfId="4255"/>
    <cellStyle name="_三九集团收益法调查表（九恒2006年8月）_附件5：评估、审计明细表（成本法）" xfId="4256"/>
    <cellStyle name="_三九集团收益法调查表（九恒2006年8月）_科宁公司（成本法）" xfId="4257"/>
    <cellStyle name="60% - 强调文字颜色 1 2 6 3" xfId="4258"/>
    <cellStyle name="_三九集团收益法调查表2006三九医贸1103_附件5：评估、审计明细表（成本法）" xfId="4259"/>
    <cellStyle name="Percent [0.00%] 2" xfId="4260"/>
    <cellStyle name="_山阴县安荣乡煤矿资产评估申报表" xfId="4261"/>
    <cellStyle name="_上市公司名单" xfId="4262"/>
    <cellStyle name="Linked Cells 4 8" xfId="4263"/>
    <cellStyle name="_审定报表(初稿）OK" xfId="4264"/>
    <cellStyle name="40% - 强调文字颜色 1 3 2 2 2 2 2" xfId="4265"/>
    <cellStyle name="_审定报表(初稿）OK_科宁公司（成本法）" xfId="4266"/>
    <cellStyle name="20% - 强调文字颜色 1 2 3 3 2" xfId="4267"/>
    <cellStyle name="注释 2 2 11" xfId="4268"/>
    <cellStyle name="常规 8 5 3" xfId="4269"/>
    <cellStyle name="_审计评估联合申报明细表－GG" xfId="4270"/>
    <cellStyle name="常规 33 8" xfId="4271"/>
    <cellStyle name="_审计评估联合申报明细表－GG 2" xfId="4272"/>
    <cellStyle name="强调文字颜色 6 2 3" xfId="4273"/>
    <cellStyle name="_审计调查表.V3" xfId="4274"/>
    <cellStyle name="注释 7 23" xfId="4275"/>
    <cellStyle name="注释 7 18" xfId="4276"/>
    <cellStyle name="强调文字颜色 6 2 3 2" xfId="4277"/>
    <cellStyle name="_审计调查表.V3 2" xfId="4278"/>
    <cellStyle name="强调文字颜色 6 2 3 2 2" xfId="4279"/>
    <cellStyle name="_审计调查表.V3 2 2" xfId="4280"/>
    <cellStyle name="_泰山玻纤现金流预测061210_From Audrey to Norma" xfId="4281"/>
    <cellStyle name="0,0_x000d__x000a_NA_x000d__x000a_ 4" xfId="4282"/>
    <cellStyle name="_泰山玻纤现金流预测061210_From Audrey to Norma 2" xfId="4283"/>
    <cellStyle name="Linked Cells 6 3" xfId="4284"/>
    <cellStyle name="_泰山玻纤现金流预测061210_From Audrey to Norma_设备评估表(运宏)" xfId="4285"/>
    <cellStyle name="Linked Cells 6 3 2" xfId="4286"/>
    <cellStyle name="_泰山玻纤现金流预测061210_From Audrey to Norma_设备评估表(运宏) 2" xfId="4287"/>
    <cellStyle name="_泰山玻纤现金流预测061210_Intercom" xfId="4288"/>
    <cellStyle name="_泰山玻纤现金流预测061210_Intercom 2" xfId="4289"/>
    <cellStyle name="_泰山玻纤现金流预测061210_Intercom_设备评估表(运宏)" xfId="4290"/>
    <cellStyle name="_泰山玻纤现金流预测061210_Intercom_设备评估表(运宏) 2" xfId="4291"/>
    <cellStyle name="SAPBEXstdItem" xfId="4292"/>
    <cellStyle name="_泰山玻纤现金流预测061210_附件6：收益现值法评估明细表-Eunis" xfId="4293"/>
    <cellStyle name="40% - 强调文字颜色 3 12" xfId="4294"/>
    <cellStyle name="20% - 强调文字颜色 2 11" xfId="4295"/>
    <cellStyle name="强调文字颜色 1 2 5" xfId="4296"/>
    <cellStyle name="_泰山玻纤现金流预测061210_附件6：收益现值法评估明细表-Eunis_设备评估表(运宏)" xfId="4297"/>
    <cellStyle name="40% - 强调文字颜色 3 12 2" xfId="4298"/>
    <cellStyle name="20% - 强调文字颜色 6 2 15" xfId="4299"/>
    <cellStyle name="20% - 强调文字颜色 6 2 20" xfId="4300"/>
    <cellStyle name="标题 4 3 2 3" xfId="4301"/>
    <cellStyle name="20% - 强调文字颜色 2 11 2" xfId="4302"/>
    <cellStyle name="强调文字颜色 1 2 5 2" xfId="4303"/>
    <cellStyle name="_泰山玻纤现金流预测061210_附件6：收益现值法评估明细表-Eunis_设备评估表(运宏) 2" xfId="4304"/>
    <cellStyle name="_泰山玻纤现金流预测061210_设备评估表(运宏) 2" xfId="4305"/>
    <cellStyle name="40% - 强调文字颜色 1 14 2" xfId="4306"/>
    <cellStyle name="_土地收益法计算表" xfId="4307"/>
    <cellStyle name="40% - 强调文字颜色 1 3 2 4" xfId="4308"/>
    <cellStyle name="常规 9 2 2 4" xfId="4309"/>
    <cellStyle name="_文函专递0211-施工企业调查表（附件） 2 2" xfId="4310"/>
    <cellStyle name="_五凌电力现金流计算表20060916_科宁公司（成本法）" xfId="4311"/>
    <cellStyle name="_销售公司设备类底稿" xfId="4312"/>
    <cellStyle name="常规 2 12 7" xfId="4313"/>
    <cellStyle name="20% - 强调文字颜色 3 2 2 2 2" xfId="4314"/>
    <cellStyle name="_新准则评估明细表 2" xfId="4315"/>
    <cellStyle name="_新准则评估明细表 2 2" xfId="4316"/>
    <cellStyle name="千位分隔 8 10" xfId="4317"/>
    <cellStyle name="_雅安三九中药材科技产业化有限公司收益法调查表（2006年9月）" xfId="4318"/>
    <cellStyle name="40% - 强调文字颜色 3 13" xfId="4319"/>
    <cellStyle name="20% - 强调文字颜色 2 12" xfId="4320"/>
    <cellStyle name="_雅安三九中药材科技产业化有限公司收益法调查表（2006年9月）_科宁公司（成本法）" xfId="4321"/>
    <cellStyle name="_烟台渤海轮渡现金流预测061121下午" xfId="4322"/>
    <cellStyle name="_烟台渤海轮渡现金流预测061121下午 2" xfId="4323"/>
    <cellStyle name="20% - 强调文字颜色 5 4 4" xfId="4324"/>
    <cellStyle name="Normal - Style1 8 4 2" xfId="4325"/>
    <cellStyle name="20% - 强调文字颜色 4 4 3 2" xfId="4326"/>
    <cellStyle name="Percent [2] 2 10" xfId="4327"/>
    <cellStyle name="_烟台渤海轮渡现金流预测061121下午_From Audrey to Norma 2" xfId="4328"/>
    <cellStyle name="20% - 强调文字颜色 3 2 2" xfId="4329"/>
    <cellStyle name="40% - 强调文字颜色 4 2 7" xfId="4330"/>
    <cellStyle name="_烟台渤海轮渡现金流预测061121下午_From Audrey to Norma_设备评估表(运宏)" xfId="4331"/>
    <cellStyle name="_烟台渤海轮渡现金流预测061121下午_Intercom" xfId="4332"/>
    <cellStyle name="解释性文本 4 3 3" xfId="4333"/>
    <cellStyle name="_烟台渤海轮渡现金流预测061121下午_Intercom 2" xfId="4334"/>
    <cellStyle name="Linked Cells 2 9 2" xfId="4335"/>
    <cellStyle name="_烟台渤海轮渡现金流预测061121下午_Intercom_设备评估表(运宏)" xfId="4336"/>
    <cellStyle name="20% - 强调文字颜色 5 2 14" xfId="4337"/>
    <cellStyle name="_烟台渤海轮渡现金流预测061121下午_Intercom_设备评估表(运宏) 2" xfId="4338"/>
    <cellStyle name="链接单元格 4 3" xfId="4339"/>
    <cellStyle name="_烟台渤海轮渡现金流预测061121下午_附件6：收益现值法评估明细表-Eunis" xfId="4340"/>
    <cellStyle name="链接单元格 4 3 2" xfId="4341"/>
    <cellStyle name="_烟台渤海轮渡现金流预测061121下午_附件6：收益现值法评估明细表-Eunis 2" xfId="4342"/>
    <cellStyle name="_烟台渤海轮渡现金流预测061121下午_设备评估表(运宏) 2" xfId="4343"/>
    <cellStyle name="_一立资产评估申报表29A" xfId="4344"/>
    <cellStyle name="20% - 强调文字颜色 2 2 4 2 2" xfId="4345"/>
    <cellStyle name="_医股合并口径现金流预测1217（调整9-12月）" xfId="4346"/>
    <cellStyle name="20% - 强调文字颜色 2 3 2 2 2 2 2" xfId="4347"/>
    <cellStyle name="_营销公司电信项目资产评估调查表改版（收益法）-营销公司2006.4.30" xfId="4348"/>
    <cellStyle name="_营销公司电信项目资产评估调查表改版（收益法）-营销公司2006.4.30_From Audrey to Norma_设备评估表(运宏)" xfId="4349"/>
    <cellStyle name="_营销公司电信项目资产评估调查表改版（收益法）-营销公司2006.4.30_From Audrey to Norma_设备评估表(运宏) 2" xfId="4350"/>
    <cellStyle name="_营销公司电信项目资产评估调查表改版（收益法）-营销公司2006.4.30_Intercom" xfId="4351"/>
    <cellStyle name="_营销公司电信项目资产评估调查表改版（收益法）-营销公司2006.4.30_Intercom 2" xfId="4352"/>
    <cellStyle name="_营销公司电信项目资产评估调查表改版（收益法）-营销公司2006.4.30_Intercom_设备评估表(运宏)" xfId="4353"/>
    <cellStyle name="20% - 强调文字颜色 1 3 2 2 2 3" xfId="4354"/>
    <cellStyle name="_营销公司电信项目资产评估调查表改版（收益法）-营销公司2006.4.30_Intercom_设备评估表(运宏) 2" xfId="4355"/>
    <cellStyle name="输入 3 2 2" xfId="4356"/>
    <cellStyle name="_营销公司电信项目资产评估调查表改版（收益法）-营销公司2006.4.30_附件6：收益现值法评估明细表-Eunis" xfId="4357"/>
    <cellStyle name="20% - 强调文字颜色 1 3 2 2 4" xfId="4358"/>
    <cellStyle name="输入 3 2 2 2" xfId="4359"/>
    <cellStyle name="_营销公司电信项目资产评估调查表改版（收益法）-营销公司2006.4.30_附件6：收益现值法评估明细表-Eunis 2" xfId="4360"/>
    <cellStyle name="_营销公司电信项目资产评估调查表改版（收益法）-营销公司2006.4.30_附件6：收益现值法评估明细表-Eunis_设备评估表(运宏)" xfId="4361"/>
    <cellStyle name="_营销公司电信项目资产评估调查表改版（收益法）-营销公司2006.4.30_附件6：收益现值法评估明细表-Eunis_设备评估表(运宏) 2" xfId="4362"/>
    <cellStyle name="_营销公司电信项目资产评估调查表改版（收益法）-营销公司2006.4.30_设备评估表(运宏)" xfId="4363"/>
    <cellStyle name="_应收帐款自查表_AC00-E-0706" xfId="4364"/>
    <cellStyle name="_应收帐款自查表_AC00-E-0706_AC00-F-080930" xfId="4365"/>
    <cellStyle name="_应收帐款自查表_AC00-F-080930" xfId="4366"/>
    <cellStyle name="_应收账款账龄" xfId="4367"/>
    <cellStyle name="20% - 强调文字颜色 6 2 13" xfId="4368"/>
    <cellStyle name="注释 5 20" xfId="4369"/>
    <cellStyle name="注释 5 15" xfId="4370"/>
    <cellStyle name="_应收账款账龄_AC00-E-0706_AC00-F-080930" xfId="4371"/>
    <cellStyle name="_云南案例计算" xfId="4372"/>
    <cellStyle name="超链接 2 3 7" xfId="4373"/>
    <cellStyle name="差 11" xfId="4374"/>
    <cellStyle name="_云南案例计算 2" xfId="4375"/>
    <cellStyle name="_在建工程表格修改" xfId="4376"/>
    <cellStyle name="_在建工程表格修改 2" xfId="4377"/>
    <cellStyle name="_在建工程表格修改 2 2" xfId="4378"/>
    <cellStyle name="_折线系数 2" xfId="4379"/>
    <cellStyle name="20% - 强调文字颜色 5 2 4 3" xfId="4380"/>
    <cellStyle name="Euro 25" xfId="4381"/>
    <cellStyle name="_折线系数_From Audrey to Norma" xfId="4382"/>
    <cellStyle name="40% - 强调文字颜色 3 2 6 2 2" xfId="4383"/>
    <cellStyle name="_折线系数_From Audrey to Norma_设备评估表(运宏)" xfId="4384"/>
    <cellStyle name="_折线系数_From Audrey to Norma_设备评估表(运宏) 2" xfId="4385"/>
    <cellStyle name="_折线系数_Intercom" xfId="4386"/>
    <cellStyle name="Collegamento ipertestuale 2 2" xfId="4387"/>
    <cellStyle name="_折线系数_Intercom_设备评估表(运宏)" xfId="4388"/>
    <cellStyle name="40% - 强调文字颜色 3 2 5" xfId="4389"/>
    <cellStyle name="_折线系数_Intercom_设备评估表(运宏) 2" xfId="4390"/>
    <cellStyle name="40% - 强调文字颜色 3 2 5 2" xfId="4391"/>
    <cellStyle name="Normal - Style1 2 2 4 2" xfId="4392"/>
    <cellStyle name="_折线系数_附件6：收益现值法评估明细表-Eunis_设备评估表(运宏) 2" xfId="4393"/>
    <cellStyle name="_折线系数_设备评估表(运宏)" xfId="4394"/>
    <cellStyle name="_中铁房屋底稿" xfId="4395"/>
    <cellStyle name="60% - 强调文字颜色 1 5 3 2" xfId="4396"/>
    <cellStyle name="20% - 强调文字颜色 5 7 3" xfId="4397"/>
    <cellStyle name="_宗申现金流预测060723" xfId="4398"/>
    <cellStyle name="_宗申现金流预测060723 2" xfId="4399"/>
    <cellStyle name="_宗申现金流预测060723_From Audrey to Norma" xfId="4400"/>
    <cellStyle name="_宗申现金流预测060723_From Audrey to Norma 2" xfId="4401"/>
    <cellStyle name="强调文字颜色 1 30" xfId="4402"/>
    <cellStyle name="强调文字颜色 1 25" xfId="4403"/>
    <cellStyle name="_宗申现金流预测060723_From Audrey to Norma_设备评估表(运宏)" xfId="4404"/>
    <cellStyle name="强调文字颜色 1 30 2" xfId="4405"/>
    <cellStyle name="强调文字颜色 1 3 3 3" xfId="4406"/>
    <cellStyle name="强调文字颜色 1 25 2" xfId="4407"/>
    <cellStyle name="_宗申现金流预测060723_From Audrey to Norma_设备评估表(运宏) 2" xfId="4408"/>
    <cellStyle name="_宗申现金流预测060723_Intercom" xfId="4409"/>
    <cellStyle name="_宗申现金流预测060723_Intercom_设备评估表(运宏)" xfId="4410"/>
    <cellStyle name="20% - 强调文字颜色 3 2 4 4" xfId="4411"/>
    <cellStyle name="差_案例1-掘进机 12" xfId="4412"/>
    <cellStyle name="_宗申现金流预测060723_Intercom_设备评估表(运宏) 2" xfId="4413"/>
    <cellStyle name="_宗申现金流预测060723_附件6：收益现值法评估明细表-Eunis" xfId="4414"/>
    <cellStyle name="20% - 强调文字颜色 3 2 3 4" xfId="4415"/>
    <cellStyle name="_宗申现金流预测060723_附件6：收益现值法评估明细表-Eunis 2" xfId="4416"/>
    <cellStyle name="警告文本 2 5 3" xfId="4417"/>
    <cellStyle name="20% - 强调文字颜色 4 2 19" xfId="4418"/>
    <cellStyle name="{Comma [0]}" xfId="4419"/>
    <cellStyle name="常规 5 9" xfId="4420"/>
    <cellStyle name="{Date}" xfId="4421"/>
    <cellStyle name="{Month}" xfId="4422"/>
    <cellStyle name="{Month} 2" xfId="4423"/>
    <cellStyle name="{Month} 2 2" xfId="4424"/>
    <cellStyle name="Input Cells 8 8 2" xfId="4425"/>
    <cellStyle name="{Percent}" xfId="4426"/>
    <cellStyle name="{Percent} 2" xfId="4427"/>
    <cellStyle name="{Percent} 2 2" xfId="4428"/>
    <cellStyle name="20% - 强调文字颜色 2 2 14" xfId="4429"/>
    <cellStyle name="{Thousand [0]}" xfId="4430"/>
    <cellStyle name="20% - 强调文字颜色 2 2 14 2" xfId="4431"/>
    <cellStyle name="{Thousand [0]} 2" xfId="4432"/>
    <cellStyle name="{Thousand [0]} 2 2" xfId="4433"/>
    <cellStyle name="适中 3" xfId="4434"/>
    <cellStyle name="{Thousand}" xfId="4435"/>
    <cellStyle name="适中 3 2" xfId="4436"/>
    <cellStyle name="{Thousand} 2" xfId="4437"/>
    <cellStyle name="适中 3 2 2" xfId="4438"/>
    <cellStyle name="{Thousand} 2 2" xfId="4439"/>
    <cellStyle name="常规 2 2 5 4" xfId="4440"/>
    <cellStyle name="£ BP" xfId="4441"/>
    <cellStyle name="¥ JY" xfId="4442"/>
    <cellStyle name="40% - 强调文字颜色 3 2 16" xfId="4443"/>
    <cellStyle name="40% - 强调文字颜色 3 2 21" xfId="4444"/>
    <cellStyle name="=C:\WINDOWS\SYSTEM32\COMMAND.COM" xfId="4445"/>
    <cellStyle name="0,0_x000a__x000a_NA_x000a__x000a_" xfId="4446"/>
    <cellStyle name="千位分隔 6 6" xfId="4447"/>
    <cellStyle name="20% - 强调文字颜色 6 18 2" xfId="4448"/>
    <cellStyle name="20% - 强调文字颜色 6 23 2" xfId="4449"/>
    <cellStyle name="0,0_x000a__x000a_NA_x000a__x000a_ 3" xfId="4450"/>
    <cellStyle name="0,0_x000a__x000a_NA_x000a__x000a_ 4" xfId="4451"/>
    <cellStyle name="差 7" xfId="4452"/>
    <cellStyle name="0,0_x000d__x000a_NA_x000d__x000a_" xfId="4453"/>
    <cellStyle name="0,0_x000d__x000a_NA_x000d__x000a_ 11" xfId="4454"/>
    <cellStyle name="0,0_x000d__x000a_NA_x000d__x000a_ 12" xfId="4455"/>
    <cellStyle name="0,0_x000d__x000a_NA_x000d__x000a_ 14" xfId="4456"/>
    <cellStyle name="40% - 强调文字颜色 1 19 2" xfId="4457"/>
    <cellStyle name="40% - 强调文字颜色 1 24 2" xfId="4458"/>
    <cellStyle name="0,0_x000d__x000a_NA_x000d__x000a_ 16" xfId="4459"/>
    <cellStyle name="0,0_x000d__x000a_NA_x000d__x000a_ 21" xfId="4460"/>
    <cellStyle name="0,0_x000d__x000a_NA_x000d__x000a_ 17" xfId="4461"/>
    <cellStyle name="0,0_x000d__x000a_NA_x000d__x000a_ 22" xfId="4462"/>
    <cellStyle name="公司标准表_设备案例安装费用计算" xfId="4463"/>
    <cellStyle name="0,0_x000d__x000a_NA_x000d__x000a_ 19" xfId="4464"/>
    <cellStyle name="0,0_x000d__x000a_NA_x000d__x000a_ 24" xfId="4465"/>
    <cellStyle name="差 7 2" xfId="4466"/>
    <cellStyle name="0,0_x000d__x000a_NA_x000d__x000a_ 2" xfId="4467"/>
    <cellStyle name="差 7 2 2" xfId="4468"/>
    <cellStyle name="0,0_x000d__x000a_NA_x000d__x000a_ 2 2" xfId="4469"/>
    <cellStyle name="常规 12 3 2 3" xfId="4470"/>
    <cellStyle name="40% - 强调文字颜色 3 18" xfId="4471"/>
    <cellStyle name="40% - 强调文字颜色 3 23" xfId="4472"/>
    <cellStyle name="0,0_x000d__x000a_NA_x000d__x000a_ 2 2 2" xfId="4473"/>
    <cellStyle name="20% - 强调文字颜色 2 17" xfId="4474"/>
    <cellStyle name="20% - 强调文字颜色 2 22" xfId="4475"/>
    <cellStyle name="0,0_x000d__x000a_NA_x000d__x000a_ 2 3" xfId="4476"/>
    <cellStyle name="RevList 4 10 2" xfId="4477"/>
    <cellStyle name="20% - 强调文字颜色 5 8 2" xfId="4478"/>
    <cellStyle name="0,0_x000d__x000a_NA_x000d__x000a_ 25" xfId="4479"/>
    <cellStyle name="0,0_x000d__x000a_NA_x000d__x000a_ 30" xfId="4480"/>
    <cellStyle name="60% - 强调文字颜色 1 5 4 2" xfId="4481"/>
    <cellStyle name="20% - 强调文字颜色 5 8 3" xfId="4482"/>
    <cellStyle name="0,0_x000d__x000a_NA_x000d__x000a_ 26" xfId="4483"/>
    <cellStyle name="差 7 3" xfId="4484"/>
    <cellStyle name="0,0_x000d__x000a_NA_x000d__x000a_ 3" xfId="4485"/>
    <cellStyle name="0,0_x000d__x000a_NA_x000d__x000a_ 3 2 3" xfId="4486"/>
    <cellStyle name="0,0_x000d__x000a_NA_x000d__x000a_ 3 3" xfId="4487"/>
    <cellStyle name="0,0_x000d__x000a_NA_x000d__x000a_ 3 3 2" xfId="4488"/>
    <cellStyle name="0,0_x000d__x000a_NA_x000d__x000a_ 3 4" xfId="4489"/>
    <cellStyle name="0,0_x000d__x000a_NA_x000d__x000a_ 3 6" xfId="4490"/>
    <cellStyle name="20% - 强调文字颜色 5 8 2 2" xfId="4491"/>
    <cellStyle name="0,0_x000d__x000a_NA_x000d__x000a_ 30 2" xfId="4492"/>
    <cellStyle name="0,0_x000d__x000a_NA_x000d__x000a_ 4 2" xfId="4493"/>
    <cellStyle name="0,0_x000d__x000a_NA_x000d__x000a_ 4 3" xfId="4494"/>
    <cellStyle name="60% - 强调文字颜色 4 8 2 2" xfId="4495"/>
    <cellStyle name="0,0_x000d__x000a_NA_x000d__x000a_ 4 4" xfId="4496"/>
    <cellStyle name="0,0_x000d__x000a_NA_x000d__x000a_ 5" xfId="4497"/>
    <cellStyle name="0,0_x000d__x000a_NA_x000d__x000a_ 5 2" xfId="4498"/>
    <cellStyle name="0,0_x000d__x000a_NA_x000d__x000a_ 5 4" xfId="4499"/>
    <cellStyle name="0,0_x000d__x000a_NA_x000d__x000a_ 5 5" xfId="4500"/>
    <cellStyle name="0,0_x000d__x000a_NA_x000d__x000a_ 5 6" xfId="4501"/>
    <cellStyle name="20% - 强调文字颜色 4 13 2" xfId="4502"/>
    <cellStyle name="0,0_x000d__x000a_NA_x000d__x000a_ 6" xfId="4503"/>
    <cellStyle name="0,0_x000d__x000a_NA_x000d__x000a_ 6 2" xfId="4504"/>
    <cellStyle name="40% - 强调文字颜色 1 3 4 2 2" xfId="4505"/>
    <cellStyle name="0,0_x000d__x000a_NA_x000d__x000a_ 6 4" xfId="4506"/>
    <cellStyle name="注释 9 2 3" xfId="4507"/>
    <cellStyle name="20% - 强调文字颜色 6 2 3 2 2" xfId="4508"/>
    <cellStyle name="0,0_x000d__x000a_NA_x000d__x000a_ 6 5" xfId="4509"/>
    <cellStyle name="Input Cells 7 3 2 2" xfId="4510"/>
    <cellStyle name="0,0_x000d__x000a_NA_x000d__x000a_ 6 6" xfId="4511"/>
    <cellStyle name="0,0_x000d__x000a_NA_x000d__x000a_ 7" xfId="4512"/>
    <cellStyle name="0,0_x000d__x000a_NA_x000d__x000a_ 7 2" xfId="4513"/>
    <cellStyle name="0,0_x000d__x000a_NA_x000d__x000a_ 7 3" xfId="4514"/>
    <cellStyle name="注释 9 3 3" xfId="4515"/>
    <cellStyle name="20% - 强调文字颜色 6 2 3 3 2" xfId="4516"/>
    <cellStyle name="0,0_x000d__x000a_NA_x000d__x000a_ 7 5" xfId="4517"/>
    <cellStyle name="差_0270锡林郭勒公司资产评估表 2 2 2" xfId="4518"/>
    <cellStyle name="0,0_x000d__x000a_NA_x000d__x000a_ 7 6" xfId="4519"/>
    <cellStyle name="0,0_x000d__x000a_NA_x000d__x000a_ 8 3" xfId="4520"/>
    <cellStyle name="0,0_x000d__x000a_NA_x000d__x000a_ 8 5" xfId="4521"/>
    <cellStyle name="0,0_x000d__x000a_NA_x000d__x000a_ 9 3" xfId="4522"/>
    <cellStyle name="0,0_x000d__x000a_NA_x000d__x000a_ 9 4" xfId="4523"/>
    <cellStyle name="0,0_x000d__x000a_NA_x000d__x000a_ 9 6" xfId="4524"/>
    <cellStyle name="输出 2 2 2" xfId="4525"/>
    <cellStyle name="0.0% 2 2" xfId="4526"/>
    <cellStyle name="0.00% 2 2" xfId="4527"/>
    <cellStyle name="常规 9 2 2 2 5" xfId="4528"/>
    <cellStyle name="00" xfId="4529"/>
    <cellStyle name="强调文字颜色 4 6 5" xfId="4530"/>
    <cellStyle name="00 2 2" xfId="4531"/>
    <cellStyle name="1 4 2" xfId="4532"/>
    <cellStyle name="14" xfId="4533"/>
    <cellStyle name="18" xfId="4534"/>
    <cellStyle name="强调文字颜色 2 2 4" xfId="4535"/>
    <cellStyle name="20% - Accent3" xfId="4536"/>
    <cellStyle name="强调文字颜色 2 2 6" xfId="4537"/>
    <cellStyle name="20% - Accent5" xfId="4538"/>
    <cellStyle name="强调文字颜色 2 2 7" xfId="4539"/>
    <cellStyle name="20% - Accent6" xfId="4540"/>
    <cellStyle name="20% - 强调文字颜걲 4" xfId="4541"/>
    <cellStyle name="常规 15 4 2 3" xfId="4542"/>
    <cellStyle name="Linked Cells 2 21" xfId="4543"/>
    <cellStyle name="Linked Cells 2 16" xfId="4544"/>
    <cellStyle name="20% - 强调文字颜걲 4 2" xfId="4545"/>
    <cellStyle name="常规 2 6 2 3" xfId="4546"/>
    <cellStyle name="常规 15 4 2 3 2" xfId="4547"/>
    <cellStyle name="Linked Cells 2 21 2" xfId="4548"/>
    <cellStyle name="Linked Cells 2 16 2" xfId="4549"/>
    <cellStyle name="20% - 强调文字颜걲 4 2 2" xfId="4550"/>
    <cellStyle name="常规 2 6 2 3 2" xfId="4551"/>
    <cellStyle name="20% - 强调文字颜걲 4 2 2 2" xfId="4552"/>
    <cellStyle name="Linked Cells 2 23" xfId="4553"/>
    <cellStyle name="Linked Cells 2 18" xfId="4554"/>
    <cellStyle name="20% - 强调文字颜걲 4 4" xfId="4555"/>
    <cellStyle name="40% - 强调文字颜色 2 12" xfId="4556"/>
    <cellStyle name="20% - 强调文字颜色 1 11" xfId="4557"/>
    <cellStyle name="40% - 强调文字颜色 2 14" xfId="4558"/>
    <cellStyle name="20% - 强调文字颜色 1 13" xfId="4559"/>
    <cellStyle name="40% - 强调文字颜色 2 14 2" xfId="4560"/>
    <cellStyle name="20% - 强调文字颜色 1 13 2" xfId="4561"/>
    <cellStyle name="常规 5 2 6 2 2" xfId="4562"/>
    <cellStyle name="40% - 强调文字颜色 2 15 2" xfId="4563"/>
    <cellStyle name="40% - 强调文字颜色 2 20 2" xfId="4564"/>
    <cellStyle name="20% - 强调文字颜色 1 14 2" xfId="4565"/>
    <cellStyle name="40% - 强调文字颜色 2 17" xfId="4566"/>
    <cellStyle name="40% - 强调文字颜色 2 22" xfId="4567"/>
    <cellStyle name="20% - 强调文字颜色 6 2 2 2" xfId="4568"/>
    <cellStyle name="常规 13 7 2" xfId="4569"/>
    <cellStyle name="20% - 强调文字颜色 1 16" xfId="4570"/>
    <cellStyle name="20% - 强调文字颜色 1 21" xfId="4571"/>
    <cellStyle name="40% - 强调文字颜色 2 17 2" xfId="4572"/>
    <cellStyle name="40% - 强调文字颜色 2 22 2" xfId="4573"/>
    <cellStyle name="注释 8 2 3" xfId="4574"/>
    <cellStyle name="20% - 强调文字颜色 6 2 2 2 2" xfId="4575"/>
    <cellStyle name="千位分隔 5 13" xfId="4576"/>
    <cellStyle name="20% - 强调文字颜色 1 16 2" xfId="4577"/>
    <cellStyle name="20% - 强调文字颜色 1 21 2" xfId="4578"/>
    <cellStyle name="40% - 强调文字颜色 2 19" xfId="4579"/>
    <cellStyle name="40% - 强调文字颜色 2 24" xfId="4580"/>
    <cellStyle name="20% - 强调文字颜色 1 18" xfId="4581"/>
    <cellStyle name="20% - 强调文字颜色 1 23" xfId="4582"/>
    <cellStyle name="40% - 强调文字颜色 2 19 2" xfId="4583"/>
    <cellStyle name="40% - 强调文字颜色 2 24 2" xfId="4584"/>
    <cellStyle name="20% - 强调文字颜色 1 18 2" xfId="4585"/>
    <cellStyle name="20% - 强调文字颜色 1 23 2" xfId="4586"/>
    <cellStyle name="输出 2 2 3 2" xfId="4587"/>
    <cellStyle name="20% - 强调文字颜色 1 2 11" xfId="4588"/>
    <cellStyle name="输出 2 2 3 2 2" xfId="4589"/>
    <cellStyle name="20% - 强调文字颜色 1 2 11 2" xfId="4590"/>
    <cellStyle name="输出 2 2 3 3" xfId="4591"/>
    <cellStyle name="20% - 强调文字颜色 1 2 12" xfId="4592"/>
    <cellStyle name="输出 2 2 3 3 2" xfId="4593"/>
    <cellStyle name="20% - 强调文字颜色 1 2 12 2" xfId="4594"/>
    <cellStyle name="输出 2 2 3 4" xfId="4595"/>
    <cellStyle name="20% - 强调文字颜色 1 2 13" xfId="4596"/>
    <cellStyle name="输出 2 2 3 4 2" xfId="4597"/>
    <cellStyle name="20% - 强调文字颜色 1 2 13 2" xfId="4598"/>
    <cellStyle name="Comma[2] 2 10" xfId="4599"/>
    <cellStyle name="20% - 强调文字颜色 1 2 15" xfId="4600"/>
    <cellStyle name="20% - 强调文字颜色 1 2 20" xfId="4601"/>
    <cellStyle name="Comma[2] 2 11" xfId="4602"/>
    <cellStyle name="20% - 强调文字颜色 1 2 16" xfId="4603"/>
    <cellStyle name="20% - 强调文字颜色 1 2 21" xfId="4604"/>
    <cellStyle name="20% - 强调文字颜色 1 2 16 2" xfId="4605"/>
    <cellStyle name="20% - 强调文字颜色 1 2 21 2" xfId="4606"/>
    <cellStyle name="Comma[2] 2 12" xfId="4607"/>
    <cellStyle name="20% - 强调文字颜色 1 2 17" xfId="4608"/>
    <cellStyle name="20% - 强调文字颜色 1 2 22" xfId="4609"/>
    <cellStyle name="20% - 强调文字颜色 1 2 17 2" xfId="4610"/>
    <cellStyle name="Comma[2] 2 13" xfId="4611"/>
    <cellStyle name="20% - 强调文字颜色 1 2 18" xfId="4612"/>
    <cellStyle name="20% - 强调文字颜色 1 2 18 2" xfId="4613"/>
    <cellStyle name="20% - 强调文字颜色 1 2 19 2" xfId="4614"/>
    <cellStyle name="40% - 强调文字颜色 2 2 7" xfId="4615"/>
    <cellStyle name="20% - 强调文字颜色 1 2 2" xfId="4616"/>
    <cellStyle name="20% - 强调文字颜色 2 4 4 3" xfId="4617"/>
    <cellStyle name="RevList 9 8" xfId="4618"/>
    <cellStyle name="20% - 强调文字颜色 1 2 2 2 2" xfId="4619"/>
    <cellStyle name="20% - 强调文字颜色 1 2 2 3" xfId="4620"/>
    <cellStyle name="好_国华锡林郭勒设备询价表 10" xfId="4621"/>
    <cellStyle name="40% - 强调文字颜色 2 2 8 2" xfId="4622"/>
    <cellStyle name="Comma[2] 2 2 2" xfId="4623"/>
    <cellStyle name="20% - 强调文字颜色 1 2 3 2" xfId="4624"/>
    <cellStyle name="公司标准表 11" xfId="4625"/>
    <cellStyle name="Ø›ŽÅ [0]_SCWHX012" xfId="4626"/>
    <cellStyle name="20% - 强调文字颜色 1 2 3 2 2" xfId="4627"/>
    <cellStyle name="Comma[2] 2 2 3" xfId="4628"/>
    <cellStyle name="20% - 强调文字颜色 1 2 3 3" xfId="4629"/>
    <cellStyle name="20% - 强调文字颜色 1 2 3 4" xfId="4630"/>
    <cellStyle name="40% - 强调文字颜色 1 6 3" xfId="4631"/>
    <cellStyle name="20% - 强调文字颜色 1 2 4 3 2" xfId="4632"/>
    <cellStyle name="20% - 强调文字颜色 3 10 2" xfId="4633"/>
    <cellStyle name="20% - 强调文字颜色 1 2 5 2" xfId="4634"/>
    <cellStyle name="40% - 强调文字颜色 2 5 3" xfId="4635"/>
    <cellStyle name="差_20110112-井巷工程(经李部审） 5 3" xfId="4636"/>
    <cellStyle name="20% - 强调文字颜色 1 2 5 2 2" xfId="4637"/>
    <cellStyle name="20% - 强调文字颜色 3 12" xfId="4638"/>
    <cellStyle name="Comma[2] 2 6" xfId="4639"/>
    <cellStyle name="20% - 强调文字颜色 1 2 7" xfId="4640"/>
    <cellStyle name="20% - 强调文字颜色 3 12 2" xfId="4641"/>
    <cellStyle name="20% - 强调文字颜色 1 2 7 2" xfId="4642"/>
    <cellStyle name="20% - 强调文字颜色 3 13" xfId="4643"/>
    <cellStyle name="Comma[2] 2 7" xfId="4644"/>
    <cellStyle name="20% - 强调文字颜色 1 2 8" xfId="4645"/>
    <cellStyle name="20% - 强调文字颜色 3 13 2" xfId="4646"/>
    <cellStyle name="20% - 强调文字颜色 1 2 8 2" xfId="4647"/>
    <cellStyle name="20% - 强调文字颜色 3 14" xfId="4648"/>
    <cellStyle name="Comma[2] 2 8" xfId="4649"/>
    <cellStyle name="20% - 强调文字颜色 1 2 9" xfId="4650"/>
    <cellStyle name="20% - 强调文字颜色 1 25" xfId="4651"/>
    <cellStyle name="20% - 强调文字颜色 1 3 2 2 2 2" xfId="4652"/>
    <cellStyle name="Normal - Style1 9 6" xfId="4653"/>
    <cellStyle name="20% - 强调文字颜色 4 5 5" xfId="4654"/>
    <cellStyle name="Normal - Style1 7 5 3" xfId="4655"/>
    <cellStyle name="20% - 强调文字颜色 4 3 4 3" xfId="4656"/>
    <cellStyle name="20% - 强调文字颜色 1 3 2 2 2 2 2" xfId="4657"/>
    <cellStyle name="20% - 强调文字颜色 4 3 2 2 3" xfId="4658"/>
    <cellStyle name="20% - 强调文字颜色 1 3 2 2 3" xfId="4659"/>
    <cellStyle name="20% - 强调文字颜色 1 3 3 3" xfId="4660"/>
    <cellStyle name="20% - 强调文字颜色 4 15 2" xfId="4661"/>
    <cellStyle name="20% - 强调文字颜色 4 20 2" xfId="4662"/>
    <cellStyle name="千位分隔 2 2 4 12" xfId="4663"/>
    <cellStyle name="20% - 强调文字颜色 1 3 4 2 2" xfId="4664"/>
    <cellStyle name="常规 38 3 2 2" xfId="4665"/>
    <cellStyle name="20% - 强调文字颜色 1 3 5" xfId="4666"/>
    <cellStyle name="20% - 强调文字颜色 1 3 5 2" xfId="4667"/>
    <cellStyle name="20% - 强调文字颜色 1 3 5 2 2" xfId="4668"/>
    <cellStyle name="20% - 强调文字颜色 1 3 5 3" xfId="4669"/>
    <cellStyle name="20% - 强调文字颜色 6 2 6 2 2" xfId="4670"/>
    <cellStyle name="20% - 强调文字颜色 1 3 6" xfId="4671"/>
    <cellStyle name="20% - 强调文字颜色 1 3 6 2" xfId="4672"/>
    <cellStyle name="Input Cells 9 3 2" xfId="4673"/>
    <cellStyle name="Comma[2] 4 2" xfId="4674"/>
    <cellStyle name="20% - 强调文字颜色 1 4 3" xfId="4675"/>
    <cellStyle name="Input Cells 9 3 2 2" xfId="4676"/>
    <cellStyle name="20% - 强调文字颜色 1 4 3 2" xfId="4677"/>
    <cellStyle name="20% - 强调文字颜色 1 4 3 2 2" xfId="4678"/>
    <cellStyle name="20% - 强调文字颜色 1 4 4 2" xfId="4679"/>
    <cellStyle name="20% - 强调文字颜色 1 4 4 2 2" xfId="4680"/>
    <cellStyle name="20% - 强调文字颜色 1 4 4 3" xfId="4681"/>
    <cellStyle name="20% - 强调文字颜色 1 4 5" xfId="4682"/>
    <cellStyle name="20% - 强调文字颜色 1 4 5 2" xfId="4683"/>
    <cellStyle name="Thousands 2 8" xfId="4684"/>
    <cellStyle name="20% - 强调文字颜色 1 5 2 2" xfId="4685"/>
    <cellStyle name="Input Cells 9 4 2" xfId="4686"/>
    <cellStyle name="20% - 强调文字颜色 1 5 3" xfId="4687"/>
    <cellStyle name="Input Cells 9 4 2 2" xfId="4688"/>
    <cellStyle name="20% - 强调文字颜色 1 5 3 2" xfId="4689"/>
    <cellStyle name="20% - 强调文字颜色 1 5 5" xfId="4690"/>
    <cellStyle name="千位分隔[0] 2 3 3 4" xfId="4691"/>
    <cellStyle name="20% - 强调文字颜色 1 6 2" xfId="4692"/>
    <cellStyle name="20% - 强调文字颜色 1 6 2 2" xfId="4693"/>
    <cellStyle name="Input Cells 9 5 2" xfId="4694"/>
    <cellStyle name="20% - 强调文字颜色 1 6 3" xfId="4695"/>
    <cellStyle name="Input Cells 9 5 3" xfId="4696"/>
    <cellStyle name="20% - 强调文字颜色 1 6 4" xfId="4697"/>
    <cellStyle name="20% - 强调文字颜色 1 7" xfId="4698"/>
    <cellStyle name="20% - 强调文字颜色 1 7 2" xfId="4699"/>
    <cellStyle name="20% - 强调文字颜色 1 8" xfId="4700"/>
    <cellStyle name="20% - 强调文字颜色 2 2 2 2 2" xfId="4701"/>
    <cellStyle name="20% - 强调文字颜色 1 9" xfId="4702"/>
    <cellStyle name="40% - 强调文字颜色 3 13 2" xfId="4703"/>
    <cellStyle name="标题 4 3 3 3" xfId="4704"/>
    <cellStyle name="20% - 强调文字颜色 2 12 2" xfId="4705"/>
    <cellStyle name="注释 7 2 3 2" xfId="4706"/>
    <cellStyle name="40% - 强调文字颜色 3 15" xfId="4707"/>
    <cellStyle name="40% - 强调文字颜色 3 20" xfId="4708"/>
    <cellStyle name="计算 28 2" xfId="4709"/>
    <cellStyle name="40% - 强调文字颜色 1 3 2 2 3 2" xfId="4710"/>
    <cellStyle name="20% - 强调文字颜色 2 14" xfId="4711"/>
    <cellStyle name="40% - 强调文字颜色 3 15 2" xfId="4712"/>
    <cellStyle name="40% - 强调文字颜色 3 20 2" xfId="4713"/>
    <cellStyle name="20% - 强调文字颜色 2 14 2" xfId="4714"/>
    <cellStyle name="40% - 强调文字颜色 3 16" xfId="4715"/>
    <cellStyle name="40% - 强调文字颜色 3 21" xfId="4716"/>
    <cellStyle name="20% - 强调文字颜色 2 15" xfId="4717"/>
    <cellStyle name="20% - 强调文字颜色 2 20" xfId="4718"/>
    <cellStyle name="常规 12 3 2 3 2" xfId="4719"/>
    <cellStyle name="40% - 强调文字颜色 3 23 2" xfId="4720"/>
    <cellStyle name="40% - 强调文字颜色 3 18 2" xfId="4721"/>
    <cellStyle name="20% - 强调文字颜色 2 17 2" xfId="4722"/>
    <cellStyle name="20% - 强调文字颜色 2 22 2" xfId="4723"/>
    <cellStyle name="20% - 强调文字颜色 2 4 6" xfId="4724"/>
    <cellStyle name="Currency$[2] 2" xfId="4725"/>
    <cellStyle name="20% - 强调文字颜色 2 19 2" xfId="4726"/>
    <cellStyle name="20% - 强调文字颜色 2 24 2" xfId="4727"/>
    <cellStyle name="Linked Cells 6 7" xfId="4728"/>
    <cellStyle name="20% - 强调文字颜色 3 4 3 2 2" xfId="4729"/>
    <cellStyle name="20% - 强调文字颜色 2 2 11" xfId="4730"/>
    <cellStyle name="20% - 强调文字颜色 2 2 11 2" xfId="4731"/>
    <cellStyle name="Linked Cells 2 20 2" xfId="4732"/>
    <cellStyle name="Linked Cells 2 15 2" xfId="4733"/>
    <cellStyle name="20% - 强调文字颜色 2 2 12" xfId="4734"/>
    <cellStyle name="20% - 强调文字颜色 2 2 15" xfId="4735"/>
    <cellStyle name="20% - 强调文字颜色 2 2 20" xfId="4736"/>
    <cellStyle name="20% - 强调文字颜色 3 4 2 3" xfId="4737"/>
    <cellStyle name="20% - 强调文字颜色 2 2 15 2" xfId="4738"/>
    <cellStyle name="20% - 强调文字颜色 2 2 20 2" xfId="4739"/>
    <cellStyle name="20% - 强调文字颜色 2 2 16" xfId="4740"/>
    <cellStyle name="20% - 强调文字颜色 2 2 21" xfId="4741"/>
    <cellStyle name="20% - 强调文字颜色 3 4 3 3" xfId="4742"/>
    <cellStyle name="20% - 强调文字颜色 2 2 16 2" xfId="4743"/>
    <cellStyle name="20% - 强调文字颜色 2 2 21 2" xfId="4744"/>
    <cellStyle name="20% - 强调文字颜色 2 2 19" xfId="4745"/>
    <cellStyle name="20% - 强调文字颜色 2 2 19 2" xfId="4746"/>
    <cellStyle name="40% - 强调文字颜色 3 2 7" xfId="4747"/>
    <cellStyle name="20% - 强调文字颜色 2 2 2" xfId="4748"/>
    <cellStyle name="40% - 强调文字颜色 3 2 7 2" xfId="4749"/>
    <cellStyle name="链接单元格 4 6" xfId="4750"/>
    <cellStyle name="20% - 强调文字颜色 2 2 2 2" xfId="4751"/>
    <cellStyle name="20% - 强调文字颜色 2 2 2 2 3" xfId="4752"/>
    <cellStyle name="20% - 强调文字颜色 2 2 2 3" xfId="4753"/>
    <cellStyle name="40% - 强调文字颜色 3 2 8" xfId="4754"/>
    <cellStyle name="20% - 强调文字颜色 2 2 3" xfId="4755"/>
    <cellStyle name="20% - 强调文字颜色 2 2 3 3" xfId="4756"/>
    <cellStyle name="20% - 强调文字颜色 2 2 3 3 2" xfId="4757"/>
    <cellStyle name="20% - 强调文字颜色 2 2 3 4" xfId="4758"/>
    <cellStyle name="40% - 强调文字颜色 3 2 9" xfId="4759"/>
    <cellStyle name="20% - 强调文字颜色 2 2 4" xfId="4760"/>
    <cellStyle name="40% - 强调文字颜色 3 2 9 2" xfId="4761"/>
    <cellStyle name="20% - 强调文字颜色 2 2 4 2" xfId="4762"/>
    <cellStyle name="20% - 强调文字颜色 2 2 4 3" xfId="4763"/>
    <cellStyle name="20% - 强调文字颜色 2 2 4 4" xfId="4764"/>
    <cellStyle name="style2 2 10" xfId="4765"/>
    <cellStyle name="20% - 强调文字颜色 6 3 2 2 2 2" xfId="4766"/>
    <cellStyle name="Percent[2] 2 10" xfId="4767"/>
    <cellStyle name="20% - 强调文字颜色 2 2 5" xfId="4768"/>
    <cellStyle name="20% - 强调文字颜色 6 3 2 2 2 2 2" xfId="4769"/>
    <cellStyle name="20% - 强调文字颜色 2 2 5 2" xfId="4770"/>
    <cellStyle name="20% - 强调文字颜色 2 2 5 2 2" xfId="4771"/>
    <cellStyle name="20% - 强调文字颜色 2 2 5 3" xfId="4772"/>
    <cellStyle name="20% - 强调文字颜色 2 2 6 3" xfId="4773"/>
    <cellStyle name="Percent[2] 2 12" xfId="4774"/>
    <cellStyle name="20% - 强调文字颜色 2 2 7" xfId="4775"/>
    <cellStyle name="20% - 强调文字颜色 2 2 7 2" xfId="4776"/>
    <cellStyle name="20% - 强调文字颜色 2 25" xfId="4777"/>
    <cellStyle name="强调文字颜色 2 2 3 2 2" xfId="4778"/>
    <cellStyle name="20% - 强调文字颜色 2 3 2" xfId="4779"/>
    <cellStyle name="20% - 强调文字颜色 2 3 2 2" xfId="4780"/>
    <cellStyle name="20% - 强调文字颜色 2 3 2 2 2" xfId="4781"/>
    <cellStyle name="20% - 强调文字颜色 2 3 2 2 2 2" xfId="4782"/>
    <cellStyle name="强调文字颜色 6 4 4 2 2" xfId="4783"/>
    <cellStyle name="20% - 强调文字颜色 2 3 2 2 2 3" xfId="4784"/>
    <cellStyle name="检查单元格 3 2 2 3 2" xfId="4785"/>
    <cellStyle name="20% - 强调文字颜色 2 3 2 2 3" xfId="4786"/>
    <cellStyle name="20% - 强调文字颜色 2 3 2 2 3 2" xfId="4787"/>
    <cellStyle name="Date_035湖南省康普通信设备有限责任公司评估明细表" xfId="4788"/>
    <cellStyle name="20% - 强调文字颜色 2 3 2 3" xfId="4789"/>
    <cellStyle name="20% - 强调文字颜色 2 3 2 3 2" xfId="4790"/>
    <cellStyle name="20% - 强调文字颜色 2 3 3" xfId="4791"/>
    <cellStyle name="20% - 强调文字颜色 2 3 4" xfId="4792"/>
    <cellStyle name="Currency\[0] 2 21" xfId="4793"/>
    <cellStyle name="Currency\[0] 2 16" xfId="4794"/>
    <cellStyle name="40% - 强调文字颜色 1 2 6" xfId="4795"/>
    <cellStyle name="计算 2 19" xfId="4796"/>
    <cellStyle name="20% - 强调文字颜色 2 3 4 2" xfId="4797"/>
    <cellStyle name="40% - 强调文字颜色 1 2 6 2" xfId="4798"/>
    <cellStyle name="20% - 强调文字颜色 2 3 4 2 2" xfId="4799"/>
    <cellStyle name="Currency\[0] 2 17" xfId="4800"/>
    <cellStyle name="40% - 强调文字颜色 1 2 7" xfId="4801"/>
    <cellStyle name="Percent_!!!GO" xfId="4802"/>
    <cellStyle name="20% - 强调文字颜色 2 3 4 3" xfId="4803"/>
    <cellStyle name="20% - 强调文字颜色 6 3 2 2 3 2" xfId="4804"/>
    <cellStyle name="20% - 强调文字颜色 2 3 5" xfId="4805"/>
    <cellStyle name="40% - 强调文字颜色 1 3 6" xfId="4806"/>
    <cellStyle name="20% - 强调文字颜色 2 3 5 2" xfId="4807"/>
    <cellStyle name="40% - 强调文字颜色 1 3 6 2" xfId="4808"/>
    <cellStyle name="20% - 强调文字颜色 2 3 5 2 2" xfId="4809"/>
    <cellStyle name="40% - 强调文字颜色 1 3 7" xfId="4810"/>
    <cellStyle name="20% - 强调文字颜色 2 3 5 3" xfId="4811"/>
    <cellStyle name="20% - 强调文字颜色 2 4 2 3" xfId="4812"/>
    <cellStyle name="20% - 强调文字颜色 2 4 3" xfId="4813"/>
    <cellStyle name="20% - 强调文字颜色 2 4 3 3" xfId="4814"/>
    <cellStyle name="20% - 强调文字颜色 2 4 4" xfId="4815"/>
    <cellStyle name="40% - 强调文字颜色 2 2 6" xfId="4816"/>
    <cellStyle name="20% - 强调文字颜色 2 4 4 2" xfId="4817"/>
    <cellStyle name="40% - 强调文字颜色 2 2 6 2" xfId="4818"/>
    <cellStyle name="20% - 强调文字颜色 2 4 4 2 2" xfId="4819"/>
    <cellStyle name="20% - 强调文字颜色 2 5 2 2" xfId="4820"/>
    <cellStyle name="20% - 强调文字颜色 2 5 3" xfId="4821"/>
    <cellStyle name="20% - 强调文字颜色 2 5 3 2" xfId="4822"/>
    <cellStyle name="20% - 强调文字颜色 2 5 4" xfId="4823"/>
    <cellStyle name="40% - 强调文字颜色 3 2 6" xfId="4824"/>
    <cellStyle name="20% - 强调文字颜色 2 5 4 2" xfId="4825"/>
    <cellStyle name="20% - 强调文字颜色 2 6 2 2" xfId="4826"/>
    <cellStyle name="60% - 强调文字颜色 1 2 2 2" xfId="4827"/>
    <cellStyle name="20% - 强调文字颜色 2 6 3" xfId="4828"/>
    <cellStyle name="20% - 强调文字颜色 2 7" xfId="4829"/>
    <cellStyle name="20% - 强调文字颜色 2 8" xfId="4830"/>
    <cellStyle name="20% - 强调文字颜色 2 8 2" xfId="4831"/>
    <cellStyle name="好_20110112-井巷工程(经李部审）_0270锡林郭勒公司资产评估表 2 3" xfId="4832"/>
    <cellStyle name="20% - 强调文字颜色 2 8 2 2" xfId="4833"/>
    <cellStyle name="60% - 强调文字颜色 1 2 4 2" xfId="4834"/>
    <cellStyle name="20% - 强调文字颜色 2 8 3" xfId="4835"/>
    <cellStyle name="20% - 强调文字颜色 2 9" xfId="4836"/>
    <cellStyle name="20% - 强调文字颜色 2 9 2" xfId="4837"/>
    <cellStyle name="20% - 强调文字颜色 3 18 2" xfId="4838"/>
    <cellStyle name="20% - 强调文字颜色 3 23 2" xfId="4839"/>
    <cellStyle name="20% - 强调文字颜色 3 19" xfId="4840"/>
    <cellStyle name="20% - 强调文字颜色 3 24" xfId="4841"/>
    <cellStyle name="输入 5 2" xfId="4842"/>
    <cellStyle name="20% - 强调文字颜色 3 2 10" xfId="4843"/>
    <cellStyle name="输入 6 3" xfId="4844"/>
    <cellStyle name="输入 5 2 2" xfId="4845"/>
    <cellStyle name="好_山西煤炭进出口集团左权鑫顺煤业有限公司资产评估表 8" xfId="4846"/>
    <cellStyle name="20% - 强调文字颜色 3 2 10 2" xfId="4847"/>
    <cellStyle name="输入 5 4" xfId="4848"/>
    <cellStyle name="Linked Cells 3 20 2" xfId="4849"/>
    <cellStyle name="Linked Cells 3 15 2" xfId="4850"/>
    <cellStyle name="20% - 强调文字颜色 3 2 12" xfId="4851"/>
    <cellStyle name="输入 8 3" xfId="4852"/>
    <cellStyle name="输入 5 4 2" xfId="4853"/>
    <cellStyle name="20% - 强调文字颜色 3 2 12 2" xfId="4854"/>
    <cellStyle name="输入 5 6" xfId="4855"/>
    <cellStyle name="20% - 强调文字颜色 3 2 14" xfId="4856"/>
    <cellStyle name="20% - 强调文字颜色 3 2 14 2" xfId="4857"/>
    <cellStyle name="20% - 强调文字颜色 3 2 15" xfId="4858"/>
    <cellStyle name="20% - 强调文字颜色 3 2 20" xfId="4859"/>
    <cellStyle name="20% - 强调文字颜色 3 2 15 2" xfId="4860"/>
    <cellStyle name="20% - 强调文字颜色 3 2 20 2" xfId="4861"/>
    <cellStyle name="20% - 强调文字颜色 3 2 16" xfId="4862"/>
    <cellStyle name="20% - 强调文字颜色 3 2 21" xfId="4863"/>
    <cellStyle name="20% - 强调文字颜色 3 2 17" xfId="4864"/>
    <cellStyle name="20% - 强调文字颜色 3 2 22" xfId="4865"/>
    <cellStyle name="20% - 强调文字颜色 3 2 17 2" xfId="4866"/>
    <cellStyle name="20% - 强调文字颜色 3 2 3" xfId="4867"/>
    <cellStyle name="差_主要设备询价表（塔城） 9" xfId="4868"/>
    <cellStyle name="20% - 强调文字颜色 3 2 3 2" xfId="4869"/>
    <cellStyle name="20% - 强调文字颜色 3 2 3 2 2" xfId="4870"/>
    <cellStyle name="20% - 强调文字颜色 3 2 3 3" xfId="4871"/>
    <cellStyle name="20% - 强调文字颜色 3 2 4 2" xfId="4872"/>
    <cellStyle name="20% - 强调文字颜色 3 2 5" xfId="4873"/>
    <cellStyle name="20% - 强调文字颜色 3 2 5 2" xfId="4874"/>
    <cellStyle name="20% - 强调文字颜色 3 2 5 2 2" xfId="4875"/>
    <cellStyle name="20% - 强调文字颜色 3 2 5 3" xfId="4876"/>
    <cellStyle name="20% - 强调文字颜色 3 2 6 2" xfId="4877"/>
    <cellStyle name="20% - 强调文字颜色 3 2 6 2 2" xfId="4878"/>
    <cellStyle name="20% - 强调文字颜色 3 2 7" xfId="4879"/>
    <cellStyle name="20% - 强调文字颜色 3 2 7 2" xfId="4880"/>
    <cellStyle name="20% - 强调文字颜色 3 2 8" xfId="4881"/>
    <cellStyle name="20% - 强调文字颜色 3 25" xfId="4882"/>
    <cellStyle name="Input Cells 3 5" xfId="4883"/>
    <cellStyle name="20% - 强调文字颜色 3 3 2 2" xfId="4884"/>
    <cellStyle name="Input Cells 3 5 2" xfId="4885"/>
    <cellStyle name="20% - 强调文字颜色 3 3 2 2 2" xfId="4886"/>
    <cellStyle name="Input Cells 3 5 2 2" xfId="4887"/>
    <cellStyle name="20% - 强调文字颜色 3 3 2 2 2 2" xfId="4888"/>
    <cellStyle name="20% - 强调文字颜色 3 3 2 2 2 2 2" xfId="4889"/>
    <cellStyle name="Input Cells 3 5 3" xfId="4890"/>
    <cellStyle name="20% - 强调文字颜色 3 3 2 2 3" xfId="4891"/>
    <cellStyle name="Input Cells 3 6" xfId="4892"/>
    <cellStyle name="20% - 强调文字颜色 3 3 2 3" xfId="4893"/>
    <cellStyle name="40% - 强调文字颜色 3 2 15 2" xfId="4894"/>
    <cellStyle name="40% - 强调文字颜色 3 2 20 2" xfId="4895"/>
    <cellStyle name="Input Cells 3 6 2" xfId="4896"/>
    <cellStyle name="20% - 强调文字颜色 3 3 2 3 2" xfId="4897"/>
    <cellStyle name="Input Cells 4 5" xfId="4898"/>
    <cellStyle name="20% - 强调文字颜色 3 3 3 2" xfId="4899"/>
    <cellStyle name="Input Cells 4 5 2" xfId="4900"/>
    <cellStyle name="20% - 强调文字颜色 3 3 3 2 2" xfId="4901"/>
    <cellStyle name="Input Cells 4 6" xfId="4902"/>
    <cellStyle name="20% - 强调文字颜色 3 3 3 3" xfId="4903"/>
    <cellStyle name="40% - 强调文字颜色 3 2 16 2" xfId="4904"/>
    <cellStyle name="40% - 强调文字颜色 3 2 21 2" xfId="4905"/>
    <cellStyle name="强调文字颜色 3 8 3" xfId="4906"/>
    <cellStyle name="Normal - Style1 6 3 2" xfId="4907"/>
    <cellStyle name="20% - 强调文字颜色 4 2 2 2" xfId="4908"/>
    <cellStyle name="20% - 强调文字颜色 3 3 4" xfId="4909"/>
    <cellStyle name="Normal - Style1 6 3 2 2" xfId="4910"/>
    <cellStyle name="20% - 强调文字颜色 4 2 2 2 2" xfId="4911"/>
    <cellStyle name="Input Cells 5 5" xfId="4912"/>
    <cellStyle name="20% - 强调文字颜色 3 3 4 2" xfId="4913"/>
    <cellStyle name="Input Cells 5 5 2" xfId="4914"/>
    <cellStyle name="20% - 强调文字颜色 3 3 4 2 2" xfId="4915"/>
    <cellStyle name="Input Cells 5 6" xfId="4916"/>
    <cellStyle name="20% - 强调文字颜色 3 3 4 3" xfId="4917"/>
    <cellStyle name="40% - 强调文字颜色 3 2 17 2" xfId="4918"/>
    <cellStyle name="20% - 强调文字颜色 4 2 2 2 3" xfId="4919"/>
    <cellStyle name="Input Cells 7 5" xfId="4920"/>
    <cellStyle name="Grey 2 20" xfId="4921"/>
    <cellStyle name="Grey 2 15" xfId="4922"/>
    <cellStyle name="20% - 强调文字颜色 3 3 6 2" xfId="4923"/>
    <cellStyle name="20% - 强调文字颜色 3 3 7" xfId="4924"/>
    <cellStyle name="Currency$[2] 2 3" xfId="4925"/>
    <cellStyle name="20% - 强调文字颜色 3 4 2" xfId="4926"/>
    <cellStyle name="20% - 强调文字颜色 3 4 2 2" xfId="4927"/>
    <cellStyle name="20% - 强调文字颜色 3 4 2 2 2" xfId="4928"/>
    <cellStyle name="Currency$[2] 2 4" xfId="4929"/>
    <cellStyle name="20% - 强调文字颜色 3 4 3" xfId="4930"/>
    <cellStyle name="20% - 强调文字颜色 3 4 3 2" xfId="4931"/>
    <cellStyle name="千位分隔 7 3" xfId="4932"/>
    <cellStyle name="20% - 强调文字颜色 3 4 4 2 2" xfId="4933"/>
    <cellStyle name="Normal - Style1 6 4 3" xfId="4934"/>
    <cellStyle name="20% - 强调文字颜色 4 2 3 3" xfId="4935"/>
    <cellStyle name="Currency$[2] 2 6" xfId="4936"/>
    <cellStyle name="20% - 强调文字颜色 3 4 5" xfId="4937"/>
    <cellStyle name="20% - 强调文字颜色 4 2 3 3 2" xfId="4938"/>
    <cellStyle name="20% - 强调文字颜色 3 4 5 2" xfId="4939"/>
    <cellStyle name="Normal - Style1 6 5 2 2" xfId="4940"/>
    <cellStyle name="20% - 强调文字颜色 4 2 4 2 2" xfId="4941"/>
    <cellStyle name="20% - 强调文字颜色 3 5 4 2" xfId="4942"/>
    <cellStyle name="40% - Accent4" xfId="4943"/>
    <cellStyle name="20% - 强调文字颜色 3 8 2 2" xfId="4944"/>
    <cellStyle name="60% - 强调文字颜色 1 3 4 2" xfId="4945"/>
    <cellStyle name="20% - 强调文字颜色 3 8 3" xfId="4946"/>
    <cellStyle name="20% - 强调文字颜色 3 9" xfId="4947"/>
    <cellStyle name="20% - 强调文字颜色 3 9 2" xfId="4948"/>
    <cellStyle name="20% - 强调文字颜色 4 12" xfId="4949"/>
    <cellStyle name="20% - 强调文字颜色 4 12 2" xfId="4950"/>
    <cellStyle name="20% - 强调文字颜色 4 13" xfId="4951"/>
    <cellStyle name="20% - 强调文字颜色 4 14 2" xfId="4952"/>
    <cellStyle name="20% - 强调文字颜色 4 16 2" xfId="4953"/>
    <cellStyle name="20% - 强调文字颜色 4 21 2" xfId="4954"/>
    <cellStyle name="20% - 强调文字颜色 4 18" xfId="4955"/>
    <cellStyle name="20% - 强调文字颜色 4 23" xfId="4956"/>
    <cellStyle name="20% - 强调文字颜色 4 19 2" xfId="4957"/>
    <cellStyle name="20% - 强调文字颜色 4 24 2" xfId="4958"/>
    <cellStyle name="40% - 强调文字颜色 1 12 2" xfId="4959"/>
    <cellStyle name="20% - 强调文字颜色 4 2 15" xfId="4960"/>
    <cellStyle name="20% - 强调文字颜色 4 2 20" xfId="4961"/>
    <cellStyle name="20% - 强调文字颜色 4 2 15 2" xfId="4962"/>
    <cellStyle name="20% - 强调文字颜色 4 2 20 2" xfId="4963"/>
    <cellStyle name="20% - 强调文字颜色 4 2 16" xfId="4964"/>
    <cellStyle name="20% - 强调文字颜色 4 2 21" xfId="4965"/>
    <cellStyle name="20% - 强调文字颜色 4 2 16 2" xfId="4966"/>
    <cellStyle name="20% - 强调文字颜色 4 2 21 2" xfId="4967"/>
    <cellStyle name="20% - 强调文字颜色 4 2 17 2" xfId="4968"/>
    <cellStyle name="警告文本 2 5 2" xfId="4969"/>
    <cellStyle name="20% - 强调文字颜色 4 2 18" xfId="4970"/>
    <cellStyle name="RevList 15 3" xfId="4971"/>
    <cellStyle name="20% - 强调文字颜色 5 3 2 2 2 3" xfId="4972"/>
    <cellStyle name="警告文本 2 5 2 2" xfId="4973"/>
    <cellStyle name="20% - 强调文字颜色 4 2 18 2" xfId="4974"/>
    <cellStyle name="Normal - Style1 6 3" xfId="4975"/>
    <cellStyle name="20% - 强调文字颜色 4 2 2" xfId="4976"/>
    <cellStyle name="³f¹ô_0999Comm Group consol" xfId="4977"/>
    <cellStyle name="Normal - Style1 6 5" xfId="4978"/>
    <cellStyle name="20% - 强调文字颜色 4 2 4" xfId="4979"/>
    <cellStyle name="20% - 强调文字颜色 4 2 4 3 2" xfId="4980"/>
    <cellStyle name="Normal - Style1 6 6" xfId="4981"/>
    <cellStyle name="20% - 强调文字颜色 4 2 5" xfId="4982"/>
    <cellStyle name="千位分隔 3 20" xfId="4983"/>
    <cellStyle name="千位分隔 3 15" xfId="4984"/>
    <cellStyle name="Normal - Style1 6 7 2" xfId="4985"/>
    <cellStyle name="20% - 强调文字颜色 4 2 6 2" xfId="4986"/>
    <cellStyle name="20% - 强调文字颜色 4 2 6 2 2" xfId="4987"/>
    <cellStyle name="千位分隔 3 21" xfId="4988"/>
    <cellStyle name="千位分隔 3 16" xfId="4989"/>
    <cellStyle name="20% - 强调文字颜色 4 2 6 3" xfId="4990"/>
    <cellStyle name="Normal - Style1 6 8 2" xfId="4991"/>
    <cellStyle name="20% - 强调文字颜色 4 2 7 2" xfId="4992"/>
    <cellStyle name="Normal - Style1 6 9" xfId="4993"/>
    <cellStyle name="20% - 强调文字颜色 4 2 8" xfId="4994"/>
    <cellStyle name="20% - 强调文字颜色 4 2 8 2" xfId="4995"/>
    <cellStyle name="20% - 强调文字颜色 4 2 9" xfId="4996"/>
    <cellStyle name="20% - 强调文字颜色 4 2 9 2" xfId="4997"/>
    <cellStyle name="20% - 强调文字颜色 4 25" xfId="4998"/>
    <cellStyle name="强调文字颜色 2 2 5 2 2" xfId="4999"/>
    <cellStyle name="Normal - Style1 7 3" xfId="5000"/>
    <cellStyle name="20% - 强调文字颜色 4 3 2" xfId="5001"/>
    <cellStyle name="Normal - Style1 7 5" xfId="5002"/>
    <cellStyle name="20% - 强调文字颜色 4 3 4" xfId="5003"/>
    <cellStyle name="强调文字颜色 4 8 3" xfId="5004"/>
    <cellStyle name="Normal - Style1 7 3 2" xfId="5005"/>
    <cellStyle name="20% - 强调文字颜色 4 3 2 2" xfId="5006"/>
    <cellStyle name="Normal - Style1 9 5" xfId="5007"/>
    <cellStyle name="20% - 强调文字颜色 4 5 4" xfId="5008"/>
    <cellStyle name="Normal - Style1 7 5 2" xfId="5009"/>
    <cellStyle name="20% - 强调文字颜色 4 3 4 2" xfId="5010"/>
    <cellStyle name="Normal - Style1 7 3 2 2" xfId="5011"/>
    <cellStyle name="20% - 强调文字颜色 4 3 2 2 2" xfId="5012"/>
    <cellStyle name="20% - 强调文字颜色 6 5 4" xfId="5013"/>
    <cellStyle name="适中 3 6" xfId="5014"/>
    <cellStyle name="Normal - Style1 9 5 2" xfId="5015"/>
    <cellStyle name="20% - 强调文字颜色 4 5 4 2" xfId="5016"/>
    <cellStyle name="Normal - Style1 7 5 2 2" xfId="5017"/>
    <cellStyle name="Calc Currency (0) 27" xfId="5018"/>
    <cellStyle name="20% - 强调文字颜色 4 3 4 2 2" xfId="5019"/>
    <cellStyle name="20% - 强调文字颜色 4 3 2 2 2 2" xfId="5020"/>
    <cellStyle name="20% - 强调文字颜色 6 5 4 2" xfId="5021"/>
    <cellStyle name="20% - 强调文字颜色 4 3 2 2 2 2 2" xfId="5022"/>
    <cellStyle name="20% - 强调文字颜色 6 5 5" xfId="5023"/>
    <cellStyle name="20% - 强调文字颜色 4 3 2 2 2 3" xfId="5024"/>
    <cellStyle name="20% - 强调文字颜色 6 6 4" xfId="5025"/>
    <cellStyle name="20% - 强调文字颜色 4 3 2 2 3 2" xfId="5026"/>
    <cellStyle name="Normal - Style1 7 6" xfId="5027"/>
    <cellStyle name="20% - 强调文字颜色 4 3 5" xfId="5028"/>
    <cellStyle name="Normal - Style1 7 3 3" xfId="5029"/>
    <cellStyle name="20% - 强调文字颜色 4 3 2 3" xfId="5030"/>
    <cellStyle name="注释 2 2 9" xfId="5031"/>
    <cellStyle name="60% - 强调文字颜色 1 4 2 3" xfId="5032"/>
    <cellStyle name="20% - 强调文字颜色 4 6 4" xfId="5033"/>
    <cellStyle name="Normal - Style1 7 6 2" xfId="5034"/>
    <cellStyle name="20% - 强调文字颜色 4 3 5 2" xfId="5035"/>
    <cellStyle name="20% - 强调文字颜色 4 3 2 3 2" xfId="5036"/>
    <cellStyle name="Normal - Style1 7 4" xfId="5037"/>
    <cellStyle name="20% - 强调文字颜色 4 3 3" xfId="5038"/>
    <cellStyle name="Normal - Style1 8 5" xfId="5039"/>
    <cellStyle name="20% - 强调文字颜色 4 4 4" xfId="5040"/>
    <cellStyle name="Normal - Style1 7 4 2" xfId="5041"/>
    <cellStyle name="20% - 强调文字颜色 4 3 3 2" xfId="5042"/>
    <cellStyle name="Normal - Style1 8 6" xfId="5043"/>
    <cellStyle name="20% - 强调文字颜色 4 4 5" xfId="5044"/>
    <cellStyle name="Normal - Style1 7 4 3" xfId="5045"/>
    <cellStyle name="20% - 强调文字颜色 4 3 3 3" xfId="5046"/>
    <cellStyle name="Normal - Style1 7 6 2 2" xfId="5047"/>
    <cellStyle name="20% - 强调文字颜色 4 3 5 2 2" xfId="5048"/>
    <cellStyle name="PrePop Units (2) 2 2" xfId="5049"/>
    <cellStyle name="Normal - Style1 7 6 3" xfId="5050"/>
    <cellStyle name="20% - 强调文字颜色 4 3 5 3" xfId="5051"/>
    <cellStyle name="Normal - Style1 8 3" xfId="5052"/>
    <cellStyle name="20% - 强调文字颜色 4 4 2" xfId="5053"/>
    <cellStyle name="20% - 强调文字颜色 5 3 4" xfId="5054"/>
    <cellStyle name="样式 1 5 5" xfId="5055"/>
    <cellStyle name="强调文字颜色 5 8 3" xfId="5056"/>
    <cellStyle name="Normal - Style1 8 3 2" xfId="5057"/>
    <cellStyle name="20% - 强调文字颜色 4 4 2 2" xfId="5058"/>
    <cellStyle name="20% - 强调文字颜色 5 3 4 2" xfId="5059"/>
    <cellStyle name="Normal - Style1 8 3 2 2" xfId="5060"/>
    <cellStyle name="20% - 强调文字颜色 4 4 2 2 2" xfId="5061"/>
    <cellStyle name="Percent[0] 2 9" xfId="5062"/>
    <cellStyle name="20% - 强调文字颜色 5 4 4 2" xfId="5063"/>
    <cellStyle name="Normal - Style1 8 4 2 2" xfId="5064"/>
    <cellStyle name="20% - 强调文字颜色 4 4 3 2 2" xfId="5065"/>
    <cellStyle name="20% - 强调文字颜色 5 4 5" xfId="5066"/>
    <cellStyle name="Normal - Style1 8 4 3" xfId="5067"/>
    <cellStyle name="20% - 强调文字颜色 4 4 3 3" xfId="5068"/>
    <cellStyle name="20% - 强调文字颜色 5 6 4" xfId="5069"/>
    <cellStyle name="好_0270锡林郭勒公司资产评估表 5" xfId="5070"/>
    <cellStyle name="Normal - Style1 8 6 2" xfId="5071"/>
    <cellStyle name="20% - 强调文字颜色 4 4 5 2" xfId="5072"/>
    <cellStyle name="Normal - Style1 9 3" xfId="5073"/>
    <cellStyle name="20% - 强调文字颜色 4 5 2" xfId="5074"/>
    <cellStyle name="20% - 强调文字颜色 6 3 4" xfId="5075"/>
    <cellStyle name="强调文字颜色 6 8 3" xfId="5076"/>
    <cellStyle name="Normal - Style1 9 3 2" xfId="5077"/>
    <cellStyle name="20% - 强调文字颜色 4 5 2 2" xfId="5078"/>
    <cellStyle name="注释 2 2 7" xfId="5079"/>
    <cellStyle name="20% - 强调文字颜色 4 6 2" xfId="5080"/>
    <cellStyle name="20% - 强调文字颜色 4 6 2 2" xfId="5081"/>
    <cellStyle name="20% - 强调文字颜色 4 7" xfId="5082"/>
    <cellStyle name="20% - 强调文字颜色 4 7 2" xfId="5083"/>
    <cellStyle name="60% - 强调文字颜色 1 4 3 2" xfId="5084"/>
    <cellStyle name="20% - 强调文字颜色 4 7 3" xfId="5085"/>
    <cellStyle name="20% - 强调文字颜色 4 8" xfId="5086"/>
    <cellStyle name="Input [yellow] 21" xfId="5087"/>
    <cellStyle name="Input [yellow] 16" xfId="5088"/>
    <cellStyle name="20% - 强调文字颜色 4 8 2" xfId="5089"/>
    <cellStyle name="Normal - Style1 14" xfId="5090"/>
    <cellStyle name="20% - 强调文字颜色 4 8 2 2" xfId="5091"/>
    <cellStyle name="20% - 强调文字颜色 4 9" xfId="5092"/>
    <cellStyle name="20% - 强调文字颜色 4 9 2" xfId="5093"/>
    <cellStyle name="20% - 强调文字颜色 5 11" xfId="5094"/>
    <cellStyle name="20% - 强调文字颜色 5 12" xfId="5095"/>
    <cellStyle name="20% - 强调文字颜色 5 12 2" xfId="5096"/>
    <cellStyle name="20% - 强调文字颜色 5 13" xfId="5097"/>
    <cellStyle name="20% - 强调文字颜色 5 13 2" xfId="5098"/>
    <cellStyle name="20% - 强调文字颜色 5 14 2" xfId="5099"/>
    <cellStyle name="20% - 强调文字颜色 5 15 2" xfId="5100"/>
    <cellStyle name="20% - 强调文字颜色 5 20 2" xfId="5101"/>
    <cellStyle name="常规 14 2 2" xfId="5102"/>
    <cellStyle name="20% - 强调文字颜色 5 16" xfId="5103"/>
    <cellStyle name="20% - 强调文字颜色 5 21" xfId="5104"/>
    <cellStyle name="常规 14 2 2 2" xfId="5105"/>
    <cellStyle name="20% - 强调文字颜色 5 16 2" xfId="5106"/>
    <cellStyle name="20% - 强调文字颜色 5 21 2" xfId="5107"/>
    <cellStyle name="RevList 4 3 2" xfId="5108"/>
    <cellStyle name="20% - 强调文字颜色 5 17" xfId="5109"/>
    <cellStyle name="20% - 强调文字颜色 5 22" xfId="5110"/>
    <cellStyle name="RevList 4 3 2 2" xfId="5111"/>
    <cellStyle name="20% - 强调文字颜色 5 17 2" xfId="5112"/>
    <cellStyle name="20% - 强调文字颜色 5 22 2" xfId="5113"/>
    <cellStyle name="RevList 4 3 3" xfId="5114"/>
    <cellStyle name="20% - 强调文字颜色 5 18" xfId="5115"/>
    <cellStyle name="20% - 强调文字颜色 5 23" xfId="5116"/>
    <cellStyle name="RevList 4 3 3 2" xfId="5117"/>
    <cellStyle name="20% - 强调文字颜色 5 18 2" xfId="5118"/>
    <cellStyle name="20% - 强调文字颜色 5 23 2" xfId="5119"/>
    <cellStyle name="RevList 4 3 4" xfId="5120"/>
    <cellStyle name="20% - 强调文字颜色 5 19" xfId="5121"/>
    <cellStyle name="20% - 强调文字颜色 5 24" xfId="5122"/>
    <cellStyle name="20% - 强调文字颜色 5 19 2" xfId="5123"/>
    <cellStyle name="20% - 强调文字颜色 5 24 2" xfId="5124"/>
    <cellStyle name="RevList 12 4" xfId="5125"/>
    <cellStyle name="20% - 强调文字颜色 5 2" xfId="5126"/>
    <cellStyle name="20% - 强调文字颜色 5 2 11" xfId="5127"/>
    <cellStyle name="20% - 强调文字颜色 5 2 11 2" xfId="5128"/>
    <cellStyle name="Linked Cells 5 20 2" xfId="5129"/>
    <cellStyle name="Linked Cells 5 15 2" xfId="5130"/>
    <cellStyle name="20% - 强调文字颜色 5 2 12" xfId="5131"/>
    <cellStyle name="20% - 强调文字颜色 5 2 13" xfId="5132"/>
    <cellStyle name="千位分隔 8 2 20" xfId="5133"/>
    <cellStyle name="千位分隔 8 2 15" xfId="5134"/>
    <cellStyle name="20% - 强调文字颜色 5 2 13 2" xfId="5135"/>
    <cellStyle name="20% - 强调文字颜色 5 2 14 2" xfId="5136"/>
    <cellStyle name="20% - 强调文字颜色 5 2 18 2" xfId="5137"/>
    <cellStyle name="常规 37 2 4" xfId="5138"/>
    <cellStyle name="20% - 强调文字颜色 5 2 19 2" xfId="5139"/>
    <cellStyle name="20% - 强调文字颜色 5 2 2" xfId="5140"/>
    <cellStyle name="40% - 强调文字颜色 2 7 3" xfId="5141"/>
    <cellStyle name="20% - 强调文字颜色 5 2 2 2 3" xfId="5142"/>
    <cellStyle name="20% - 强调文字颜色 5 2 3" xfId="5143"/>
    <cellStyle name="20% - 强调文字颜色 5 2 3 2 2" xfId="5144"/>
    <cellStyle name="20% - 强调文字颜色 5 2 3 3 2" xfId="5145"/>
    <cellStyle name="20% - 强调文字颜色 5 2 3 4" xfId="5146"/>
    <cellStyle name="20% - 强调文字颜色 5 2 4" xfId="5147"/>
    <cellStyle name="20% - 强调文字颜色 5 2 4 2" xfId="5148"/>
    <cellStyle name="20% - 强调文字颜色 5 2 4 3 2" xfId="5149"/>
    <cellStyle name="20% - 强调文字颜色 5 2 5" xfId="5150"/>
    <cellStyle name="好 2 8" xfId="5151"/>
    <cellStyle name="20% - 强调文字颜色 5 2 5 2" xfId="5152"/>
    <cellStyle name="常规 2 3 2 2 4" xfId="5153"/>
    <cellStyle name="20% - 强调文字颜色 5 2 5 2 2" xfId="5154"/>
    <cellStyle name="好 2 9" xfId="5155"/>
    <cellStyle name="n_1028ERP明细估值(DCF)尽职调查表(金嗓子)_附件5：评估、审计明细表（成本法）" xfId="5156"/>
    <cellStyle name="20% - 强调文字颜色 5 2 5 3" xfId="5157"/>
    <cellStyle name="好_山阴县安荣乡煤矿井巷工程计算表（11-04-16） 2 2 2" xfId="5158"/>
    <cellStyle name="40% - 强调文字颜色 2 3 2 2 2" xfId="5159"/>
    <cellStyle name="20% - 强调文字颜色 5 2 6" xfId="5160"/>
    <cellStyle name="好_山阴县安荣乡煤矿井巷工程计算表（11-04-16） 2 2 2 2" xfId="5161"/>
    <cellStyle name="40% - 强调文字颜色 2 3 2 2 2 2" xfId="5162"/>
    <cellStyle name="好 3 8" xfId="5163"/>
    <cellStyle name="20% - 强调文字颜色 5 2 6 2" xfId="5164"/>
    <cellStyle name="40% - 强调文字颜色 2 3 2 2 2 2 2" xfId="5165"/>
    <cellStyle name="20% - 强调文字颜色 5 2 6 2 2" xfId="5166"/>
    <cellStyle name="好_山阴县安荣乡煤矿井巷工程计算表（11-04-16） 2 2 3" xfId="5167"/>
    <cellStyle name="40% - 强调文字颜色 2 3 2 2 3" xfId="5168"/>
    <cellStyle name="20% - 强调文字颜色 5 2 7" xfId="5169"/>
    <cellStyle name="style" xfId="5170"/>
    <cellStyle name="40% - 强调文字颜色 2 3 2 2 3 2" xfId="5171"/>
    <cellStyle name="20% - 强调文字颜色 5 2 7 2" xfId="5172"/>
    <cellStyle name="40% - 强调文字颜色 2 3 2 2 4" xfId="5173"/>
    <cellStyle name="20% - 强调文字颜色 5 2 8" xfId="5174"/>
    <cellStyle name="20% - 强调文字颜色 5 2 8 2" xfId="5175"/>
    <cellStyle name="超链接 2 2 10" xfId="5176"/>
    <cellStyle name="20% - 强调文字颜色 5 2 9" xfId="5177"/>
    <cellStyle name="20% - 强调文字颜色 5 25" xfId="5178"/>
    <cellStyle name="强调文字颜色 2 2 6 2" xfId="5179"/>
    <cellStyle name="20% - 强调文字颜色 5 3" xfId="5180"/>
    <cellStyle name="强调文字颜色 2 2 6 2 2" xfId="5181"/>
    <cellStyle name="20% - 强调文字颜色 5 3 2" xfId="5182"/>
    <cellStyle name="20% - 强调文字颜色 5 3 2 2" xfId="5183"/>
    <cellStyle name="RevList 20" xfId="5184"/>
    <cellStyle name="RevList 15" xfId="5185"/>
    <cellStyle name="20% - 强调文字颜色 5 3 2 2 2" xfId="5186"/>
    <cellStyle name="RevList 20 2" xfId="5187"/>
    <cellStyle name="RevList 15 2" xfId="5188"/>
    <cellStyle name="20% - 强调文字颜色 5 3 2 2 2 2" xfId="5189"/>
    <cellStyle name="RevList 15 2 2" xfId="5190"/>
    <cellStyle name="20% - 强调文字颜色 5 3 2 2 2 2 2" xfId="5191"/>
    <cellStyle name="RevList 21" xfId="5192"/>
    <cellStyle name="RevList 16" xfId="5193"/>
    <cellStyle name="20% - 强调文字颜色 5 3 2 2 3" xfId="5194"/>
    <cellStyle name="RevList 21 2" xfId="5195"/>
    <cellStyle name="RevList 16 2" xfId="5196"/>
    <cellStyle name="20% - 强调文字颜色 5 3 2 2 3 2" xfId="5197"/>
    <cellStyle name="³¬¼¶Á´½Ó" xfId="5198"/>
    <cellStyle name="常规 24 5 2" xfId="5199"/>
    <cellStyle name="常规 19 5 2" xfId="5200"/>
    <cellStyle name="RevList 22" xfId="5201"/>
    <cellStyle name="RevList 17" xfId="5202"/>
    <cellStyle name="20% - 强调文字颜色 5 3 2 2 4" xfId="5203"/>
    <cellStyle name="20% - 强调文字颜色 5 3 2 3" xfId="5204"/>
    <cellStyle name="20% - 强调文字颜色 5 3 2 3 2" xfId="5205"/>
    <cellStyle name="20% - 强调文字颜色 5 3 2 4" xfId="5206"/>
    <cellStyle name="常规 5 7 7 3 2" xfId="5207"/>
    <cellStyle name="20% - 强调文字颜色 5 3 3" xfId="5208"/>
    <cellStyle name="20% - 强调文字颜色 5 3 4 2 2" xfId="5209"/>
    <cellStyle name="20% - 强调文字颜色 5 3 4 3" xfId="5210"/>
    <cellStyle name="20% - 强调文字颜色 5 3 5 3" xfId="5211"/>
    <cellStyle name="解释性文本 2 2" xfId="5212"/>
    <cellStyle name="40% - 强调文字颜色 2 3 2 3 2" xfId="5213"/>
    <cellStyle name="20% - 强调文字颜色 5 3 6" xfId="5214"/>
    <cellStyle name="20% - 强调文字颜色 5 3 7" xfId="5215"/>
    <cellStyle name="强调文字颜色 2 2 6 3" xfId="5216"/>
    <cellStyle name="20% - 强调文字颜色 5 4" xfId="5217"/>
    <cellStyle name="20% - 强调文字颜色 5 4 2" xfId="5218"/>
    <cellStyle name="20% - 强调文字颜色 5 4 2 2" xfId="5219"/>
    <cellStyle name="20% - 强调文字颜色 5 4 2 2 2" xfId="5220"/>
    <cellStyle name="20% - 强调文字颜色 5 4 2 3" xfId="5221"/>
    <cellStyle name="20% - 强调文字颜色 5 4 3" xfId="5222"/>
    <cellStyle name="20% - 强调文字颜色 5 4 3 2" xfId="5223"/>
    <cellStyle name="20% - 强调文字颜色 5 4 3 3" xfId="5224"/>
    <cellStyle name="20% - 强调文字颜色 5 4 4 3" xfId="5225"/>
    <cellStyle name="20% - 强调文字颜色 5 4 5 2" xfId="5226"/>
    <cellStyle name="20% - 强调文字颜色 5 4 6" xfId="5227"/>
    <cellStyle name="20% - 强调文字颜色 5 5 3" xfId="5228"/>
    <cellStyle name="20% - 强调文字颜色 5 5 3 2" xfId="5229"/>
    <cellStyle name="20% - 强调文字颜色 5 6" xfId="5230"/>
    <cellStyle name="20% - 强调文字颜色 5 6 2" xfId="5231"/>
    <cellStyle name="20% - 强调文字颜色 5 6 2 2" xfId="5232"/>
    <cellStyle name="20% - 强调文字颜色 5 7 2 2" xfId="5233"/>
    <cellStyle name="RevList 4 10" xfId="5234"/>
    <cellStyle name="20% - 强调文字颜色 5 8" xfId="5235"/>
    <cellStyle name="20% - 强调文字颜色 6 10" xfId="5236"/>
    <cellStyle name="20% - 强调文字颜色 6 10 2" xfId="5237"/>
    <cellStyle name="20% - 强调文字颜色 6 11 2" xfId="5238"/>
    <cellStyle name="20% - 强调文字颜色 6 12" xfId="5239"/>
    <cellStyle name="20% - 强调文字颜色 6 14" xfId="5240"/>
    <cellStyle name="20% - 强调文字颜色 6 3 2 3" xfId="5241"/>
    <cellStyle name="RevList 4 8 2" xfId="5242"/>
    <cellStyle name="20% - 强调文字颜色 6 17" xfId="5243"/>
    <cellStyle name="20% - 强调文字颜色 6 22" xfId="5244"/>
    <cellStyle name="20% - 强调文字颜色 6 3 2 3 2" xfId="5245"/>
    <cellStyle name="千位分隔 5 6" xfId="5246"/>
    <cellStyle name="20% - 强调文字颜色 6 17 2" xfId="5247"/>
    <cellStyle name="20% - 强调文字颜色 6 22 2" xfId="5248"/>
    <cellStyle name="20% - 强调文字颜色 6 19" xfId="5249"/>
    <cellStyle name="20% - 强调文字颜色 6 24" xfId="5250"/>
    <cellStyle name="千位分隔 7 6" xfId="5251"/>
    <cellStyle name="20% - 强调文字颜色 6 19 2" xfId="5252"/>
    <cellStyle name="20% - 强调文字颜色 6 24 2" xfId="5253"/>
    <cellStyle name="RevList 13 4" xfId="5254"/>
    <cellStyle name="20% - 强调文字颜色 6 2" xfId="5255"/>
    <cellStyle name="20% - 强调文字颜色 6 2 10" xfId="5256"/>
    <cellStyle name="标题 6 3" xfId="5257"/>
    <cellStyle name="20% - 强调文字颜色 6 2 10 2" xfId="5258"/>
    <cellStyle name="标题 9 3" xfId="5259"/>
    <cellStyle name="20% - 强调文字颜色 6 2 13 2" xfId="5260"/>
    <cellStyle name="20% - 强调文字颜色 6 2 14" xfId="5261"/>
    <cellStyle name="20% - 强调文字颜色 6 2 14 2" xfId="5262"/>
    <cellStyle name="20% - 强调文字颜色 6 2 15 2" xfId="5263"/>
    <cellStyle name="20% - 强调文字颜色 6 2 20 2" xfId="5264"/>
    <cellStyle name="20% - 强调文字颜色 6 2 18" xfId="5265"/>
    <cellStyle name="20% - 强调文字颜色 6 2 19" xfId="5266"/>
    <cellStyle name="40% - 强调文字颜色 1 9" xfId="5267"/>
    <cellStyle name="20% - 强调文字颜色 6 2 19 2" xfId="5268"/>
    <cellStyle name="20% - 强调文字颜色 6 2 2" xfId="5269"/>
    <cellStyle name="注释 8 2 4" xfId="5270"/>
    <cellStyle name="20% - 强调文字颜色 6 2 2 2 3" xfId="5271"/>
    <cellStyle name="20% - 强调文字颜色 6 2 3" xfId="5272"/>
    <cellStyle name="20% - 强调文字颜色 6 2 3 2" xfId="5273"/>
    <cellStyle name="20% - 强调文字颜色 6 2 3 3" xfId="5274"/>
    <cellStyle name="20% - 强调文字颜色 6 2 3 4" xfId="5275"/>
    <cellStyle name="60% - Accent3" xfId="5276"/>
    <cellStyle name="20% - 强调文字颜色 6 2 4 2 2" xfId="5277"/>
    <cellStyle name="20% - 强调文字颜色 6 2 4 3" xfId="5278"/>
    <cellStyle name="20% - 强调文字颜色 6 2 4 3 2" xfId="5279"/>
    <cellStyle name="Model" xfId="5280"/>
    <cellStyle name="20% - 强调文字颜色 6 2 4 4" xfId="5281"/>
    <cellStyle name="Column$Headings 9 5" xfId="5282"/>
    <cellStyle name="Accent3 - 40%" xfId="5283"/>
    <cellStyle name="40% - 强调文字颜色 2 3 3 2 2" xfId="5284"/>
    <cellStyle name="20% - 强调文字颜色 6 2 6" xfId="5285"/>
    <cellStyle name="20% - 强调文字颜色 6 2 6 2" xfId="5286"/>
    <cellStyle name="20% - 强调文字颜色 6 2 9" xfId="5287"/>
    <cellStyle name="强调文字颜色 2 2 7 2" xfId="5288"/>
    <cellStyle name="20% - 强调文字颜色 6 3" xfId="5289"/>
    <cellStyle name="20% - 强调文字颜色 6 3 2 2 4" xfId="5290"/>
    <cellStyle name="no dec" xfId="5291"/>
    <cellStyle name="20% - 强调文字颜色 6 3 3" xfId="5292"/>
    <cellStyle name="差_山阴县安荣乡煤矿井巷工程计算表（11-04-16） 6 2" xfId="5293"/>
    <cellStyle name="20% - 强调文字颜色 6 3 3 2 2" xfId="5294"/>
    <cellStyle name="20% - 强调文字颜色 6 3 4 3" xfId="5295"/>
    <cellStyle name="20% - 强调文字颜色 6 3 5 2" xfId="5296"/>
    <cellStyle name="20% - 强调文字颜色 6 3 5 2 2" xfId="5297"/>
    <cellStyle name="20% - 强调文字颜色 6 3 5 3" xfId="5298"/>
    <cellStyle name="20% - 强调文字颜色 6 3 6" xfId="5299"/>
    <cellStyle name="20% - 强调文字颜色 6 4 3" xfId="5300"/>
    <cellStyle name="20% - 强调文字颜色 6 4 3 2" xfId="5301"/>
    <cellStyle name="百分比 2 13" xfId="5302"/>
    <cellStyle name="20% - 强调文字颜色 6 4 3 2 2" xfId="5303"/>
    <cellStyle name="20% - 强调文字颜色 6 4 3 3" xfId="5304"/>
    <cellStyle name="百分比 7 13" xfId="5305"/>
    <cellStyle name="20% - 强调文字颜色 6 4 4 2 2" xfId="5306"/>
    <cellStyle name="20% - 强调文字颜色 6 4 5" xfId="5307"/>
    <cellStyle name="20% - 强调文字颜色 6 4 6" xfId="5308"/>
    <cellStyle name="20% - 强调文字颜色 6 5 2 2" xfId="5309"/>
    <cellStyle name="20% - 强调文字颜色 6 5 3" xfId="5310"/>
    <cellStyle name="³f¹ô[0]_pldt" xfId="5311"/>
    <cellStyle name="20% - 强调文字颜色 6 5 3 2" xfId="5312"/>
    <cellStyle name="20% - 强调文字颜色 6 6" xfId="5313"/>
    <cellStyle name="20% - 强调文字颜色 6 6 2" xfId="5314"/>
    <cellStyle name="20% - 强调文字颜色 6 6 2 2" xfId="5315"/>
    <cellStyle name="60% - 强调文字颜色 1 6 2 2" xfId="5316"/>
    <cellStyle name="20% - 强调文字颜色 6 6 3" xfId="5317"/>
    <cellStyle name="输出 2 7" xfId="5318"/>
    <cellStyle name="20% - 强调文字颜色 6 6 3 2" xfId="5319"/>
    <cellStyle name="PrePop Units (0) 2 2" xfId="5320"/>
    <cellStyle name="40% - 强调文字颜色 3 4 2 2" xfId="5321"/>
    <cellStyle name="20% - 强调文字颜色 6 7" xfId="5322"/>
    <cellStyle name="40% - 强调文字颜色 3 4 2 2 2" xfId="5323"/>
    <cellStyle name="20% - 强调文字颜色 6 7 2" xfId="5324"/>
    <cellStyle name="20% - 强调文字颜色 6 7 2 2" xfId="5325"/>
    <cellStyle name="20% - 强调文字颜色 6 9 2" xfId="5326"/>
    <cellStyle name="24" xfId="5327"/>
    <cellStyle name="³£¹æ_0012A3" xfId="5328"/>
    <cellStyle name="检查单元格 5 4" xfId="5329"/>
    <cellStyle name="3232" xfId="5330"/>
    <cellStyle name="3232 2" xfId="5331"/>
    <cellStyle name="3232 2 2" xfId="5332"/>
    <cellStyle name="3232 3" xfId="5333"/>
    <cellStyle name="33" xfId="5334"/>
    <cellStyle name="³f¹ô [0]_0999Comm Group consol" xfId="5335"/>
    <cellStyle name="输入 2 6 3" xfId="5336"/>
    <cellStyle name="超链接 3 2 2" xfId="5337"/>
    <cellStyle name="40% - Accent3" xfId="5338"/>
    <cellStyle name="40% - Accent5" xfId="5339"/>
    <cellStyle name="40% - 强调文字颜色 1 10" xfId="5340"/>
    <cellStyle name="40% - 强调文字颜色 1 10 2" xfId="5341"/>
    <cellStyle name="40% - 强调文字颜色 1 12" xfId="5342"/>
    <cellStyle name="40% - 强调文字颜色 1 13" xfId="5343"/>
    <cellStyle name="40% - 强调文字颜色 1 13 2" xfId="5344"/>
    <cellStyle name="40% - 强调文字颜色 1 14" xfId="5345"/>
    <cellStyle name="40% - 强调文字颜色 1 18 2" xfId="5346"/>
    <cellStyle name="40% - 强调文字颜色 1 23 2" xfId="5347"/>
    <cellStyle name="40% - 强调文字颜色 1 19" xfId="5348"/>
    <cellStyle name="40% - 强调文字颜色 1 24" xfId="5349"/>
    <cellStyle name="40% - 强调文字颜色 1 2 10" xfId="5350"/>
    <cellStyle name="标题 1 2 4 2" xfId="5351"/>
    <cellStyle name="40% - 强调文字颜色 1 2 11" xfId="5352"/>
    <cellStyle name="标题 1 2 4 2 2" xfId="5353"/>
    <cellStyle name="40% - 强调文字颜色 1 2 11 2" xfId="5354"/>
    <cellStyle name="40% - 强调文字颜色 1 2 13 2" xfId="5355"/>
    <cellStyle name="40% - 强调文字颜色 1 2 14" xfId="5356"/>
    <cellStyle name="百分比 4 2 3" xfId="5357"/>
    <cellStyle name="40% - 强调文字颜色 1 2 14 2" xfId="5358"/>
    <cellStyle name="40% - 强调文字颜色 2 2 10 2" xfId="5359"/>
    <cellStyle name="RevList 7 2" xfId="5360"/>
    <cellStyle name="40% - 强调文字颜色 1 2 17" xfId="5361"/>
    <cellStyle name="40% - 强调文字颜色 1 2 22" xfId="5362"/>
    <cellStyle name="RevList 7 2 2" xfId="5363"/>
    <cellStyle name="40% - 强调文字颜色 1 2 17 2" xfId="5364"/>
    <cellStyle name="RevList 7 3" xfId="5365"/>
    <cellStyle name="40% - 强调文字颜色 1 2 18" xfId="5366"/>
    <cellStyle name="RevList 7 3 2" xfId="5367"/>
    <cellStyle name="Currency\[0] 11" xfId="5368"/>
    <cellStyle name="40% - 强调文字颜色 1 2 18 2" xfId="5369"/>
    <cellStyle name="RevList 7 4" xfId="5370"/>
    <cellStyle name="60% - 强调文字颜色 5 2 11 2" xfId="5371"/>
    <cellStyle name="40% - 强调文字颜色 1 2 19" xfId="5372"/>
    <cellStyle name="RevList 34" xfId="5373"/>
    <cellStyle name="RevList 29" xfId="5374"/>
    <cellStyle name="Currency\[0] 2 12" xfId="5375"/>
    <cellStyle name="40% - 强调文字颜色 1 2 2" xfId="5376"/>
    <cellStyle name="好_20110112-井巷工程(经李部审）_0270锡林郭勒公司资产评估表" xfId="5377"/>
    <cellStyle name="RevList 34 2" xfId="5378"/>
    <cellStyle name="RevList 29 2" xfId="5379"/>
    <cellStyle name="40% - 强调文字颜色 1 2 2 2" xfId="5380"/>
    <cellStyle name="好_20110112-井巷工程(经李部审）_0270锡林郭勒公司资产评估表 2" xfId="5381"/>
    <cellStyle name="40% - 强调文字颜色 1 2 2 2 2" xfId="5382"/>
    <cellStyle name="RevList 35" xfId="5383"/>
    <cellStyle name="Currency\[0] 2 13" xfId="5384"/>
    <cellStyle name="40% - 强调文字颜色 1 2 3" xfId="5385"/>
    <cellStyle name="40% - 强调文字颜色 1 2 3 2" xfId="5386"/>
    <cellStyle name="40% - 强调文字颜色 1 2 3 2 2" xfId="5387"/>
    <cellStyle name="40% - 强调文字颜色 1 2 3 3" xfId="5388"/>
    <cellStyle name="40% - 强调文字颜色 1 2 3 3 2" xfId="5389"/>
    <cellStyle name="40% - 强调文字颜色 1 2 4 2 2" xfId="5390"/>
    <cellStyle name="40% - 强调文字颜色 1 2 4 3" xfId="5391"/>
    <cellStyle name="40% - 强调文字颜色 1 2 4 3 2" xfId="5392"/>
    <cellStyle name="Currency\[0] 2 20" xfId="5393"/>
    <cellStyle name="Currency\[0] 2 15" xfId="5394"/>
    <cellStyle name="40% - 强调文字颜色 1 2 5" xfId="5395"/>
    <cellStyle name="40% - 强调文字颜色 1 2 5 2" xfId="5396"/>
    <cellStyle name="Column$Headings 28" xfId="5397"/>
    <cellStyle name="40% - 强调文字颜色 1 2 5 2 2" xfId="5398"/>
    <cellStyle name="SOR" xfId="5399"/>
    <cellStyle name="40% - 强调文字颜色 1 2 6 2 2" xfId="5400"/>
    <cellStyle name="40% - 强调文字颜色 1 2 7 2" xfId="5401"/>
    <cellStyle name="40% - 强调文字颜色 1 2 9 2" xfId="5402"/>
    <cellStyle name="40% - 强调文字颜色 1 3" xfId="5403"/>
    <cellStyle name="40% - 强调文字颜色 1 3 2" xfId="5404"/>
    <cellStyle name="40% - 强调文字颜色 1 3 2 2" xfId="5405"/>
    <cellStyle name="计算 32" xfId="5406"/>
    <cellStyle name="计算 27" xfId="5407"/>
    <cellStyle name="40% - 强调文字颜色 1 3 2 2 2" xfId="5408"/>
    <cellStyle name="计算 27 2" xfId="5409"/>
    <cellStyle name="40% - 强调文字颜色 1 3 2 2 2 2" xfId="5410"/>
    <cellStyle name="计算 29" xfId="5411"/>
    <cellStyle name="40% - 强调文字颜色 1 3 2 2 4" xfId="5412"/>
    <cellStyle name="40% - 强调文字颜色 1 3 3 3" xfId="5413"/>
    <cellStyle name="40% - 强调文字颜色 1 3 5" xfId="5414"/>
    <cellStyle name="40% - 强调文字颜色 1 3 5 2" xfId="5415"/>
    <cellStyle name="Normal - Style1 2 3 3" xfId="5416"/>
    <cellStyle name="40% - 强调文字颜色 1 3 5 2 2" xfId="5417"/>
    <cellStyle name="40% - 强调文字颜色 1 3 5 3" xfId="5418"/>
    <cellStyle name="40% - 强调文字颜色 1 4 2" xfId="5419"/>
    <cellStyle name="40% - 强调文字颜色 1 4 2 2" xfId="5420"/>
    <cellStyle name="40% - 强调文字颜色 1 4 2 2 2" xfId="5421"/>
    <cellStyle name="40% - 强调文字颜色 1 4 2 3" xfId="5422"/>
    <cellStyle name="40% - 强调文字颜色 1 4 3" xfId="5423"/>
    <cellStyle name="40% - 强调文字颜色 1 4 3 2" xfId="5424"/>
    <cellStyle name="40% - 强调文字颜色 1 4 3 2 2" xfId="5425"/>
    <cellStyle name="40% - 强调文字颜色 1 4 3 3" xfId="5426"/>
    <cellStyle name="40% - 强调文字颜色 1 4 4" xfId="5427"/>
    <cellStyle name="40% - 强调文字颜色 1 4 4 2" xfId="5428"/>
    <cellStyle name="40% - 强调文字颜色 1 4 4 2 2" xfId="5429"/>
    <cellStyle name="40% - 强调文字颜色 1 4 5" xfId="5430"/>
    <cellStyle name="40% - 强调文字颜色 1 5 2 2" xfId="5431"/>
    <cellStyle name="40% - 强调文字颜色 1 5 4" xfId="5432"/>
    <cellStyle name="40% - 强调文字颜色 1 5 4 2" xfId="5433"/>
    <cellStyle name="Linked Cells 14 4" xfId="5434"/>
    <cellStyle name="40% - 强调文字颜色 1 6 3 2" xfId="5435"/>
    <cellStyle name="40% - 强调文字颜色 1 6 4" xfId="5436"/>
    <cellStyle name="40% - 强调文字颜色 1 7 3" xfId="5437"/>
    <cellStyle name="40% - 强调文字颜色 1 9 2" xfId="5438"/>
    <cellStyle name="40% - 强调文字颜色 2 5 4 2" xfId="5439"/>
    <cellStyle name="40% - 强调文字颜色 2 2 10" xfId="5440"/>
    <cellStyle name="40% - 强调文字颜色 2 2 11" xfId="5441"/>
    <cellStyle name="40% - 强调文字颜色 2 2 12" xfId="5442"/>
    <cellStyle name="40% - 强调文字颜色 2 2 14" xfId="5443"/>
    <cellStyle name="40% - 强调文字颜色 2 2 14 2" xfId="5444"/>
    <cellStyle name="40% - 强调文字颜色 2 2 15" xfId="5445"/>
    <cellStyle name="40% - 强调文字颜色 2 2 20" xfId="5446"/>
    <cellStyle name="40% - 强调文字颜色 2 2 15 2" xfId="5447"/>
    <cellStyle name="40% - 强调文字颜色 2 2 20 2" xfId="5448"/>
    <cellStyle name="Lines Fill 6 2" xfId="5449"/>
    <cellStyle name="40% - 强调文字颜色 2 2 16" xfId="5450"/>
    <cellStyle name="40% - 强调文字颜色 2 2 21" xfId="5451"/>
    <cellStyle name="40% - 强调文字颜色 2 2 16 2" xfId="5452"/>
    <cellStyle name="40% - 强调文字颜色 2 2 21 2" xfId="5453"/>
    <cellStyle name="Lines Fill 6 3" xfId="5454"/>
    <cellStyle name="40% - 强调文字颜色 2 2 17" xfId="5455"/>
    <cellStyle name="40% - 强调文字颜色 2 2 22" xfId="5456"/>
    <cellStyle name="40% - 强调文字颜色 2 2 17 2" xfId="5457"/>
    <cellStyle name="Lines Fill 6 4" xfId="5458"/>
    <cellStyle name="40% - 强调文字颜色 2 2 18" xfId="5459"/>
    <cellStyle name="40% - 强调文字颜色 2 2 18 2" xfId="5460"/>
    <cellStyle name="Lines Fill 6 5" xfId="5461"/>
    <cellStyle name="40% - 强调文字颜色 2 2 19" xfId="5462"/>
    <cellStyle name="40% - 强调文字颜色 2 2 19 2" xfId="5463"/>
    <cellStyle name="Input [yellow] 7" xfId="5464"/>
    <cellStyle name="40% - 强调文字颜色 2 2 2 2" xfId="5465"/>
    <cellStyle name="40% - 强调文字颜色 2 2 2 2 2" xfId="5466"/>
    <cellStyle name="Input [yellow] 8" xfId="5467"/>
    <cellStyle name="40% - 强调文字颜色 2 2 2 3" xfId="5468"/>
    <cellStyle name="40% - 强调文字颜色 2 2 3" xfId="5469"/>
    <cellStyle name="40% - 强调文字颜色 2 2 3 2" xfId="5470"/>
    <cellStyle name="c_现金流_附件5：评估、审计明细表（成本法）" xfId="5471"/>
    <cellStyle name="40% - 强调文字颜色 2 2 3 3" xfId="5472"/>
    <cellStyle name="40% - 强调文字颜色 2 2 3 4" xfId="5473"/>
    <cellStyle name="40% - 强调文字颜色 2 2 4 2" xfId="5474"/>
    <cellStyle name="强调文字颜色 4 3 2 2 2 2 2" xfId="5475"/>
    <cellStyle name="40% - 强调文字颜色 2 2 4 3" xfId="5476"/>
    <cellStyle name="40% - 强调文字颜色 2 2 4 4" xfId="5477"/>
    <cellStyle name="40% - 强调文字颜色 2 2 5" xfId="5478"/>
    <cellStyle name="40% - 强调文字颜色 2 2 5 2" xfId="5479"/>
    <cellStyle name="75" xfId="5480"/>
    <cellStyle name="40% - 强调文字颜色 2 2 5 2 2" xfId="5481"/>
    <cellStyle name="千位分隔[0] 2 3 6" xfId="5482"/>
    <cellStyle name="40% - 强调文字颜色 2 2 6 2 2" xfId="5483"/>
    <cellStyle name="40% - 强调文字颜色 2 2 6 3" xfId="5484"/>
    <cellStyle name="解释性文本 2" xfId="5485"/>
    <cellStyle name="好_山阴县安荣乡煤矿井巷工程计算表（11-04-16） 2 3" xfId="5486"/>
    <cellStyle name="40% - 强调文字颜色 2 3 2 3" xfId="5487"/>
    <cellStyle name="解释性文本 3" xfId="5488"/>
    <cellStyle name="好_山阴县安荣乡煤矿井巷工程计算表（11-04-16） 2 4" xfId="5489"/>
    <cellStyle name="40% - 强调文字颜色 2 3 2 4" xfId="5490"/>
    <cellStyle name="好_山阴县安荣乡煤矿井巷工程计算表（11-04-16） 3" xfId="5491"/>
    <cellStyle name="40% - 强调文字颜色 2 3 3" xfId="5492"/>
    <cellStyle name="好_山阴县安荣乡煤矿井巷工程计算表（11-04-16） 3 2" xfId="5493"/>
    <cellStyle name="40% - 强调文字颜色 2 3 3 2" xfId="5494"/>
    <cellStyle name="好_山阴县安荣乡煤矿井巷工程计算表（11-04-16） 3 3" xfId="5495"/>
    <cellStyle name="40% - 强调文字颜色 2 3 3 3" xfId="5496"/>
    <cellStyle name="好_山阴县安荣乡煤矿井巷工程计算表（11-04-16） 4" xfId="5497"/>
    <cellStyle name="40% - 强调文字颜色 2 3 4" xfId="5498"/>
    <cellStyle name="好_山阴县安荣乡煤矿井巷工程计算表（11-04-16） 5" xfId="5499"/>
    <cellStyle name="40% - 强调文字颜色 2 3 5" xfId="5500"/>
    <cellStyle name="好_山阴县安荣乡煤矿井巷工程计算表（11-04-16） 5 2" xfId="5501"/>
    <cellStyle name="40% - 强调文字颜色 2 3 5 2" xfId="5502"/>
    <cellStyle name="40% - 强调文字颜色 2 3 5 2 2" xfId="5503"/>
    <cellStyle name="好_山阴县安荣乡煤矿井巷工程计算表（11-04-16） 5 3" xfId="5504"/>
    <cellStyle name="40% - 强调文字颜色 2 3 5 3" xfId="5505"/>
    <cellStyle name="40% - 强调文字颜色 2 4 2 2" xfId="5506"/>
    <cellStyle name="40% - 强调文字颜色 2 4 2 2 2" xfId="5507"/>
    <cellStyle name="Accent4 - 40%" xfId="5508"/>
    <cellStyle name="40% - 强调文字颜色 2 4 3 2 2" xfId="5509"/>
    <cellStyle name="40% - 强调文字颜色 2 4 3 3" xfId="5510"/>
    <cellStyle name="40% - 强调文字颜色 2 4 4 2" xfId="5511"/>
    <cellStyle name="40% - 强调文字颜色 2 4 4 2 2" xfId="5512"/>
    <cellStyle name="40% - 强调文字颜色 2 4 4 3" xfId="5513"/>
    <cellStyle name="40% - 强调文字颜色 2 5 2" xfId="5514"/>
    <cellStyle name="40% - 强调文字颜色 2 5 2 2" xfId="5515"/>
    <cellStyle name="40% - 强调文字颜色 2 5 4" xfId="5516"/>
    <cellStyle name="40% - 强调文字颜色 2 6 2" xfId="5517"/>
    <cellStyle name="40% - 强调文字颜色 2 6 4" xfId="5518"/>
    <cellStyle name="40% - 强调文字颜色 2 8 2 2" xfId="5519"/>
    <cellStyle name="40% - 强调文字颜色 2 8 3" xfId="5520"/>
    <cellStyle name="40% - 强调文字颜色 2 9" xfId="5521"/>
    <cellStyle name="40% - 强调文字颜色 2 9 2" xfId="5522"/>
    <cellStyle name="40% - 强调文字颜色 3 2 10" xfId="5523"/>
    <cellStyle name="40% - 强调文字颜色 3 2 11" xfId="5524"/>
    <cellStyle name="40% - 强调文字颜色 3 2 13" xfId="5525"/>
    <cellStyle name="注释 5 7" xfId="5526"/>
    <cellStyle name="40% - 强调文字颜色 3 2 2 2 2" xfId="5527"/>
    <cellStyle name="40% - 强调文字颜色 3 2 2 3" xfId="5528"/>
    <cellStyle name="40% - 强调文字颜色 3 2 3" xfId="5529"/>
    <cellStyle name="40% - 强调文字颜色 3 2 3 3" xfId="5530"/>
    <cellStyle name="40% - 强调文字颜色 3 2 4" xfId="5531"/>
    <cellStyle name="40% - 强调文字颜色 3 2 4 3 2" xfId="5532"/>
    <cellStyle name="40% - 强调文字颜色 3 2 4 4" xfId="5533"/>
    <cellStyle name="40% - 强调文字颜色 3 2 5 2 2" xfId="5534"/>
    <cellStyle name="40% - 强调文字颜色 3 2 5 3" xfId="5535"/>
    <cellStyle name="40% - 强调文字颜色 3 2 6 2" xfId="5536"/>
    <cellStyle name="40% - 强调文字颜色 3 25" xfId="5537"/>
    <cellStyle name="40% - 强调文字颜色 3 3" xfId="5538"/>
    <cellStyle name="40% - 强调文字颜色 3 3 2" xfId="5539"/>
    <cellStyle name="40% - 强调文字颜色 3 3 2 2" xfId="5540"/>
    <cellStyle name="40% - 强调文字颜色 3 3 2 2 2" xfId="5541"/>
    <cellStyle name="40% - 强调文字颜色 3 3 2 2 2 2" xfId="5542"/>
    <cellStyle name="40% - 强调文字颜色 3 3 2 2 2 2 2" xfId="5543"/>
    <cellStyle name="40% - 强调文字颜色 3 3 2 2 2 3" xfId="5544"/>
    <cellStyle name="40% - 强调文字颜色 3 3 2 2 3" xfId="5545"/>
    <cellStyle name="40% - 强调文字颜色 3 3 2 2 3 2" xfId="5546"/>
    <cellStyle name="40% - 强调文字颜色 3 3 2 2 4" xfId="5547"/>
    <cellStyle name="40% - 强调文字颜色 3 3 2 3" xfId="5548"/>
    <cellStyle name="40% - 强调文字颜色 3 3 2 3 2" xfId="5549"/>
    <cellStyle name="40% - 强调文字颜色 3 3 2 4" xfId="5550"/>
    <cellStyle name="40% - 强调文字颜色 3 3 3" xfId="5551"/>
    <cellStyle name="40% - 强调文字颜色 3 3 3 2" xfId="5552"/>
    <cellStyle name="40% - 强调文字颜色 3 3 3 2 2" xfId="5553"/>
    <cellStyle name="40% - 强调文字颜色 3 3 3 3" xfId="5554"/>
    <cellStyle name="40% - 强调文字颜色 3 3 4" xfId="5555"/>
    <cellStyle name="40% - 强调文字颜色 3 3 4 2" xfId="5556"/>
    <cellStyle name="40% - 强调文字颜色 3 3 4 2 2" xfId="5557"/>
    <cellStyle name="40% - 强调文字颜色 3 3 4 3" xfId="5558"/>
    <cellStyle name="40% - 强调文字颜色 3 3 5" xfId="5559"/>
    <cellStyle name="Fixed" xfId="5560"/>
    <cellStyle name="40% - 强调文字颜色 3 3 5 2" xfId="5561"/>
    <cellStyle name="Grey 25" xfId="5562"/>
    <cellStyle name="Fixed 2" xfId="5563"/>
    <cellStyle name="40% - 强调文字颜色 3 3 5 2 2" xfId="5564"/>
    <cellStyle name="40% - 强调文字颜色 3 3 5 3" xfId="5565"/>
    <cellStyle name="40% - 强调文字颜色 3 3 6 2" xfId="5566"/>
    <cellStyle name="40% - 强调文字颜色 3 3 7" xfId="5567"/>
    <cellStyle name="PrePop Units (0)" xfId="5568"/>
    <cellStyle name="40% - 强调文字颜色 3 4" xfId="5569"/>
    <cellStyle name="PrePop Units (0) 2" xfId="5570"/>
    <cellStyle name="40% - 强调文字颜色 3 4 2" xfId="5571"/>
    <cellStyle name="40% - 强调文字颜色 3 4 3" xfId="5572"/>
    <cellStyle name="40% - 强调文字颜色 3 4 3 2" xfId="5573"/>
    <cellStyle name="40% - 强调文字颜色 3 4 3 2 2" xfId="5574"/>
    <cellStyle name="40% - 强调文字颜色 3 4 3 3" xfId="5575"/>
    <cellStyle name="40% - 强调文字颜色 3 4 4" xfId="5576"/>
    <cellStyle name="40% - 强调文字颜色 3 4 4 2 2" xfId="5577"/>
    <cellStyle name="40% - 强调文字颜色 3 4 4 3" xfId="5578"/>
    <cellStyle name="40% - 强调文字颜色 3 4 5" xfId="5579"/>
    <cellStyle name="40% - 强调文字颜色 3 4 5 2" xfId="5580"/>
    <cellStyle name="40% - 强调文字颜色 3 4 6" xfId="5581"/>
    <cellStyle name="常规 4 2 7 2" xfId="5582"/>
    <cellStyle name="40% - 强调文字颜色 3 5" xfId="5583"/>
    <cellStyle name="40% - 强调文字颜色 3 5 2" xfId="5584"/>
    <cellStyle name="40% - 强调文字颜色 3 5 2 2" xfId="5585"/>
    <cellStyle name="40% - 强调文字颜色 3 5 3" xfId="5586"/>
    <cellStyle name="40% - 强调文字颜色 3 5 3 2" xfId="5587"/>
    <cellStyle name="40% - 强调文字颜色 3 5 4" xfId="5588"/>
    <cellStyle name="40% - 强调文字颜色 3 5 4 2" xfId="5589"/>
    <cellStyle name="40% - 强调文字颜色 3 5 5" xfId="5590"/>
    <cellStyle name="40% - 强调文字颜色 3 6" xfId="5591"/>
    <cellStyle name="40% - 强调文字颜色 3 6 2" xfId="5592"/>
    <cellStyle name="40% - 强调文字颜色 3 6 2 2" xfId="5593"/>
    <cellStyle name="40% - 强调文字颜色 3 6 3" xfId="5594"/>
    <cellStyle name="40% - 强调文字颜色 3 6 3 2" xfId="5595"/>
    <cellStyle name="40% - 强调文字颜色 3 6 4" xfId="5596"/>
    <cellStyle name="40% - 强调文字颜色 3 7" xfId="5597"/>
    <cellStyle name="40% - 强调文字颜色 3 7 2" xfId="5598"/>
    <cellStyle name="40% - 强调文字颜色 3 7 2 2" xfId="5599"/>
    <cellStyle name="40% - 强调文字颜色 3 7 3" xfId="5600"/>
    <cellStyle name="40% - 强调文字颜色 3 8" xfId="5601"/>
    <cellStyle name="适中 2 21" xfId="5602"/>
    <cellStyle name="适中 2 16" xfId="5603"/>
    <cellStyle name="40% - 强调文字颜色 3 8 2" xfId="5604"/>
    <cellStyle name="Linked Cells 2 11" xfId="5605"/>
    <cellStyle name="40% - 强调文字颜色 3 8 2 2" xfId="5606"/>
    <cellStyle name="适中 2 22" xfId="5607"/>
    <cellStyle name="适中 2 17" xfId="5608"/>
    <cellStyle name="差_附件10：主要设备询价表 10" xfId="5609"/>
    <cellStyle name="e鯪9Y_x000b_ 2 2" xfId="5610"/>
    <cellStyle name="40% - 强调文字颜色 3 8 3" xfId="5611"/>
    <cellStyle name="PrePop Units (1)" xfId="5612"/>
    <cellStyle name="40% - 强调文字颜色 3 9" xfId="5613"/>
    <cellStyle name="PrePop Units (1) 2" xfId="5614"/>
    <cellStyle name="40% - 强调文字颜色 3 9 2" xfId="5615"/>
    <cellStyle name="40% - 强调文字颜色 4 10" xfId="5616"/>
    <cellStyle name="公司标准表 5 4" xfId="5617"/>
    <cellStyle name="常规 8 11" xfId="5618"/>
    <cellStyle name="40% - 强调文字颜色 4 10 2" xfId="5619"/>
    <cellStyle name="40% - 强调文字颜色 4 11" xfId="5620"/>
    <cellStyle name="公司标准表 6 4" xfId="5621"/>
    <cellStyle name="40% - 强调文字颜色 4 11 2" xfId="5622"/>
    <cellStyle name="40% - 强调文字颜色 4 13" xfId="5623"/>
    <cellStyle name="公司标准表 8 4" xfId="5624"/>
    <cellStyle name="40% - 强调文字颜色 4 13 2" xfId="5625"/>
    <cellStyle name="40% - 强调文字颜色 4 14" xfId="5626"/>
    <cellStyle name="公司标准表 9 4" xfId="5627"/>
    <cellStyle name="40% - 强调文字颜色 4 14 2" xfId="5628"/>
    <cellStyle name="40% - 强调文字颜色 4 20" xfId="5629"/>
    <cellStyle name="40% - 强调文字颜色 4 15" xfId="5630"/>
    <cellStyle name="常规 9 11" xfId="5631"/>
    <cellStyle name="40% - 强调文字颜色 4 20 2" xfId="5632"/>
    <cellStyle name="40% - 强调文字颜色 4 15 2" xfId="5633"/>
    <cellStyle name="40% - 强调文字颜色 4 21" xfId="5634"/>
    <cellStyle name="40% - 强调文字颜色 4 16" xfId="5635"/>
    <cellStyle name="40% - 强调文字颜色 4 21 2" xfId="5636"/>
    <cellStyle name="40% - 强调文字颜色 4 16 2" xfId="5637"/>
    <cellStyle name="40% - 强调文字颜色 4 23" xfId="5638"/>
    <cellStyle name="40% - 强调文字颜色 4 18" xfId="5639"/>
    <cellStyle name="40% - 强调文字颜色 4 23 2" xfId="5640"/>
    <cellStyle name="40% - 强调文字颜色 4 18 2" xfId="5641"/>
    <cellStyle name="40% - 强调文字颜色 4 24" xfId="5642"/>
    <cellStyle name="40% - 强调文字颜色 4 19" xfId="5643"/>
    <cellStyle name="40% - 强调文字颜色 4 24 2" xfId="5644"/>
    <cellStyle name="40% - 强调文字颜色 4 19 2" xfId="5645"/>
    <cellStyle name="40% - 强调文字颜色 4 2" xfId="5646"/>
    <cellStyle name="40% - 强调文字颜色 4 2 10" xfId="5647"/>
    <cellStyle name="40% - 强调文字颜色 4 2 10 2" xfId="5648"/>
    <cellStyle name="40% - 强调文字颜色 4 2 11" xfId="5649"/>
    <cellStyle name="常规 2 30" xfId="5650"/>
    <cellStyle name="常规 2 25" xfId="5651"/>
    <cellStyle name="40% - 强调文字颜色 4 2 11 2" xfId="5652"/>
    <cellStyle name="40% - 强调文字颜色 4 2 12" xfId="5653"/>
    <cellStyle name="输入 20" xfId="5654"/>
    <cellStyle name="输入 15" xfId="5655"/>
    <cellStyle name="40% - 强调文字颜色 4 2 12 2" xfId="5656"/>
    <cellStyle name="40% - 强调文字颜色 4 2 13" xfId="5657"/>
    <cellStyle name="40% - 强调文字颜色 4 2 13 2" xfId="5658"/>
    <cellStyle name="40% - 强调文字颜色 4 2 14" xfId="5659"/>
    <cellStyle name="40% - 强调文字颜色 4 2 14 2" xfId="5660"/>
    <cellStyle name="40% - 强调文字颜色 4 2 20" xfId="5661"/>
    <cellStyle name="40% - 强调文字颜色 4 2 15" xfId="5662"/>
    <cellStyle name="40% - 强调文字颜色 4 2 20 2" xfId="5663"/>
    <cellStyle name="40% - 强调文字颜色 4 2 15 2" xfId="5664"/>
    <cellStyle name="40% - 强调文字颜色 4 2 21" xfId="5665"/>
    <cellStyle name="40% - 强调文字颜色 4 2 16" xfId="5666"/>
    <cellStyle name="40% - 强调文字颜色 4 2 21 2" xfId="5667"/>
    <cellStyle name="40% - 强调文字颜色 4 2 16 2" xfId="5668"/>
    <cellStyle name="40% - 强调文字颜色 4 2 22" xfId="5669"/>
    <cellStyle name="40% - 强调文字颜色 4 2 17" xfId="5670"/>
    <cellStyle name="40% - 强调文字颜色 4 2 17 2" xfId="5671"/>
    <cellStyle name="常规 40 2" xfId="5672"/>
    <cellStyle name="常规 35 2" xfId="5673"/>
    <cellStyle name="40% - 强调文字颜色 4 2 18" xfId="5674"/>
    <cellStyle name="常规 40 2 2" xfId="5675"/>
    <cellStyle name="常规 35 2 2" xfId="5676"/>
    <cellStyle name="40% - 强调文字颜色 4 2 18 2" xfId="5677"/>
    <cellStyle name="常规 40 3" xfId="5678"/>
    <cellStyle name="常规 35 3" xfId="5679"/>
    <cellStyle name="40% - 强调文字颜色 4 2 19" xfId="5680"/>
    <cellStyle name="常规 35 3 2" xfId="5681"/>
    <cellStyle name="40% - 强调文字颜色 4 2 19 2" xfId="5682"/>
    <cellStyle name="40% - 强调文字颜色 4 2 2" xfId="5683"/>
    <cellStyle name="40% - 强调文字颜色 4 2 2 2" xfId="5684"/>
    <cellStyle name="40% - 强调文字颜色 4 2 2 2 2" xfId="5685"/>
    <cellStyle name="40% - 强调文字颜色 4 2 2 2 3" xfId="5686"/>
    <cellStyle name="60% - 强调文字颜色 4 2 10 2" xfId="5687"/>
    <cellStyle name="40% - 强调文字颜色 4 2 2 3" xfId="5688"/>
    <cellStyle name="40% - 强调文字颜色 4 2 3" xfId="5689"/>
    <cellStyle name="40% - 强调文字颜色 4 2 3 2" xfId="5690"/>
    <cellStyle name="40% - 强调文字颜色 4 2 3 2 2" xfId="5691"/>
    <cellStyle name="60% - 强调文字颜色 4 2 11 2" xfId="5692"/>
    <cellStyle name="40% - 强调文字颜色 4 2 3 3" xfId="5693"/>
    <cellStyle name="40% - 强调文字颜色 4 2 3 3 2" xfId="5694"/>
    <cellStyle name="40% - 强调文字颜色 4 2 3 4" xfId="5695"/>
    <cellStyle name="40% - 强调文字颜色 4 2 4" xfId="5696"/>
    <cellStyle name="Normal - Style1 2 10" xfId="5697"/>
    <cellStyle name="40% - 强调文字颜色 4 2 4 2" xfId="5698"/>
    <cellStyle name="Normal - Style1 2 10 2" xfId="5699"/>
    <cellStyle name="40% - 强调文字颜色 4 2 4 2 2" xfId="5700"/>
    <cellStyle name="60% - 强调文字颜色 4 2 12 2" xfId="5701"/>
    <cellStyle name="40% - 强调文字颜色 4 2 4 3" xfId="5702"/>
    <cellStyle name="40% - 强调文字颜色 4 2 4 3 2" xfId="5703"/>
    <cellStyle name="40% - 强调文字颜色 4 2 4 4" xfId="5704"/>
    <cellStyle name="40% - 强调文字颜色 4 2 5" xfId="5705"/>
    <cellStyle name="40% - 强调文字颜色 4 2 5 2" xfId="5706"/>
    <cellStyle name="40% - 强调文字颜色 4 2 5 2 2" xfId="5707"/>
    <cellStyle name="60% - 强调文字颜色 4 2 13 2" xfId="5708"/>
    <cellStyle name="40% - 强调文字颜色 4 2 5 3" xfId="5709"/>
    <cellStyle name="40% - 强调文字颜色 4 2 6" xfId="5710"/>
    <cellStyle name="40% - 强调文字颜色 4 2 6 2" xfId="5711"/>
    <cellStyle name="40% - 强调文字颜色 4 2 6 2 2" xfId="5712"/>
    <cellStyle name="60% - 强调文字颜色 4 2 14 2" xfId="5713"/>
    <cellStyle name="40% - 强调文字颜色 4 2 6 3" xfId="5714"/>
    <cellStyle name="40% - 强调文字颜色 4 2 8" xfId="5715"/>
    <cellStyle name="40% - 强调文字颜色 4 2 8 2" xfId="5716"/>
    <cellStyle name="Tickmark 2 2" xfId="5717"/>
    <cellStyle name="40% - 强调文字颜色 4 2 9" xfId="5718"/>
    <cellStyle name="差_案例1-掘进机 10" xfId="5719"/>
    <cellStyle name="40% - 强调文字颜色 4 2 9 2" xfId="5720"/>
    <cellStyle name="常规 22 3 2 3 2" xfId="5721"/>
    <cellStyle name="常规 17 3 2 3 2" xfId="5722"/>
    <cellStyle name="40% - 强调文字颜色 4 25" xfId="5723"/>
    <cellStyle name="好 30 2" xfId="5724"/>
    <cellStyle name="好 25 2" xfId="5725"/>
    <cellStyle name="40% - 强调文字颜色 4 3" xfId="5726"/>
    <cellStyle name="40% - 强调文字颜色 4 3 2" xfId="5727"/>
    <cellStyle name="Input Cells 5 11" xfId="5728"/>
    <cellStyle name="40% - 强调文字颜色 4 3 2 2" xfId="5729"/>
    <cellStyle name="Input Cells 5 11 2" xfId="5730"/>
    <cellStyle name="40% - 强调文字颜色 4 3 2 2 2" xfId="5731"/>
    <cellStyle name="40% - 强调文字颜色 4 3 2 2 2 2" xfId="5732"/>
    <cellStyle name="PSChar 2 9" xfId="5733"/>
    <cellStyle name="40% - 强调文字颜色 4 3 2 2 2 2 2" xfId="5734"/>
    <cellStyle name="40% - 强调文字颜色 4 3 2 2 2 3" xfId="5735"/>
    <cellStyle name="40% - 强调文字颜色 4 3 2 2 3" xfId="5736"/>
    <cellStyle name="40% - 强调文字颜色 4 3 2 2 3 2" xfId="5737"/>
    <cellStyle name="40% - 强调文字颜色 4 3 2 2 4" xfId="5738"/>
    <cellStyle name="Input Cells 5 12" xfId="5739"/>
    <cellStyle name="40% - 强调文字颜色 4 3 2 3" xfId="5740"/>
    <cellStyle name="Input Cells 5 12 2" xfId="5741"/>
    <cellStyle name="40% - 强调文字颜色 4 3 2 3 2" xfId="5742"/>
    <cellStyle name="Input Cells 5 13" xfId="5743"/>
    <cellStyle name="40% - 强调文字颜色 4 3 2 4" xfId="5744"/>
    <cellStyle name="40% - 强调文字颜色 4 3 3" xfId="5745"/>
    <cellStyle name="40% - 强调文字颜色 4 3 3 2" xfId="5746"/>
    <cellStyle name="40% - 强调文字颜色 4 3 3 2 2" xfId="5747"/>
    <cellStyle name="40% - 强调文字颜色 4 3 3 3" xfId="5748"/>
    <cellStyle name="40% - 强调文字颜色 4 3 4" xfId="5749"/>
    <cellStyle name="40% - 强调文字颜色 4 3 4 2" xfId="5750"/>
    <cellStyle name="40% - 强调文字颜色 4 3 4 2 2" xfId="5751"/>
    <cellStyle name="40% - 强调文字颜色 4 3 4 3" xfId="5752"/>
    <cellStyle name="40% - 强调文字颜色 4 3 5" xfId="5753"/>
    <cellStyle name="40% - 强调文字颜色 4 3 5 2" xfId="5754"/>
    <cellStyle name="40% - 强调文字颜色 4 3 5 2 2" xfId="5755"/>
    <cellStyle name="40% - 强调文字颜色 4 3 5 3" xfId="5756"/>
    <cellStyle name="40% - 强调文字颜色 4 3 7" xfId="5757"/>
    <cellStyle name="40% - 强调文字颜色 4 4 2 2" xfId="5758"/>
    <cellStyle name="40% - 强调文字颜色 4 4 2 2 2" xfId="5759"/>
    <cellStyle name="Euro 10" xfId="5760"/>
    <cellStyle name="40% - 强调文字颜色 4 4 2 3" xfId="5761"/>
    <cellStyle name="40% - 强调文字颜色 4 4 3" xfId="5762"/>
    <cellStyle name="40% - 强调文字颜色 4 4 3 2" xfId="5763"/>
    <cellStyle name="60% - 强调文字颜色 1 4" xfId="5764"/>
    <cellStyle name="40% - 强调文字颜色 4 4 3 2 2" xfId="5765"/>
    <cellStyle name="40% - 强调文字颜色 4 4 3 3" xfId="5766"/>
    <cellStyle name="40% - 强调文字颜色 4 4 4" xfId="5767"/>
    <cellStyle name="40% - 强调文字颜色 4 4 4 2" xfId="5768"/>
    <cellStyle name="40% - 强调文字颜色 4 4 4 2 2" xfId="5769"/>
    <cellStyle name="40% - 强调文字颜色 4 4 4 3" xfId="5770"/>
    <cellStyle name="40% - 强调文字颜色 4 4 5" xfId="5771"/>
    <cellStyle name="40% - 强调文字颜色 4 4 5 2" xfId="5772"/>
    <cellStyle name="40% - 强调文字颜色 4 4 6" xfId="5773"/>
    <cellStyle name="40% - 强调文字颜色 4 5" xfId="5774"/>
    <cellStyle name="常规 7 22 2" xfId="5775"/>
    <cellStyle name="40% - 强调文字颜色 4 6" xfId="5776"/>
    <cellStyle name="40% - 强调文字颜色 4 6 2" xfId="5777"/>
    <cellStyle name="40% - 强调文字颜色 4 6 2 2" xfId="5778"/>
    <cellStyle name="40% - 强调文字颜色 4 6 3" xfId="5779"/>
    <cellStyle name="40% - 强调文字颜色 4 6 3 2" xfId="5780"/>
    <cellStyle name="40% - 强调文字颜色 4 6 4" xfId="5781"/>
    <cellStyle name="40% - 强调文字颜色 4 7" xfId="5782"/>
    <cellStyle name="40% - 强调文字颜色 4 7 2" xfId="5783"/>
    <cellStyle name="40% - 强调文字颜色 4 7 3" xfId="5784"/>
    <cellStyle name="40% - 强调文字颜色 4 8" xfId="5785"/>
    <cellStyle name="常规 11 2 10" xfId="5786"/>
    <cellStyle name="40% - 强调文字颜色 4 8 2" xfId="5787"/>
    <cellStyle name="40% - 强调文字颜色 4 8 2 2" xfId="5788"/>
    <cellStyle name="常规 11 2 11" xfId="5789"/>
    <cellStyle name="40% - 强调文字颜色 4 8 3" xfId="5790"/>
    <cellStyle name="40% - 强调文字颜色 4 9 2" xfId="5791"/>
    <cellStyle name="40% - 强调文字颜色 5 10" xfId="5792"/>
    <cellStyle name="40% - 强调文字颜色 5 10 2" xfId="5793"/>
    <cellStyle name="40% - 强调文字颜色 5 11" xfId="5794"/>
    <cellStyle name="40% - 强调文字颜色 5 11 2" xfId="5795"/>
    <cellStyle name="40% - 强调文字颜色 5 12" xfId="5796"/>
    <cellStyle name="40% - 强调文字颜色 5 12 2" xfId="5797"/>
    <cellStyle name="40% - 强调文字颜色 5 13" xfId="5798"/>
    <cellStyle name="40% - 强调文字颜色 5 13 2" xfId="5799"/>
    <cellStyle name="40% - 强调文字颜色 5 14" xfId="5800"/>
    <cellStyle name="40% - 强调文字颜色 5 14 2" xfId="5801"/>
    <cellStyle name="40% - 强调文字颜色 5 20" xfId="5802"/>
    <cellStyle name="40% - 强调文字颜色 5 15" xfId="5803"/>
    <cellStyle name="40% - 强调文字颜色 5 20 2" xfId="5804"/>
    <cellStyle name="40% - 强调文字颜色 5 15 2" xfId="5805"/>
    <cellStyle name="Normal - Style1 4 3 2 2" xfId="5806"/>
    <cellStyle name="40% - 强调文字颜色 5 21" xfId="5807"/>
    <cellStyle name="40% - 强调文字颜色 5 16" xfId="5808"/>
    <cellStyle name="40% - 强调文字颜色 5 21 2" xfId="5809"/>
    <cellStyle name="40% - 强调文字颜色 5 16 2" xfId="5810"/>
    <cellStyle name="40% - 强调文字颜色 5 22 2" xfId="5811"/>
    <cellStyle name="40% - 强调文字颜色 5 17 2" xfId="5812"/>
    <cellStyle name="40% - 强调文字颜色 5 23" xfId="5813"/>
    <cellStyle name="40% - 强调文字颜色 5 18" xfId="5814"/>
    <cellStyle name="40% - 强调文字颜色 5 23 2" xfId="5815"/>
    <cellStyle name="40% - 强调文字颜色 5 18 2" xfId="5816"/>
    <cellStyle name="40% - 强调文字颜色 5 24" xfId="5817"/>
    <cellStyle name="40% - 强调文字颜色 5 19" xfId="5818"/>
    <cellStyle name="40% - 强调文字颜色 5 24 2" xfId="5819"/>
    <cellStyle name="40% - 强调文字颜色 5 19 2" xfId="5820"/>
    <cellStyle name="40% - 强调文字颜色 5 2" xfId="5821"/>
    <cellStyle name="40% - 强调文字颜色 5 2 10" xfId="5822"/>
    <cellStyle name="Input [yellow] 2 3" xfId="5823"/>
    <cellStyle name="40% - 强调文字颜色 5 2 10 2" xfId="5824"/>
    <cellStyle name="40% - 强调文字颜色 5 2 12" xfId="5825"/>
    <cellStyle name="40% - 强调文字颜色 5 2 12 2" xfId="5826"/>
    <cellStyle name="40% - 强调文字颜色 5 2 13" xfId="5827"/>
    <cellStyle name="40% - 强调文字颜色 5 2 13 2" xfId="5828"/>
    <cellStyle name="好_设备案例安装费用计算" xfId="5829"/>
    <cellStyle name="40% - 强调文字颜色 5 2 14" xfId="5830"/>
    <cellStyle name="好_设备案例安装费用计算 2" xfId="5831"/>
    <cellStyle name="40% - 强调文字颜色 5 2 14 2" xfId="5832"/>
    <cellStyle name="40% - 强调文字颜色 5 2 20" xfId="5833"/>
    <cellStyle name="40% - 强调文字颜色 5 2 15" xfId="5834"/>
    <cellStyle name="40% - 强调文字颜色 5 2 21" xfId="5835"/>
    <cellStyle name="40% - 强调文字颜色 5 2 16" xfId="5836"/>
    <cellStyle name="40% - 强调文字颜色 5 2 21 2" xfId="5837"/>
    <cellStyle name="40% - 强调文字颜色 5 2 16 2" xfId="5838"/>
    <cellStyle name="40% - 强调文字颜色 5 2 22" xfId="5839"/>
    <cellStyle name="40% - 强调文字颜色 5 2 17" xfId="5840"/>
    <cellStyle name="40% - 强调文字颜色 5 2 17 2" xfId="5841"/>
    <cellStyle name="样式 1 2 2" xfId="5842"/>
    <cellStyle name="差_鲲鹏房产测算表邵02 2" xfId="5843"/>
    <cellStyle name="Prefilled 2 2" xfId="5844"/>
    <cellStyle name="40% - 强调文字颜色 5 2 18" xfId="5845"/>
    <cellStyle name="样式 1 2 2 2" xfId="5846"/>
    <cellStyle name="差_鲲鹏房产测算表邵02 2 2" xfId="5847"/>
    <cellStyle name="40% - 强调文字颜色 5 2 18 2" xfId="5848"/>
    <cellStyle name="样式 1 2 3" xfId="5849"/>
    <cellStyle name="差_鲲鹏房产测算表邵02 3" xfId="5850"/>
    <cellStyle name="40% - 强调文字颜色 5 2 19" xfId="5851"/>
    <cellStyle name="样式 1 2 3 2" xfId="5852"/>
    <cellStyle name="差_鲲鹏房产测算表邵02 3 2" xfId="5853"/>
    <cellStyle name="40% - 强调文字颜色 5 2 19 2" xfId="5854"/>
    <cellStyle name="40% - 强调文字颜色 5 2 2" xfId="5855"/>
    <cellStyle name="40% - 强调文字颜色 5 2 2 2" xfId="5856"/>
    <cellStyle name="Currency$[0] 14" xfId="5857"/>
    <cellStyle name="40% - 强调文字颜色 5 2 2 2 2" xfId="5858"/>
    <cellStyle name="Currency$[0] 20" xfId="5859"/>
    <cellStyle name="Currency$[0] 15" xfId="5860"/>
    <cellStyle name="40% - 强调文字颜色 5 2 2 2 3" xfId="5861"/>
    <cellStyle name="40% - 强调文字颜色 5 2 2 3" xfId="5862"/>
    <cellStyle name="40% - 强调文字颜色 5 2 3 3" xfId="5863"/>
    <cellStyle name="40% - 强调文字颜色 5 2 3 3 2" xfId="5864"/>
    <cellStyle name="40% - 强调文字颜色 5 2 3 4" xfId="5865"/>
    <cellStyle name="40% - 强调文字颜色 5 2 4" xfId="5866"/>
    <cellStyle name="Euro 9" xfId="5867"/>
    <cellStyle name="40% - 强调文字颜色 5 2 4 2" xfId="5868"/>
    <cellStyle name="PSChar 9" xfId="5869"/>
    <cellStyle name="Currency$[2] 14" xfId="5870"/>
    <cellStyle name="40% - 强调文字颜色 5 2 4 2 2" xfId="5871"/>
    <cellStyle name="40% - 强调文字颜色 5 2 4 3" xfId="5872"/>
    <cellStyle name="40% - 强调文字颜色 5 2 4 3 2" xfId="5873"/>
    <cellStyle name="40% - 强调文字颜色 5 2 4 4" xfId="5874"/>
    <cellStyle name="40% - 强调文字颜色 5 2 5" xfId="5875"/>
    <cellStyle name="40% - 强调文字颜色 5 2 5 2" xfId="5876"/>
    <cellStyle name="40% - 强调文字颜色 5 2 5 2 2" xfId="5877"/>
    <cellStyle name="40% - 强调文字颜色 5 2 5 3" xfId="5878"/>
    <cellStyle name="40% - 强调文字颜色 5 2 6 2 2" xfId="5879"/>
    <cellStyle name="40% - 强调文字颜色 5 2 6 3" xfId="5880"/>
    <cellStyle name="40% - 强调文字颜色 5 2 7" xfId="5881"/>
    <cellStyle name="40% - 强调文字颜色 5 2 7 2" xfId="5882"/>
    <cellStyle name="40% - 强调文字颜色 5 2 8" xfId="5883"/>
    <cellStyle name="40% - 强调文字颜色 5 2 8 2" xfId="5884"/>
    <cellStyle name="40% - 强调文字颜色 5 2 9" xfId="5885"/>
    <cellStyle name="40% - 强调文字颜色 5 2 9 2" xfId="5886"/>
    <cellStyle name="40% - 强调文字颜色 5 25" xfId="5887"/>
    <cellStyle name="好 31 2" xfId="5888"/>
    <cellStyle name="好 26 2" xfId="5889"/>
    <cellStyle name="40% - 强调文字颜色 5 3" xfId="5890"/>
    <cellStyle name="40% - 强调文字颜色 5 3 2" xfId="5891"/>
    <cellStyle name="40% - 强调文字颜色 5 3 2 2" xfId="5892"/>
    <cellStyle name="40% - 强调文字颜色 5 3 2 2 2" xfId="5893"/>
    <cellStyle name="40% - 强调文字颜色 5 3 2 2 2 2" xfId="5894"/>
    <cellStyle name="40% - 强调文字颜色 5 3 2 2 2 2 2" xfId="5895"/>
    <cellStyle name="40% - 强调文字颜色 5 3 2 2 2 3" xfId="5896"/>
    <cellStyle name="40% - 强调文字颜色 5 3 2 2 3" xfId="5897"/>
    <cellStyle name="Column$Headings 3" xfId="5898"/>
    <cellStyle name="40% - 强调文字颜色 5 3 2 2 3 2" xfId="5899"/>
    <cellStyle name="40% - 强调文字颜色 5 3 2 2 4" xfId="5900"/>
    <cellStyle name="Grey 10" xfId="5901"/>
    <cellStyle name="40% - 强调文字颜色 5 3 2 3" xfId="5902"/>
    <cellStyle name="40% - 强调文字颜色 5 3 2 3 2" xfId="5903"/>
    <cellStyle name="Grey 11" xfId="5904"/>
    <cellStyle name="40% - 强调文字颜色 5 3 2 4" xfId="5905"/>
    <cellStyle name="40% - 强调文字颜色 5 3 3" xfId="5906"/>
    <cellStyle name="40% - 强调文字颜色 5 3 3 2" xfId="5907"/>
    <cellStyle name="40% - 强调文字颜色 5 3 3 2 2" xfId="5908"/>
    <cellStyle name="40% - 强调文字颜色 5 3 3 3" xfId="5909"/>
    <cellStyle name="40% - 强调文字颜色 5 3 4" xfId="5910"/>
    <cellStyle name="40% - 强调文字颜色 5 3 4 2" xfId="5911"/>
    <cellStyle name="40% - 强调文字颜色 5 3 4 2 2" xfId="5912"/>
    <cellStyle name="n_铝厂现金流1122B" xfId="5913"/>
    <cellStyle name="40% - 强调文字颜色 5 3 4 3" xfId="5914"/>
    <cellStyle name="40% - 强调文字颜色 5 3 5" xfId="5915"/>
    <cellStyle name="千位分隔[0] 3 18" xfId="5916"/>
    <cellStyle name="c_GB MODEL 083103 PRC  V3 w product mix change_附件5：评估、审计明细表（成本法）" xfId="5917"/>
    <cellStyle name="40% - 强调文字颜色 5 3 5 2" xfId="5918"/>
    <cellStyle name="40% - 强调文字颜色 5 3 5 2 2" xfId="5919"/>
    <cellStyle name="Thousands" xfId="5920"/>
    <cellStyle name="40% - 强调文字颜色 5 3 6" xfId="5921"/>
    <cellStyle name="Thousands 2" xfId="5922"/>
    <cellStyle name="40% - 强调文字颜色 5 3 6 2" xfId="5923"/>
    <cellStyle name="40% - 强调文字颜色 5 3 7" xfId="5924"/>
    <cellStyle name="40% - 强调文字颜色 5 4" xfId="5925"/>
    <cellStyle name="40% - 强调文字颜色 5 4 2" xfId="5926"/>
    <cellStyle name="40% - 强调文字颜色 5 4 2 2" xfId="5927"/>
    <cellStyle name="40% - 强调文字颜色 5 4 2 3" xfId="5928"/>
    <cellStyle name="40% - 强调文字颜色 5 4 3" xfId="5929"/>
    <cellStyle name="40% - 强调文字颜色 5 4 3 2" xfId="5930"/>
    <cellStyle name="40% - 强调文字颜色 5 4 3 2 2" xfId="5931"/>
    <cellStyle name="40% - 强调文字颜色 5 4 3 3" xfId="5932"/>
    <cellStyle name="40% - 强调文字颜色 5 4 4" xfId="5933"/>
    <cellStyle name="40% - 强调文字颜色 5 4 4 2" xfId="5934"/>
    <cellStyle name="40% - 强调文字颜色 5 4 4 2 2" xfId="5935"/>
    <cellStyle name="40% - 强调文字颜色 5 4 4 3" xfId="5936"/>
    <cellStyle name="40% - 强调文字颜色 5 4 6" xfId="5937"/>
    <cellStyle name="好_娄娄沟房屋及构筑物照片 2" xfId="5938"/>
    <cellStyle name="40% - 强调文字颜色 5 5" xfId="5939"/>
    <cellStyle name="好_娄娄沟房屋及构筑物照片 2 2" xfId="5940"/>
    <cellStyle name="40% - 强调文字颜色 5 5 2" xfId="5941"/>
    <cellStyle name="差_娄娄沟房屋及构筑物照片 18" xfId="5942"/>
    <cellStyle name="Column$Headings 5 3" xfId="5943"/>
    <cellStyle name="40% - 强调文字颜色 5 5 2 2" xfId="5944"/>
    <cellStyle name="好_娄娄沟房屋及构筑物照片 2 3" xfId="5945"/>
    <cellStyle name="40% - 强调文字颜色 5 5 3" xfId="5946"/>
    <cellStyle name="Column$Headings 6 3" xfId="5947"/>
    <cellStyle name="40% - 强调文字颜色 5 5 3 2" xfId="5948"/>
    <cellStyle name="40% - 强调文字颜色 5 5 4" xfId="5949"/>
    <cellStyle name="Column$Headings 7 3" xfId="5950"/>
    <cellStyle name="40% - 强调文字颜色 5 5 4 2" xfId="5951"/>
    <cellStyle name="40% - 强调文字颜色 5 5 5" xfId="5952"/>
    <cellStyle name="好_娄娄沟房屋及构筑物照片 3" xfId="5953"/>
    <cellStyle name="40% - 强调文字颜色 5 6" xfId="5954"/>
    <cellStyle name="好_娄娄沟房屋及构筑物照片 3 2" xfId="5955"/>
    <cellStyle name="40% - 强调文字颜色 5 6 2" xfId="5956"/>
    <cellStyle name="RevList 2 21" xfId="5957"/>
    <cellStyle name="RevList 2 16" xfId="5958"/>
    <cellStyle name="40% - 强调文字颜色 5 6 2 2" xfId="5959"/>
    <cellStyle name="好_娄娄沟房屋及构筑物照片 3 3" xfId="5960"/>
    <cellStyle name="40% - 强调文字颜色 5 6 3" xfId="5961"/>
    <cellStyle name="40% - 强调文字颜色 5 6 3 2" xfId="5962"/>
    <cellStyle name="常规 2 2 2 2 2 2 2" xfId="5963"/>
    <cellStyle name="40% - 强调文字颜色 5 6 4" xfId="5964"/>
    <cellStyle name="好_娄娄沟房屋及构筑物照片 4" xfId="5965"/>
    <cellStyle name="40% - 强调文字颜色 5 7" xfId="5966"/>
    <cellStyle name="好_娄娄沟房屋及构筑物照片 4 2" xfId="5967"/>
    <cellStyle name="40% - 强调文字颜色 5 7 2" xfId="5968"/>
    <cellStyle name="40% - 强调文字颜色 5 7 2 2" xfId="5969"/>
    <cellStyle name="RevList 3 2 2 2" xfId="5970"/>
    <cellStyle name="40% - 强调文字颜色 5 7 3" xfId="5971"/>
    <cellStyle name="好_娄娄沟房屋及构筑物照片 5" xfId="5972"/>
    <cellStyle name="差_山西煤炭进出口集团左权鑫顺煤业有限公司资产评估表_0270锡林郭勒公司资产评估表" xfId="5973"/>
    <cellStyle name="40% - 强调文字颜色 5 8" xfId="5974"/>
    <cellStyle name="差_山西煤炭进出口集团左权鑫顺煤业有限公司资产评估表_0270锡林郭勒公司资产评估表 2" xfId="5975"/>
    <cellStyle name="40% - 强调文字颜色 5 8 2" xfId="5976"/>
    <cellStyle name="差_山西煤炭进出口集团左权鑫顺煤业有限公司资产评估表_0270锡林郭勒公司资产评估表 2 2" xfId="5977"/>
    <cellStyle name="40% - 强调文字颜色 5 8 2 2" xfId="5978"/>
    <cellStyle name="差_山西煤炭进出口集团左权鑫顺煤业有限公司资产评估表_0270锡林郭勒公司资产评估表 3" xfId="5979"/>
    <cellStyle name="RevList 3 2 3 2" xfId="5980"/>
    <cellStyle name="40% - 强调文字颜色 5 8 3" xfId="5981"/>
    <cellStyle name="好_娄娄沟房屋及构筑物照片 6" xfId="5982"/>
    <cellStyle name="40% - 强调文字颜色 5 9" xfId="5983"/>
    <cellStyle name="40% - 强调文字颜色 5 9 2" xfId="5984"/>
    <cellStyle name="差_山阴县安荣乡煤矿资产评估申报表 2" xfId="5985"/>
    <cellStyle name="40% - 强调文字颜色 6 10" xfId="5986"/>
    <cellStyle name="差_山阴县安荣乡煤矿资产评估申报表 4" xfId="5987"/>
    <cellStyle name="40% - 强调文字颜色 6 12" xfId="5988"/>
    <cellStyle name="差_山阴县安荣乡煤矿资产评估申报表 4 2" xfId="5989"/>
    <cellStyle name="40% - 强调文字颜色 6 12 2" xfId="5990"/>
    <cellStyle name="差_山阴县安荣乡煤矿资产评估申报表 5" xfId="5991"/>
    <cellStyle name="40% - 强调文字颜色 6 13" xfId="5992"/>
    <cellStyle name="差_山阴县安荣乡煤矿资产评估申报表 5 2" xfId="5993"/>
    <cellStyle name="40% - 强调文字颜色 6 13 2" xfId="5994"/>
    <cellStyle name="差_山阴县安荣乡煤矿资产评估申报表 6" xfId="5995"/>
    <cellStyle name="40% - 强调文字颜色 6 14" xfId="5996"/>
    <cellStyle name="差_山阴县安荣乡煤矿资产评估申报表 6 2" xfId="5997"/>
    <cellStyle name="40% - 强调文字颜色 6 14 2" xfId="5998"/>
    <cellStyle name="差_山阴县安荣乡煤矿资产评估申报表 7" xfId="5999"/>
    <cellStyle name="40% - 强调文字颜色 6 20" xfId="6000"/>
    <cellStyle name="40% - 强调文字颜色 6 15" xfId="6001"/>
    <cellStyle name="40% - 强调文字颜色 6 20 2" xfId="6002"/>
    <cellStyle name="40% - 强调文字颜色 6 15 2" xfId="6003"/>
    <cellStyle name="差_山阴县安荣乡煤矿资产评估申报表 8" xfId="6004"/>
    <cellStyle name="Linked Cells 4 2" xfId="6005"/>
    <cellStyle name="40% - 强调文字颜色 6 21" xfId="6006"/>
    <cellStyle name="40% - 强调文字颜色 6 16" xfId="6007"/>
    <cellStyle name="Linked Cells 4 2 2" xfId="6008"/>
    <cellStyle name="40% - 强调文字颜色 6 21 2" xfId="6009"/>
    <cellStyle name="40% - 强调文字颜色 6 16 2" xfId="6010"/>
    <cellStyle name="差_山阴县安荣乡煤矿资产评估申报表 9" xfId="6011"/>
    <cellStyle name="Linked Cells 4 3" xfId="6012"/>
    <cellStyle name="40% - 强调文字颜色 6 22" xfId="6013"/>
    <cellStyle name="40% - 强调文字颜色 6 17" xfId="6014"/>
    <cellStyle name="Linked Cells 4 3 2" xfId="6015"/>
    <cellStyle name="40% - 强调文字颜色 6 22 2" xfId="6016"/>
    <cellStyle name="40% - 强调文字颜色 6 17 2" xfId="6017"/>
    <cellStyle name="Linked Cells 4 4" xfId="6018"/>
    <cellStyle name="40% - 强调文字颜色 6 23" xfId="6019"/>
    <cellStyle name="40% - 强调文字颜色 6 18" xfId="6020"/>
    <cellStyle name="Linked Cells 4 4 2" xfId="6021"/>
    <cellStyle name="40% - 强调文字颜色 6 23 2" xfId="6022"/>
    <cellStyle name="40% - 强调文字颜色 6 18 2" xfId="6023"/>
    <cellStyle name="Linked Cells 4 5" xfId="6024"/>
    <cellStyle name="40% - 强调文字颜色 6 24" xfId="6025"/>
    <cellStyle name="40% - 强调文字颜色 6 19" xfId="6026"/>
    <cellStyle name="Linked Cells 4 5 2" xfId="6027"/>
    <cellStyle name="40% - 强调文字颜色 6 24 2" xfId="6028"/>
    <cellStyle name="40% - 强调文字颜色 6 19 2" xfId="6029"/>
    <cellStyle name="40% - 强调文字颜色 6 2" xfId="6030"/>
    <cellStyle name="40% - 强调文字颜色 6 2 10" xfId="6031"/>
    <cellStyle name="40% - 强调文字颜色 6 2 10 2" xfId="6032"/>
    <cellStyle name="标题 2 2 4 2" xfId="6033"/>
    <cellStyle name="40% - 强调文字颜色 6 2 11" xfId="6034"/>
    <cellStyle name="标题 2 2 4 2 2" xfId="6035"/>
    <cellStyle name="40% - 强调文字颜色 6 2 11 2" xfId="6036"/>
    <cellStyle name="标题 2 2 4 3" xfId="6037"/>
    <cellStyle name="40% - 强调文字颜色 6 2 12" xfId="6038"/>
    <cellStyle name="40% - 强调文字颜色 6 2 12 2" xfId="6039"/>
    <cellStyle name="40% - 强调文字颜色 6 2 13" xfId="6040"/>
    <cellStyle name="强调文字颜色 5 30" xfId="6041"/>
    <cellStyle name="强调文字颜色 5 25" xfId="6042"/>
    <cellStyle name="40% - 强调文字颜色 6 2 13 2" xfId="6043"/>
    <cellStyle name="40% - 强调文字颜色 6 2 14" xfId="6044"/>
    <cellStyle name="40% - 强调文字颜色 6 2 14 2" xfId="6045"/>
    <cellStyle name="差_20110112-井巷工程(经李部审） 11 2" xfId="6046"/>
    <cellStyle name="40% - 强调文字颜色 6 2 20" xfId="6047"/>
    <cellStyle name="40% - 强调文字颜色 6 2 15" xfId="6048"/>
    <cellStyle name="40% - 强调文字颜色 6 2 20 2" xfId="6049"/>
    <cellStyle name="40% - 强调文字颜色 6 2 15 2" xfId="6050"/>
    <cellStyle name="40% - 强调文字颜色 6 2 22" xfId="6051"/>
    <cellStyle name="40% - 强调文字颜色 6 2 17" xfId="6052"/>
    <cellStyle name="40% - 强调文字颜色 6 2 17 2" xfId="6053"/>
    <cellStyle name="40% - 强调文字颜色 6 2 18" xfId="6054"/>
    <cellStyle name="强调文字颜色 6 30" xfId="6055"/>
    <cellStyle name="强调文字颜色 6 25" xfId="6056"/>
    <cellStyle name="40% - 强调文字颜色 6 2 18 2" xfId="6057"/>
    <cellStyle name="40% - 强调文字颜色 6 2 19" xfId="6058"/>
    <cellStyle name="40% - 强调文字颜色 6 2 19 2" xfId="6059"/>
    <cellStyle name="40% - 强调文字颜色 6 2 2" xfId="6060"/>
    <cellStyle name="常规 4 3 4" xfId="6061"/>
    <cellStyle name="40% - 强调文字颜色 6 2 2 2" xfId="6062"/>
    <cellStyle name="Percent [0.00%] 2 7" xfId="6063"/>
    <cellStyle name="40% - 强调文字颜色 6 2 2 2 2" xfId="6064"/>
    <cellStyle name="Percent [0.00%] 2 8" xfId="6065"/>
    <cellStyle name="40% - 强调文字颜色 6 2 2 2 3" xfId="6066"/>
    <cellStyle name="40% - 强调文字颜色 6 2 2 3" xfId="6067"/>
    <cellStyle name="40% - 强调文字颜色 6 2 3" xfId="6068"/>
    <cellStyle name="常规 4 4 4" xfId="6069"/>
    <cellStyle name="40% - 强调文字颜色 6 2 3 2" xfId="6070"/>
    <cellStyle name="40% - 强调文字颜色 6 2 3 2 2" xfId="6071"/>
    <cellStyle name="40% - 强调文字颜色 6 2 3 3" xfId="6072"/>
    <cellStyle name="40% - 强调文字颜色 6 2 3 3 2" xfId="6073"/>
    <cellStyle name="40% - 强调文字颜色 6 2 3 4" xfId="6074"/>
    <cellStyle name="40% - 强调文字颜色 6 2 4" xfId="6075"/>
    <cellStyle name="40% - 强调文字颜色 6 2 4 2" xfId="6076"/>
    <cellStyle name="40% - 强调文字颜色 6 2 4 2 2" xfId="6077"/>
    <cellStyle name="40% - 强调文字颜色 6 2 4 3" xfId="6078"/>
    <cellStyle name="40% - 强调文字颜色 6 2 4 3 2" xfId="6079"/>
    <cellStyle name="40% - 强调文字颜色 6 2 4 4" xfId="6080"/>
    <cellStyle name="40% - 强调文字颜色 6 2 5" xfId="6081"/>
    <cellStyle name="40% - 强调文字颜色 6 2 5 2" xfId="6082"/>
    <cellStyle name="40% - 强调文字颜色 6 2 5 2 2" xfId="6083"/>
    <cellStyle name="40% - 强调文字颜色 6 2 5 3" xfId="6084"/>
    <cellStyle name="40% - 强调文字颜色 6 2 6" xfId="6085"/>
    <cellStyle name="40% - 强调文字颜色 6 2 6 2" xfId="6086"/>
    <cellStyle name="40% - 强调文字颜色 6 2 6 2 2" xfId="6087"/>
    <cellStyle name="40% - 强调文字颜色 6 2 6 3" xfId="6088"/>
    <cellStyle name="40% - 强调文字颜色 6 2 7" xfId="6089"/>
    <cellStyle name="40% - 强调文字颜色 6 2 7 2" xfId="6090"/>
    <cellStyle name="40% - 强调文字颜色 6 2 8" xfId="6091"/>
    <cellStyle name="40% - 强调文字颜色 6 2 8 2" xfId="6092"/>
    <cellStyle name="40% - 强调文字颜色 6 2 9" xfId="6093"/>
    <cellStyle name="40% - 强调文字颜色 6 2 9 2" xfId="6094"/>
    <cellStyle name="Linked Cells 4 6" xfId="6095"/>
    <cellStyle name="40% - 强调文字颜色 6 25" xfId="6096"/>
    <cellStyle name="好 27 2" xfId="6097"/>
    <cellStyle name="40% - 强调文字颜色 6 3" xfId="6098"/>
    <cellStyle name="40% - 强调文字颜色 6 3 2" xfId="6099"/>
    <cellStyle name="常规 5 3 4" xfId="6100"/>
    <cellStyle name="40% - 强调文字颜色 6 3 2 2" xfId="6101"/>
    <cellStyle name="40% - 强调文字颜色 6 3 2 2 2" xfId="6102"/>
    <cellStyle name="40% - 强调文字颜色 6 3 2 2 2 2" xfId="6103"/>
    <cellStyle name="40% - 强调文字颜色 6 3 2 2 2 2 2" xfId="6104"/>
    <cellStyle name="Linked Cells 7 2" xfId="6105"/>
    <cellStyle name="40% - 强调文字颜色 6 3 2 2 3" xfId="6106"/>
    <cellStyle name="Linked Cells 7 2 2" xfId="6107"/>
    <cellStyle name="Currency$[2] 2 20" xfId="6108"/>
    <cellStyle name="Currency$[2] 2 15" xfId="6109"/>
    <cellStyle name="40% - 强调文字颜色 6 3 2 2 3 2" xfId="6110"/>
    <cellStyle name="常规 5 3 5" xfId="6111"/>
    <cellStyle name="40% - 强调文字颜色 6 3 2 3" xfId="6112"/>
    <cellStyle name="40% - 强调文字颜色 6 3 2 3 2" xfId="6113"/>
    <cellStyle name="强调文字颜色 1 2 6 2 2" xfId="6114"/>
    <cellStyle name="常规 5 3 6" xfId="6115"/>
    <cellStyle name="40% - 强调文字颜色 6 3 2 4" xfId="6116"/>
    <cellStyle name="40% - 强调文字颜色 6 3 3" xfId="6117"/>
    <cellStyle name="常规 5 4 4" xfId="6118"/>
    <cellStyle name="40% - 强调文字颜色 6 3 3 2" xfId="6119"/>
    <cellStyle name="40% - 强调文字颜色 6 3 3 2 2" xfId="6120"/>
    <cellStyle name="常规 5 4 5" xfId="6121"/>
    <cellStyle name="40% - 强调文字颜色 6 3 3 3" xfId="6122"/>
    <cellStyle name="40% - 强调文字颜色 6 3 4" xfId="6123"/>
    <cellStyle name="常规 5 5 4" xfId="6124"/>
    <cellStyle name="40% - 强调文字颜色 6 3 4 2" xfId="6125"/>
    <cellStyle name="40% - 强调文字颜色 6 3 4 2 2" xfId="6126"/>
    <cellStyle name="40% - 强调文字颜色 6 3 5" xfId="6127"/>
    <cellStyle name="常规 5 6 4" xfId="6128"/>
    <cellStyle name="40% - 强调文字颜色 6 3 5 2" xfId="6129"/>
    <cellStyle name="40% - 强调文字颜色 6 3 5 2 2" xfId="6130"/>
    <cellStyle name="常规 5 6 5" xfId="6131"/>
    <cellStyle name="40% - 强调文字颜色 6 3 5 3" xfId="6132"/>
    <cellStyle name="40% - 强调文字颜色 6 3 7" xfId="6133"/>
    <cellStyle name="40% - 强调文字颜色 6 4" xfId="6134"/>
    <cellStyle name="差_山阴县安荣乡煤矿资产评估申报表 12" xfId="6135"/>
    <cellStyle name="40% - 强调文字颜色 6 4 2" xfId="6136"/>
    <cellStyle name="常规 6 3 4" xfId="6137"/>
    <cellStyle name="40% - 强调文字颜色 6 4 2 2" xfId="6138"/>
    <cellStyle name="40% - 强调文字颜色 6 4 2 3" xfId="6139"/>
    <cellStyle name="差_山阴县安荣乡煤矿资产评估申报表 13" xfId="6140"/>
    <cellStyle name="40% - 强调文字颜色 6 4 3" xfId="6141"/>
    <cellStyle name="常规 6 4 4" xfId="6142"/>
    <cellStyle name="40% - 强调文字颜色 6 4 3 2" xfId="6143"/>
    <cellStyle name="40% - 强调文字颜色 6 4 3 2 2" xfId="6144"/>
    <cellStyle name="40% - 强调文字颜色 6 4 3 3" xfId="6145"/>
    <cellStyle name="差_山阴县安荣乡煤矿资产评估申报表 14" xfId="6146"/>
    <cellStyle name="40% - 强调文字颜色 6 4 4" xfId="6147"/>
    <cellStyle name="常规 6 5 4" xfId="6148"/>
    <cellStyle name="40% - 强调文字颜色 6 4 4 2" xfId="6149"/>
    <cellStyle name="40% - 强调文字颜色 6 4 4 2 2" xfId="6150"/>
    <cellStyle name="40% - 强调文字颜色 6 4 4 3" xfId="6151"/>
    <cellStyle name="差_山阴县安荣乡煤矿资产评估申报表 20" xfId="6152"/>
    <cellStyle name="差_山阴县安荣乡煤矿资产评估申报表 15" xfId="6153"/>
    <cellStyle name="40% - 强调文字颜色 6 4 5" xfId="6154"/>
    <cellStyle name="常规 6 6 4" xfId="6155"/>
    <cellStyle name="40% - 强调文字颜色 6 4 5 2" xfId="6156"/>
    <cellStyle name="差_山阴县安荣乡煤矿资产评估申报表 21" xfId="6157"/>
    <cellStyle name="差_山阴县安荣乡煤矿资产评估申报表 16" xfId="6158"/>
    <cellStyle name="40% - 强调文字颜色 6 4 6" xfId="6159"/>
    <cellStyle name="40% - 强调文字颜色 6 5 2" xfId="6160"/>
    <cellStyle name="常规 7 3 4" xfId="6161"/>
    <cellStyle name="40% - 强调文字颜色 6 5 2 2" xfId="6162"/>
    <cellStyle name="40% - 强调文字颜色 6 5 3" xfId="6163"/>
    <cellStyle name="常规 7 4 4" xfId="6164"/>
    <cellStyle name="Input Cells 3 23" xfId="6165"/>
    <cellStyle name="Input Cells 3 18" xfId="6166"/>
    <cellStyle name="40% - 强调文字颜色 6 5 3 2" xfId="6167"/>
    <cellStyle name="40% - 强调文字颜色 6 5 4" xfId="6168"/>
    <cellStyle name="常规 7 5 4" xfId="6169"/>
    <cellStyle name="40% - 强调文字颜色 6 5 4 2" xfId="6170"/>
    <cellStyle name="Linked Cells 4 10" xfId="6171"/>
    <cellStyle name="40% - 强调文字颜色 6 5 5" xfId="6172"/>
    <cellStyle name="40% - 强调文字颜色 6 6" xfId="6173"/>
    <cellStyle name="40% - 强调文字颜色 6 6 2" xfId="6174"/>
    <cellStyle name="好_20110112-井巷工程(经李部审） 7" xfId="6175"/>
    <cellStyle name="常规 8 3 4" xfId="6176"/>
    <cellStyle name="40% - 强调文字颜色 6 6 2 2" xfId="6177"/>
    <cellStyle name="常规 2 2 2 2 3 2 2" xfId="6178"/>
    <cellStyle name="40% - 强调文字颜色 6 6 4" xfId="6179"/>
    <cellStyle name="40% - 强调文字颜色 6 7" xfId="6180"/>
    <cellStyle name="40% - 强调文字颜色 6 7 2" xfId="6181"/>
    <cellStyle name="常规 9 3 4" xfId="6182"/>
    <cellStyle name="40% - 强调文字颜色 6 7 2 2" xfId="6183"/>
    <cellStyle name="RevList 3 3 2 2" xfId="6184"/>
    <cellStyle name="40% - 强调文字颜色 6 7 3" xfId="6185"/>
    <cellStyle name="40% - 强调文字颜色 6 8" xfId="6186"/>
    <cellStyle name="40% - 强调文字颜色 6 8 2" xfId="6187"/>
    <cellStyle name="40% - 强调文字颜色 6 8 2 2" xfId="6188"/>
    <cellStyle name="RevList 3 3 3 2" xfId="6189"/>
    <cellStyle name="40% - 强调文字颜色 6 8 3" xfId="6190"/>
    <cellStyle name="40% - 强调文字颜色 6 9" xfId="6191"/>
    <cellStyle name="40% - 强调文字颜色 6 9 2" xfId="6192"/>
    <cellStyle name="常规 8 2 9" xfId="6193"/>
    <cellStyle name="60% - Accent1" xfId="6194"/>
    <cellStyle name="60% - Accent2" xfId="6195"/>
    <cellStyle name="公司标准表 16 2" xfId="6196"/>
    <cellStyle name="60% - Accent4" xfId="6197"/>
    <cellStyle name="公司标准表 16 3" xfId="6198"/>
    <cellStyle name="60% - Accent5" xfId="6199"/>
    <cellStyle name="60% - Accent6" xfId="6200"/>
    <cellStyle name="60% - 强调文字颜色 1 10" xfId="6201"/>
    <cellStyle name="样式 1 2 3 5" xfId="6202"/>
    <cellStyle name="60% - 强调文字颜色 1 10 2" xfId="6203"/>
    <cellStyle name="60% - 强调文字颜色 1 11" xfId="6204"/>
    <cellStyle name="样式 1 2 4 5" xfId="6205"/>
    <cellStyle name="60% - 强调文字颜色 1 11 2" xfId="6206"/>
    <cellStyle name="60% - 强调文字颜色 1 12" xfId="6207"/>
    <cellStyle name="60% - 强调文字颜色 1 12 2" xfId="6208"/>
    <cellStyle name="60% - 强调文字颜色 1 13" xfId="6209"/>
    <cellStyle name="千位分隔 5 2 2 18" xfId="6210"/>
    <cellStyle name="60% - 强调文字颜色 1 13 2" xfId="6211"/>
    <cellStyle name="60% - 强调文字颜色 1 14" xfId="6212"/>
    <cellStyle name="60% - 强调文字颜色 1 14 2" xfId="6213"/>
    <cellStyle name="60% - 强调文字颜色 1 20" xfId="6214"/>
    <cellStyle name="60% - 强调文字颜色 1 15" xfId="6215"/>
    <cellStyle name="常规 9 2 3" xfId="6216"/>
    <cellStyle name="60% - 强调文字颜色 1 20 2" xfId="6217"/>
    <cellStyle name="60% - 强调文字颜色 1 15 2" xfId="6218"/>
    <cellStyle name="60% - 强调文字颜色 1 21" xfId="6219"/>
    <cellStyle name="60% - 强调文字颜色 1 16" xfId="6220"/>
    <cellStyle name="常规 9 3 3" xfId="6221"/>
    <cellStyle name="60% - 强调文字颜色 1 21 2" xfId="6222"/>
    <cellStyle name="60% - 强调文字颜色 1 16 2" xfId="6223"/>
    <cellStyle name="60% - 强调文字颜色 1 22" xfId="6224"/>
    <cellStyle name="60% - 强调文字颜色 1 17" xfId="6225"/>
    <cellStyle name="常规 9 4 3" xfId="6226"/>
    <cellStyle name="60% - 强调文字颜色 1 22 2" xfId="6227"/>
    <cellStyle name="60% - 强调文字颜色 1 17 2" xfId="6228"/>
    <cellStyle name="60% - 强调文字颜色 1 23" xfId="6229"/>
    <cellStyle name="60% - 强调文字颜色 1 18" xfId="6230"/>
    <cellStyle name="常规 9 5 3" xfId="6231"/>
    <cellStyle name="60% - 强调文字颜色 1 23 2" xfId="6232"/>
    <cellStyle name="60% - 强调文字颜色 1 18 2" xfId="6233"/>
    <cellStyle name="60% - 强调文字颜色 1 24" xfId="6234"/>
    <cellStyle name="60% - 强调文字颜色 1 19" xfId="6235"/>
    <cellStyle name="常规 9 6 3" xfId="6236"/>
    <cellStyle name="60% - 强调文字颜色 1 24 2" xfId="6237"/>
    <cellStyle name="60% - 强调文字颜色 1 19 2" xfId="6238"/>
    <cellStyle name="60% - 强调文字颜色 1 2" xfId="6239"/>
    <cellStyle name="60% - 强调文字颜色 1 2 10" xfId="6240"/>
    <cellStyle name="公司标准表 38 2" xfId="6241"/>
    <cellStyle name="60% - 强调文字颜色 1 2 11" xfId="6242"/>
    <cellStyle name="60% - 强调文字颜色 1 2 11 2" xfId="6243"/>
    <cellStyle name="60% - 强调文字颜色 1 2 12" xfId="6244"/>
    <cellStyle name="60% - 强调文字颜色 1 2 12 2" xfId="6245"/>
    <cellStyle name="60% - 强调文字颜色 1 2 13" xfId="6246"/>
    <cellStyle name="60% - 强调文字颜色 1 2 13 2" xfId="6247"/>
    <cellStyle name="60% - 强调文字颜色 1 2 14" xfId="6248"/>
    <cellStyle name="60% - 强调文字颜色 1 2 14 2" xfId="6249"/>
    <cellStyle name="60% - 强调文字颜色 1 2 20" xfId="6250"/>
    <cellStyle name="60% - 强调文字颜色 1 2 15" xfId="6251"/>
    <cellStyle name="60% - 强调文字颜色 1 2 20 2" xfId="6252"/>
    <cellStyle name="60% - 强调文字颜色 1 2 15 2" xfId="6253"/>
    <cellStyle name="60% - 强调文字颜色 1 2 21" xfId="6254"/>
    <cellStyle name="60% - 强调文字颜色 1 2 16" xfId="6255"/>
    <cellStyle name="60% - 强调文字颜色 1 2 21 2" xfId="6256"/>
    <cellStyle name="60% - 强调文字颜色 1 2 16 2" xfId="6257"/>
    <cellStyle name="60% - 强调文字颜色 1 2 22" xfId="6258"/>
    <cellStyle name="60% - 强调文字颜色 1 2 17" xfId="6259"/>
    <cellStyle name="60% - 强调文字颜色 1 2 17 2" xfId="6260"/>
    <cellStyle name="60% - 强调文字颜色 1 2 18" xfId="6261"/>
    <cellStyle name="60% - 强调文字颜色 1 2 18 2" xfId="6262"/>
    <cellStyle name="百分比 4 2 11 2" xfId="6263"/>
    <cellStyle name="60% - 强调文字颜色 1 2 19" xfId="6264"/>
    <cellStyle name="60% - 强调文字颜色 1 2 19 2" xfId="6265"/>
    <cellStyle name="60% - 强调文字颜色 1 2 2" xfId="6266"/>
    <cellStyle name="RevList 10 3 2" xfId="6267"/>
    <cellStyle name="60% - 强调文字颜色 1 2 2 2 3" xfId="6268"/>
    <cellStyle name="60% - 强调文字颜色 1 2 3" xfId="6269"/>
    <cellStyle name="Normal - Style1 5 2" xfId="6270"/>
    <cellStyle name="60% - 强调文字颜色 1 2 3 2 2" xfId="6271"/>
    <cellStyle name="Normal - Style1 6" xfId="6272"/>
    <cellStyle name="60% - 强调文字颜色 1 2 3 3" xfId="6273"/>
    <cellStyle name="Normal - Style1 6 2" xfId="6274"/>
    <cellStyle name="60% - 强调文字颜色 1 2 3 3 2" xfId="6275"/>
    <cellStyle name="Normal - Style1 7" xfId="6276"/>
    <cellStyle name="60% - 强调文字颜色 1 2 3 4" xfId="6277"/>
    <cellStyle name="60% - 强调文字颜色 1 2 4" xfId="6278"/>
    <cellStyle name="60% - 强调文字颜色 1 2 4 2 2" xfId="6279"/>
    <cellStyle name="60% - 强调文字颜色 1 2 4 3" xfId="6280"/>
    <cellStyle name="60% - 强调文字颜色 1 2 4 3 2" xfId="6281"/>
    <cellStyle name="60% - 强调文字颜色 1 2 4 4" xfId="6282"/>
    <cellStyle name="60% - 强调文字颜色 1 2 5" xfId="6283"/>
    <cellStyle name="60% - 强调文字颜色 1 2 5 2" xfId="6284"/>
    <cellStyle name="60% - 强调文字颜色 1 2 5 2 2" xfId="6285"/>
    <cellStyle name="60% - 强调文字颜色 1 2 5 3" xfId="6286"/>
    <cellStyle name="60% - 强调文字颜色 1 2 6" xfId="6287"/>
    <cellStyle name="60% - 强调文字颜色 1 2 6 2" xfId="6288"/>
    <cellStyle name="60% - 强调文字颜色 2 12" xfId="6289"/>
    <cellStyle name="60% - 强调文字颜色 1 2 6 2 2" xfId="6290"/>
    <cellStyle name="60% - 强调文字颜色 1 2 7" xfId="6291"/>
    <cellStyle name="60% - 强调文字颜色 1 2 7 2" xfId="6292"/>
    <cellStyle name="60% - 强调文字颜色 1 2 8" xfId="6293"/>
    <cellStyle name="60% - 强调文字颜色 1 2 8 2" xfId="6294"/>
    <cellStyle name="60% - 强调文字颜色 1 2 9" xfId="6295"/>
    <cellStyle name="60% - 强调文字颜色 1 2 9 2" xfId="6296"/>
    <cellStyle name="60% - 强调文字颜色 1 25" xfId="6297"/>
    <cellStyle name="60% - 强调文字颜色 1 3" xfId="6298"/>
    <cellStyle name="60% - 强调文字颜色 1 3 2" xfId="6299"/>
    <cellStyle name="60% - 强调文字颜色 1 3 2 2 2 2" xfId="6300"/>
    <cellStyle name="60% - 强调文字颜色 1 3 2 2 2 2 2" xfId="6301"/>
    <cellStyle name="60% - 强调文字颜色 1 3 2 2 2 3" xfId="6302"/>
    <cellStyle name="60% - 强调文字颜色 1 3 2 2 3" xfId="6303"/>
    <cellStyle name="60% - 强调文字颜色 1 3 2 2 3 2" xfId="6304"/>
    <cellStyle name="60% - 强调文字颜色 1 3 2 3 2" xfId="6305"/>
    <cellStyle name="60% - 强调文字颜色 1 3 2 4" xfId="6306"/>
    <cellStyle name="60% - 强调文字颜色 1 3 3" xfId="6307"/>
    <cellStyle name="60% - 强调文字颜色 1 3 3 2 2" xfId="6308"/>
    <cellStyle name="60% - 强调文字颜色 1 3 3 3" xfId="6309"/>
    <cellStyle name="60% - 强调文字颜色 1 3 4" xfId="6310"/>
    <cellStyle name="60% - 强调文字颜色 1 3 4 2 2" xfId="6311"/>
    <cellStyle name="60% - 强调文字颜色 1 3 4 3" xfId="6312"/>
    <cellStyle name="60% - 强调文字颜色 1 3 5" xfId="6313"/>
    <cellStyle name="60% - 强调文字颜色 1 3 5 2" xfId="6314"/>
    <cellStyle name="60% - 强调文字颜色 1 3 5 2 2" xfId="6315"/>
    <cellStyle name="60% - 强调文字颜色 1 3 5 3" xfId="6316"/>
    <cellStyle name="60% - 强调文字颜色 1 3 6" xfId="6317"/>
    <cellStyle name="60% - 强调文字颜色 1 3 6 2" xfId="6318"/>
    <cellStyle name="注释 15 2 2" xfId="6319"/>
    <cellStyle name="60% - 强调文字颜色 1 3 7" xfId="6320"/>
    <cellStyle name="60% - 强调文字颜色 1 4 2" xfId="6321"/>
    <cellStyle name="60% - 强调文字颜色 1 4 3" xfId="6322"/>
    <cellStyle name="60% - 强调文字颜色 1 4 3 2 2" xfId="6323"/>
    <cellStyle name="60% - 强调文字颜色 1 4 3 3" xfId="6324"/>
    <cellStyle name="60% - 强调文字颜色 1 4 4" xfId="6325"/>
    <cellStyle name="60% - 强调文字颜色 1 4 4 2 2" xfId="6326"/>
    <cellStyle name="60% - 强调文字颜色 1 4 5" xfId="6327"/>
    <cellStyle name="60% - 强调文字颜色 1 4 5 2" xfId="6328"/>
    <cellStyle name="60% - 强调文字颜色 1 4 6" xfId="6329"/>
    <cellStyle name="60% - 强调文字颜色 1 5" xfId="6330"/>
    <cellStyle name="60% - 强调文字颜色 1 5 2" xfId="6331"/>
    <cellStyle name="60% - 强调文字颜色 1 5 3" xfId="6332"/>
    <cellStyle name="60% - 强调文字颜色 1 5 4" xfId="6333"/>
    <cellStyle name="60% - 强调文字颜色 1 5 5" xfId="6334"/>
    <cellStyle name="60% - 强调文字颜色 1 6" xfId="6335"/>
    <cellStyle name="60% - 强调文字颜色 1 6 2" xfId="6336"/>
    <cellStyle name="60% - 强调文字颜色 1 6 3" xfId="6337"/>
    <cellStyle name="60% - 强调文字颜色 1 6 4" xfId="6338"/>
    <cellStyle name="Linked Cells 3 6 2" xfId="6339"/>
    <cellStyle name="60% - 强调文字颜色 1 7" xfId="6340"/>
    <cellStyle name="Linked Cells 3 6 2 2" xfId="6341"/>
    <cellStyle name="60% - 强调文字颜色 1 7 2" xfId="6342"/>
    <cellStyle name="60% - 强调文字颜色 3 14" xfId="6343"/>
    <cellStyle name="60% - 强调文字颜色 1 7 2 2" xfId="6344"/>
    <cellStyle name="60% - 强调文字颜色 1 7 3" xfId="6345"/>
    <cellStyle name="Linked Cells 3 6 3" xfId="6346"/>
    <cellStyle name="60% - 强调文字颜色 1 8" xfId="6347"/>
    <cellStyle name="Linked Cells 3 6 3 2" xfId="6348"/>
    <cellStyle name="60% - 强调文字颜色 1 8 2" xfId="6349"/>
    <cellStyle name="60% - 强调文字颜色 1 8 2 2" xfId="6350"/>
    <cellStyle name="60% - 强调文字颜色 1 8 3" xfId="6351"/>
    <cellStyle name="Linked Cells 3 6 4" xfId="6352"/>
    <cellStyle name="60% - 强调文字颜色 1 9" xfId="6353"/>
    <cellStyle name="60% - 强调文字颜色 1 9 2" xfId="6354"/>
    <cellStyle name="60% - 强调文字颜色 2 10" xfId="6355"/>
    <cellStyle name="60% - 强调文字颜色 2 10 2" xfId="6356"/>
    <cellStyle name="60% - 强调文字颜色 2 11" xfId="6357"/>
    <cellStyle name="60% - 强调文字颜色 2 11 2" xfId="6358"/>
    <cellStyle name="60% - 强调文字颜色 2 12 2" xfId="6359"/>
    <cellStyle name="RevList 14 3 2" xfId="6360"/>
    <cellStyle name="60% - 强调文字颜色 2 13" xfId="6361"/>
    <cellStyle name="好 3 2 3" xfId="6362"/>
    <cellStyle name="60% - 强调文字颜色 2 13 2" xfId="6363"/>
    <cellStyle name="60% - 强调文字颜色 2 14" xfId="6364"/>
    <cellStyle name="好 3 3 3" xfId="6365"/>
    <cellStyle name="60% - 强调文字颜色 2 14 2" xfId="6366"/>
    <cellStyle name="60% - 强调文字颜色 2 20" xfId="6367"/>
    <cellStyle name="60% - 强调文字颜色 2 15" xfId="6368"/>
    <cellStyle name="好 3 4 3" xfId="6369"/>
    <cellStyle name="60% - 强调文字颜色 2 20 2" xfId="6370"/>
    <cellStyle name="60% - 强调文字颜色 2 15 2" xfId="6371"/>
    <cellStyle name="60% - 强调文字颜色 2 21" xfId="6372"/>
    <cellStyle name="60% - 强调文字颜色 2 16" xfId="6373"/>
    <cellStyle name="60% - 强调文字颜色 2 22 2" xfId="6374"/>
    <cellStyle name="60% - 强调文字颜色 2 17 2" xfId="6375"/>
    <cellStyle name="好 4 3 2 2" xfId="6376"/>
    <cellStyle name="60% - 强调文字颜色 2 23" xfId="6377"/>
    <cellStyle name="60% - 强调文字颜色 2 18" xfId="6378"/>
    <cellStyle name="60% - 强调文字颜色 2 23 2" xfId="6379"/>
    <cellStyle name="60% - 强调文字颜色 2 18 2" xfId="6380"/>
    <cellStyle name="む|靃0]_Revenuesy Lr L" xfId="6381"/>
    <cellStyle name="60% - 强调文字颜色 2 24" xfId="6382"/>
    <cellStyle name="60% - 强调文字颜色 2 19" xfId="6383"/>
    <cellStyle name="n_GB model V7 0921_科宁公司（成本法）" xfId="6384"/>
    <cellStyle name="60% - 强调文字颜色 2 24 2" xfId="6385"/>
    <cellStyle name="60% - 强调文字颜色 2 19 2" xfId="6386"/>
    <cellStyle name="60% - 强调文字颜色 2 2" xfId="6387"/>
    <cellStyle name="60% - 强调文字颜色 2 2 10" xfId="6388"/>
    <cellStyle name="60% - 强调文字颜色 2 2 10 2" xfId="6389"/>
    <cellStyle name="60% - 强调文字颜色 2 2 11" xfId="6390"/>
    <cellStyle name="60% - 强调文字颜色 2 2 11 2" xfId="6391"/>
    <cellStyle name="60% - 强调文字颜色 2 2 12" xfId="6392"/>
    <cellStyle name="60% - 强调文字颜色 2 2 12 2" xfId="6393"/>
    <cellStyle name="差 10 2" xfId="6394"/>
    <cellStyle name="60% - 强调文字颜色 2 2 13" xfId="6395"/>
    <cellStyle name="60% - 强调文字颜色 2 2 13 2" xfId="6396"/>
    <cellStyle name="60% - 强调文字颜色 2 2 14" xfId="6397"/>
    <cellStyle name="千位分隔[0] 2 3 14" xfId="6398"/>
    <cellStyle name="60% - 强调文字颜色 2 2 14 2" xfId="6399"/>
    <cellStyle name="60% - 强调文字颜色 2 2 20" xfId="6400"/>
    <cellStyle name="60% - 强调文字颜色 2 2 15" xfId="6401"/>
    <cellStyle name="60% - 强调文字颜色 2 2 20 2" xfId="6402"/>
    <cellStyle name="60% - 强调文字颜色 2 2 15 2" xfId="6403"/>
    <cellStyle name="60% - 强调文字颜色 2 2 21" xfId="6404"/>
    <cellStyle name="60% - 强调文字颜色 2 2 16" xfId="6405"/>
    <cellStyle name="60% - 强调文字颜色 2 2 22" xfId="6406"/>
    <cellStyle name="60% - 强调文字颜色 2 2 17" xfId="6407"/>
    <cellStyle name="60% - 强调文字颜色 2 2 17 2" xfId="6408"/>
    <cellStyle name="60% - 强调文字颜色 2 2 18" xfId="6409"/>
    <cellStyle name="60% - 强调文字颜色 2 2 18 2" xfId="6410"/>
    <cellStyle name="60% - 强调文字颜色 2 2 19" xfId="6411"/>
    <cellStyle name="60% - 强调文字颜色 2 2 19 2" xfId="6412"/>
    <cellStyle name="60% - 强调文字颜色 2 2 2" xfId="6413"/>
    <cellStyle name="60% - 强调文字颜色 2 2 2 2" xfId="6414"/>
    <cellStyle name="60% - 强调文字颜色 2 2 2 2 2" xfId="6415"/>
    <cellStyle name="60% - 强调文字颜色 2 2 2 2 3" xfId="6416"/>
    <cellStyle name="Input Cells 15 3 2" xfId="6417"/>
    <cellStyle name="60% - 强调文字颜色 2 2 2 3" xfId="6418"/>
    <cellStyle name="60% - 强调文字颜色 2 2 3" xfId="6419"/>
    <cellStyle name="60% - 强调文字颜色 3 2 4" xfId="6420"/>
    <cellStyle name="60% - 强调文字颜色 2 2 3 2" xfId="6421"/>
    <cellStyle name="差_设备案例安装费用计算" xfId="6422"/>
    <cellStyle name="60% - 强调文字颜色 3 2 4 2" xfId="6423"/>
    <cellStyle name="60% - 强调文字颜色 2 2 3 2 2" xfId="6424"/>
    <cellStyle name="comma zerodec 3" xfId="6425"/>
    <cellStyle name="60% - 强调文字颜色 3 2 6" xfId="6426"/>
    <cellStyle name="60% - 强调文字颜色 2 2 3 4" xfId="6427"/>
    <cellStyle name="60% - 强调文字颜色 2 2 4" xfId="6428"/>
    <cellStyle name="60% - 强调文字颜色 3 3 4" xfId="6429"/>
    <cellStyle name="60% - 强调文字颜色 2 2 4 2" xfId="6430"/>
    <cellStyle name="60% - 强调文字颜色 3 3 4 2" xfId="6431"/>
    <cellStyle name="60% - 强调文字颜色 2 2 4 2 2" xfId="6432"/>
    <cellStyle name="60% - 强调文字颜色 3 3 5" xfId="6433"/>
    <cellStyle name="60% - 强调文字颜色 2 2 4 3" xfId="6434"/>
    <cellStyle name="60% - 强调文字颜色 3 3 5 2" xfId="6435"/>
    <cellStyle name="60% - 强调文字颜色 2 2 4 3 2" xfId="6436"/>
    <cellStyle name="60% - 强调文字颜色 2 2 5" xfId="6437"/>
    <cellStyle name="60% - 强调文字颜色 3 4 4" xfId="6438"/>
    <cellStyle name="60% - 强调文字颜色 2 2 5 2" xfId="6439"/>
    <cellStyle name="60% - 强调文字颜色 3 4 4 2" xfId="6440"/>
    <cellStyle name="60% - 强调文字颜色 2 2 5 2 2" xfId="6441"/>
    <cellStyle name="60% - 强调文字颜色 3 4 5" xfId="6442"/>
    <cellStyle name="60% - 强调文字颜色 2 2 5 3" xfId="6443"/>
    <cellStyle name="60% - 强调文字颜色 2 2 6" xfId="6444"/>
    <cellStyle name="60% - 强调文字颜色 3 5 4" xfId="6445"/>
    <cellStyle name="60% - 强调文字颜色 2 2 6 2" xfId="6446"/>
    <cellStyle name="60% - 强调文字颜色 3 5 4 2" xfId="6447"/>
    <cellStyle name="60% - 强调文字颜色 2 2 6 2 2" xfId="6448"/>
    <cellStyle name="60% - 强调文字颜色 3 5 5" xfId="6449"/>
    <cellStyle name="60% - 强调文字颜色 2 2 6 3" xfId="6450"/>
    <cellStyle name="60% - 强调文字颜色 2 2 7" xfId="6451"/>
    <cellStyle name="60% - 强调文字颜色 3 6 4" xfId="6452"/>
    <cellStyle name="60% - 强调文字颜色 2 2 7 2" xfId="6453"/>
    <cellStyle name="60% - 强调文字颜色 2 2 8" xfId="6454"/>
    <cellStyle name="60% - 强调文字颜色 2 2 8 2" xfId="6455"/>
    <cellStyle name="60% - 强调文字颜色 2 2 9" xfId="6456"/>
    <cellStyle name="60% - 强调文字颜色 2 2 9 2" xfId="6457"/>
    <cellStyle name="60% - 强调文字颜色 2 25" xfId="6458"/>
    <cellStyle name="60% - 强调文字颜色 2 3" xfId="6459"/>
    <cellStyle name="60% - 强调文字颜色 2 3 2" xfId="6460"/>
    <cellStyle name="60% - 强调文字颜色 2 3 2 2" xfId="6461"/>
    <cellStyle name="60% - 强调文字颜色 2 3 2 2 2" xfId="6462"/>
    <cellStyle name="60% - 强调文字颜色 2 3 2 2 2 2" xfId="6463"/>
    <cellStyle name="Comma,0 3" xfId="6464"/>
    <cellStyle name="60% - 强调文字颜色 2 3 2 2 2 2 2" xfId="6465"/>
    <cellStyle name="60% - 强调文字颜色 2 3 2 2 2 3" xfId="6466"/>
    <cellStyle name="60% - 强调文字颜色 2 3 2 2 3" xfId="6467"/>
    <cellStyle name="60% - 强调文字颜色 2 3 2 2 3 2" xfId="6468"/>
    <cellStyle name="60% - 强调文字颜色 2 3 2 2 4" xfId="6469"/>
    <cellStyle name="60% - 强调文字颜色 2 3 2 3" xfId="6470"/>
    <cellStyle name="60% - 强调文字颜色 2 3 2 3 2" xfId="6471"/>
    <cellStyle name="60% - 强调文字颜色 2 3 2 4" xfId="6472"/>
    <cellStyle name="InputArea" xfId="6473"/>
    <cellStyle name="60% - 强调文字颜色 2 3 3" xfId="6474"/>
    <cellStyle name="InputArea 2" xfId="6475"/>
    <cellStyle name="60% - 强调文字颜色 4 2 4" xfId="6476"/>
    <cellStyle name="60% - 强调文字颜色 2 3 3 2" xfId="6477"/>
    <cellStyle name="InputArea 2 2" xfId="6478"/>
    <cellStyle name="60% - 强调文字颜色 4 2 4 2" xfId="6479"/>
    <cellStyle name="60% - 强调文字颜色 2 3 3 2 2" xfId="6480"/>
    <cellStyle name="InputArea 3" xfId="6481"/>
    <cellStyle name="60% - 强调文字颜色 4 2 5" xfId="6482"/>
    <cellStyle name="60% - 强调文字颜色 2 3 3 3" xfId="6483"/>
    <cellStyle name="60% - 强调文字颜色 2 3 4" xfId="6484"/>
    <cellStyle name="60% - 强调文字颜色 4 3 4" xfId="6485"/>
    <cellStyle name="60% - 强调文字颜色 2 3 4 2" xfId="6486"/>
    <cellStyle name="60% - 强调文字颜色 4 3 4 2" xfId="6487"/>
    <cellStyle name="60% - 强调文字颜色 2 3 4 2 2" xfId="6488"/>
    <cellStyle name="60% - 强调文字颜色 4 3 5" xfId="6489"/>
    <cellStyle name="60% - 强调文字颜色 2 3 4 3" xfId="6490"/>
    <cellStyle name="60% - 强调文字颜色 2 3 5" xfId="6491"/>
    <cellStyle name="60% - 强调文字颜色 4 4 4" xfId="6492"/>
    <cellStyle name="60% - 强调文字颜色 2 3 5 2" xfId="6493"/>
    <cellStyle name="60% - 强调文字颜色 4 4 5" xfId="6494"/>
    <cellStyle name="60% - 强调文字颜色 2 3 5 3" xfId="6495"/>
    <cellStyle name="60% - 强调文字颜色 2 3 6" xfId="6496"/>
    <cellStyle name="60% - 强调文字颜色 4 5 4" xfId="6497"/>
    <cellStyle name="60% - 强调文字颜色 2 3 6 2" xfId="6498"/>
    <cellStyle name="60% - 强调文字颜色 2 3 7" xfId="6499"/>
    <cellStyle name="60% - 强调文字颜色 2 4" xfId="6500"/>
    <cellStyle name="60% - 强调文字颜色 2 4 2" xfId="6501"/>
    <cellStyle name="Percent [0.00%] 7" xfId="6502"/>
    <cellStyle name="60% - 强调文字颜色 2 4 2 2" xfId="6503"/>
    <cellStyle name="60% - 强调文字颜色 2 4 2 2 2" xfId="6504"/>
    <cellStyle name="Percent [0.00%] 8" xfId="6505"/>
    <cellStyle name="60% - 强调文字颜色 2 4 2 3" xfId="6506"/>
    <cellStyle name="60% - 强调文字颜色 2 4 3" xfId="6507"/>
    <cellStyle name="60% - 强调文字颜色 5 2 4" xfId="6508"/>
    <cellStyle name="60% - 强调文字颜色 2 4 3 2" xfId="6509"/>
    <cellStyle name="60% - 强调文字颜色 5 2 4 2" xfId="6510"/>
    <cellStyle name="60% - 强调文字颜色 2 4 3 2 2" xfId="6511"/>
    <cellStyle name="60% - 强调文字颜色 5 2 5" xfId="6512"/>
    <cellStyle name="60% - 强调文字颜色 2 4 3 3" xfId="6513"/>
    <cellStyle name="60% - 强调文字颜色 2 4 4" xfId="6514"/>
    <cellStyle name="Calc Percent (0)" xfId="6515"/>
    <cellStyle name="60% - 强调文字颜色 5 3 4" xfId="6516"/>
    <cellStyle name="60% - 强调文字颜色 2 4 4 2" xfId="6517"/>
    <cellStyle name="Calc Percent (0) 2" xfId="6518"/>
    <cellStyle name="60% - 强调文字颜色 5 3 4 2" xfId="6519"/>
    <cellStyle name="60% - 强调文字颜色 2 4 4 2 2" xfId="6520"/>
    <cellStyle name="60% - 强调文字颜色 5 3 5" xfId="6521"/>
    <cellStyle name="60% - 强调文字颜色 2 4 4 3" xfId="6522"/>
    <cellStyle name="60% - 强调文字颜色 2 4 6" xfId="6523"/>
    <cellStyle name="60% - 强调文字颜色 2 5" xfId="6524"/>
    <cellStyle name="好_张家口主要设备询价表 3" xfId="6525"/>
    <cellStyle name="60% - 强调文字颜色 2 5 2" xfId="6526"/>
    <cellStyle name="好_张家口主要设备询价表 3 2" xfId="6527"/>
    <cellStyle name="60% - 强调文字颜色 2 5 2 2" xfId="6528"/>
    <cellStyle name="好_张家口主要设备询价表 4" xfId="6529"/>
    <cellStyle name="60% - 强调文字颜色 2 5 3" xfId="6530"/>
    <cellStyle name="好_张家口主要设备询价表 5" xfId="6531"/>
    <cellStyle name="60% - 强调文字颜色 2 5 4" xfId="6532"/>
    <cellStyle name="60% - 强调文字颜色 6 3 4" xfId="6533"/>
    <cellStyle name="60% - 强调文字颜色 2 5 4 2" xfId="6534"/>
    <cellStyle name="好_张家口主要设备询价表 6" xfId="6535"/>
    <cellStyle name="60% - 强调文字颜色 2 5 5" xfId="6536"/>
    <cellStyle name="60% - 强调文字颜色 2 6" xfId="6537"/>
    <cellStyle name="60% - 强调文字颜色 2 6 3" xfId="6538"/>
    <cellStyle name="60% - 强调文字颜色 2 6 3 2" xfId="6539"/>
    <cellStyle name="60% - 强调文字颜色 2 6 4" xfId="6540"/>
    <cellStyle name="60% - 强调文字颜色 2 7 3" xfId="6541"/>
    <cellStyle name="Linked Cells 3 7 3" xfId="6542"/>
    <cellStyle name="60% - 强调文字颜色 2 8" xfId="6543"/>
    <cellStyle name="60% - 强调文字颜色 2 8 2" xfId="6544"/>
    <cellStyle name="60% - 强调文字颜色 2 8 2 2" xfId="6545"/>
    <cellStyle name="60% - 强调文字颜色 2 9" xfId="6546"/>
    <cellStyle name="60% - 强调文字颜色 2 9 2" xfId="6547"/>
    <cellStyle name="注释 5 2 4" xfId="6548"/>
    <cellStyle name="60% - 强调文字颜色 3 10" xfId="6549"/>
    <cellStyle name="60% - 强调文字颜色 3 10 2" xfId="6550"/>
    <cellStyle name="注释 5 2 5" xfId="6551"/>
    <cellStyle name="60% - 强调文字颜色 3 11" xfId="6552"/>
    <cellStyle name="60% - 强调文字颜色 3 11 2" xfId="6553"/>
    <cellStyle name="PSChar 4 2" xfId="6554"/>
    <cellStyle name="60% - 强调文字颜色 3 12" xfId="6555"/>
    <cellStyle name="60% - 强调文字颜色 3 12 2" xfId="6556"/>
    <cellStyle name="60% - 强调文字颜色 3 13" xfId="6557"/>
    <cellStyle name="60% - 强调文字颜色 3 13 2" xfId="6558"/>
    <cellStyle name="60% - 强调文字颜色 3 14 2" xfId="6559"/>
    <cellStyle name="60% - 强调文字颜色 3 20" xfId="6560"/>
    <cellStyle name="60% - 强调文字颜色 3 15" xfId="6561"/>
    <cellStyle name="60% - 强调文字颜色 3 20 2" xfId="6562"/>
    <cellStyle name="60% - 强调文字颜色 3 15 2" xfId="6563"/>
    <cellStyle name="60% - 强调文字颜色 3 21" xfId="6564"/>
    <cellStyle name="60% - 强调文字颜色 3 16" xfId="6565"/>
    <cellStyle name="60% - 强调文字颜色 3 21 2" xfId="6566"/>
    <cellStyle name="60% - 强调文字颜色 3 16 2" xfId="6567"/>
    <cellStyle name="60% - 强调文字颜色 3 22 2" xfId="6568"/>
    <cellStyle name="60% - 强调文字颜色 3 17 2" xfId="6569"/>
    <cellStyle name="60% - 强调文字颜色 3 23" xfId="6570"/>
    <cellStyle name="60% - 强调文字颜色 3 18" xfId="6571"/>
    <cellStyle name="60% - 强调文字颜色 3 23 2" xfId="6572"/>
    <cellStyle name="60% - 强调文字颜色 3 18 2" xfId="6573"/>
    <cellStyle name="60% - 强调文字颜色 3 24" xfId="6574"/>
    <cellStyle name="60% - 强调文字颜色 3 19" xfId="6575"/>
    <cellStyle name="60% - 强调文字颜色 3 24 2" xfId="6576"/>
    <cellStyle name="60% - 强调文字颜色 3 19 2" xfId="6577"/>
    <cellStyle name="PSChar 10" xfId="6578"/>
    <cellStyle name="60% - 强调文字颜色 3 2" xfId="6579"/>
    <cellStyle name="60% - 强调文字颜色 3 2 10" xfId="6580"/>
    <cellStyle name="Percent [2] 20" xfId="6581"/>
    <cellStyle name="Percent [2] 15" xfId="6582"/>
    <cellStyle name="60% - 强调文字颜色 3 2 10 2" xfId="6583"/>
    <cellStyle name="60% - 强调文字颜色 3 2 11" xfId="6584"/>
    <cellStyle name="60% - 强调文字颜色 3 2 11 2" xfId="6585"/>
    <cellStyle name="60% - 强调文字颜色 3 2 12" xfId="6586"/>
    <cellStyle name="60% - 强调文字颜色 3 2 12 2" xfId="6587"/>
    <cellStyle name="60% - 强调文字颜色 3 2 13" xfId="6588"/>
    <cellStyle name="60% - 强调文字颜色 3 2 13 2" xfId="6589"/>
    <cellStyle name="60% - 强调文字颜色 3 2 14" xfId="6590"/>
    <cellStyle name="60% - 强调文字颜色 3 2 14 2" xfId="6591"/>
    <cellStyle name="60% - 强调文字颜色 3 2 20" xfId="6592"/>
    <cellStyle name="60% - 强调文字颜色 3 2 15" xfId="6593"/>
    <cellStyle name="60% - 强调文字颜色 3 2 20 2" xfId="6594"/>
    <cellStyle name="60% - 强调文字颜色 3 2 15 2" xfId="6595"/>
    <cellStyle name="60% - 强调文字颜色 3 2 21" xfId="6596"/>
    <cellStyle name="60% - 强调文字颜色 3 2 16" xfId="6597"/>
    <cellStyle name="汇总 2 7" xfId="6598"/>
    <cellStyle name="Dezimal (4)" xfId="6599"/>
    <cellStyle name="60% - 强调文字颜色 3 2 21 2" xfId="6600"/>
    <cellStyle name="60% - 强调文字颜色 3 2 16 2" xfId="6601"/>
    <cellStyle name="60% - 强调文字颜色 3 2 22" xfId="6602"/>
    <cellStyle name="60% - 强调文字颜色 3 2 17" xfId="6603"/>
    <cellStyle name="汇总 3 7" xfId="6604"/>
    <cellStyle name="60% - 强调文字颜色 3 2 17 2" xfId="6605"/>
    <cellStyle name="60% - 强调文字颜色 3 2 18" xfId="6606"/>
    <cellStyle name="60% - 强调文字颜色 3 2 18 2" xfId="6607"/>
    <cellStyle name="60% - 强调文字颜色 3 2 19" xfId="6608"/>
    <cellStyle name="60% - 强调文字颜色 3 2 19 2" xfId="6609"/>
    <cellStyle name="60% - 强调文字颜色 3 2 2" xfId="6610"/>
    <cellStyle name="60% - 强调文字颜色 3 2 2 2" xfId="6611"/>
    <cellStyle name="60% - 强调文字颜色 3 2 2 2 2" xfId="6612"/>
    <cellStyle name="输入 2 2 3 4 2" xfId="6613"/>
    <cellStyle name="60% - 强调文字颜色 3 2 2 2 3" xfId="6614"/>
    <cellStyle name="60% - 强调文字颜色 3 2 2 3" xfId="6615"/>
    <cellStyle name="60% - 强调文字颜色 3 2 3" xfId="6616"/>
    <cellStyle name="常规 8 2 14" xfId="6617"/>
    <cellStyle name="60% - 强调文字颜色 3 2 3 2" xfId="6618"/>
    <cellStyle name="60% - 强调文字颜色 3 2 3 2 2" xfId="6619"/>
    <cellStyle name="常规 8 2 20" xfId="6620"/>
    <cellStyle name="常规 8 2 15" xfId="6621"/>
    <cellStyle name="60% - 强调文字颜色 3 2 3 3" xfId="6622"/>
    <cellStyle name="常规 8 2 21" xfId="6623"/>
    <cellStyle name="常规 8 2 16" xfId="6624"/>
    <cellStyle name="60% - 强调文字颜色 3 2 3 4" xfId="6625"/>
    <cellStyle name="差_设备案例安装费用计算 2" xfId="6626"/>
    <cellStyle name="60% - 强调文字颜色 3 2 4 2 2" xfId="6627"/>
    <cellStyle name="60% - 强调文字颜色 3 2 4 3" xfId="6628"/>
    <cellStyle name="60% - 强调文字颜色 3 2 4 3 2" xfId="6629"/>
    <cellStyle name="60% - 强调文字颜色 3 2 4 4" xfId="6630"/>
    <cellStyle name="60% - 强调文字颜色 3 2 5 3" xfId="6631"/>
    <cellStyle name="comma zerodec 3 2" xfId="6632"/>
    <cellStyle name="60% - 强调文字颜色 3 2 6 2" xfId="6633"/>
    <cellStyle name="60% - 强调文字颜色 3 2 6 2 2" xfId="6634"/>
    <cellStyle name="强调文字颜色 3 2 5 2 2" xfId="6635"/>
    <cellStyle name="60% - 强调文字颜色 3 2 6 3" xfId="6636"/>
    <cellStyle name="60% - 强调文字颜色 3 2 7" xfId="6637"/>
    <cellStyle name="60% - 强调文字颜色 3 2 7 2" xfId="6638"/>
    <cellStyle name="差_娄娄沟房屋及构筑物照片 4 2" xfId="6639"/>
    <cellStyle name="60% - 强调文字颜色 3 2 8" xfId="6640"/>
    <cellStyle name="60% - 强调文字颜色 3 2 8 2" xfId="6641"/>
    <cellStyle name="60% - 强调文字颜色 3 2 9" xfId="6642"/>
    <cellStyle name="60% - 强调文字颜色 3 2 9 2" xfId="6643"/>
    <cellStyle name="60% - 强调文字颜色 3 25" xfId="6644"/>
    <cellStyle name="PSChar 11" xfId="6645"/>
    <cellStyle name="60% - 强调文字颜色 3 3" xfId="6646"/>
    <cellStyle name="60% - 强调文字颜色 3 3 2" xfId="6647"/>
    <cellStyle name="60% - 强调文字颜色 3 3 2 2 2" xfId="6648"/>
    <cellStyle name="常规 2 5" xfId="6649"/>
    <cellStyle name="60% - 强调文字颜色 3 3 2 2 2 2" xfId="6650"/>
    <cellStyle name="常规 2 5 2" xfId="6651"/>
    <cellStyle name="60% - 强调文字颜色 3 3 2 2 2 2 2" xfId="6652"/>
    <cellStyle name="常规 2 6" xfId="6653"/>
    <cellStyle name="60% - 强调文字颜色 3 3 2 2 2 3" xfId="6654"/>
    <cellStyle name="60% - 强调文字颜色 3 3 2 2 3" xfId="6655"/>
    <cellStyle name="常规 3 5" xfId="6656"/>
    <cellStyle name="60% - 强调文字颜色 3 3 2 2 3 2" xfId="6657"/>
    <cellStyle name="60% - 强调文字颜色 3 3 2 2 4" xfId="6658"/>
    <cellStyle name="60% - 强调文字颜色 3 3 2 3" xfId="6659"/>
    <cellStyle name="60% - 强调文字颜色 3 3 2 3 2" xfId="6660"/>
    <cellStyle name="60% - 强调文字颜色 3 3 2 4" xfId="6661"/>
    <cellStyle name="60% - 强调文字颜色 3 3 3" xfId="6662"/>
    <cellStyle name="60% - 强调文字颜色 3 3 3 3" xfId="6663"/>
    <cellStyle name="60% - 强调文字颜色 3 3 4 2 2" xfId="6664"/>
    <cellStyle name="60% - 强调文字颜色 3 3 5 2 2" xfId="6665"/>
    <cellStyle name="60% - 强调文字颜色 3 3 5 3" xfId="6666"/>
    <cellStyle name="60% - 强调文字颜色 3 3 7" xfId="6667"/>
    <cellStyle name="PSChar 12" xfId="6668"/>
    <cellStyle name="60% - 强调文字颜色 3 4" xfId="6669"/>
    <cellStyle name="60% - 强调文字颜色 3 4 2" xfId="6670"/>
    <cellStyle name="60% - 强调文字颜色 3 4 2 2" xfId="6671"/>
    <cellStyle name="Linked Cells 18 3" xfId="6672"/>
    <cellStyle name="60% - 强调文字颜色 3 4 2 2 2" xfId="6673"/>
    <cellStyle name="60% - 强调文字颜色 3 4 2 3" xfId="6674"/>
    <cellStyle name="60% - 强调文字颜色 3 4 3" xfId="6675"/>
    <cellStyle name="Currency$[0] 6" xfId="6676"/>
    <cellStyle name="60% - 强调文字颜色 3 4 3 2" xfId="6677"/>
    <cellStyle name="百分比 9 2" xfId="6678"/>
    <cellStyle name="60% - 强调文字颜色 3 4 3 2 2" xfId="6679"/>
    <cellStyle name="60% - 强调文字颜色 3 4 4 3" xfId="6680"/>
    <cellStyle name="60% - 强调文字颜色 3 4 5 2" xfId="6681"/>
    <cellStyle name="千位分隔 4 11 2" xfId="6682"/>
    <cellStyle name="60% - 强调文字颜色 3 4 6" xfId="6683"/>
    <cellStyle name="60% - 强调文字颜色 3 5 2" xfId="6684"/>
    <cellStyle name="60% - 强调文字颜色 3 5 2 2" xfId="6685"/>
    <cellStyle name="60% - 强调文字颜色 3 5 3" xfId="6686"/>
    <cellStyle name="Financiero" xfId="6687"/>
    <cellStyle name="60% - 强调文字颜色 3 5 3 2" xfId="6688"/>
    <cellStyle name="PSChar 14" xfId="6689"/>
    <cellStyle name="60% - 强调文字颜色 3 6" xfId="6690"/>
    <cellStyle name="60% - 强调文字颜色 3 6 2" xfId="6691"/>
    <cellStyle name="60% - 强调文字颜色 3 6 2 2" xfId="6692"/>
    <cellStyle name="PSChar 20" xfId="6693"/>
    <cellStyle name="PSChar 15" xfId="6694"/>
    <cellStyle name="Linked Cells 3 8 2" xfId="6695"/>
    <cellStyle name="60% - 强调文字颜色 3 7" xfId="6696"/>
    <cellStyle name="60% - 强调文字颜色 3 7 2" xfId="6697"/>
    <cellStyle name="60% - 强调文字颜色 3 7 2 2" xfId="6698"/>
    <cellStyle name="60% - 强调文字颜色 3 7 3" xfId="6699"/>
    <cellStyle name="PSChar 21" xfId="6700"/>
    <cellStyle name="PSChar 16" xfId="6701"/>
    <cellStyle name="60% - 强调文字颜色 3 8" xfId="6702"/>
    <cellStyle name="60% - 强调文字颜色 3 8 2" xfId="6703"/>
    <cellStyle name="60% - 强调文字颜色 3 8 2 2" xfId="6704"/>
    <cellStyle name="60% - 强调文字颜色 3 8 3" xfId="6705"/>
    <cellStyle name="PSChar 22" xfId="6706"/>
    <cellStyle name="PSChar 17" xfId="6707"/>
    <cellStyle name="60% - 强调文字颜色 3 9" xfId="6708"/>
    <cellStyle name="60% - 强调文字颜色 3 9 2" xfId="6709"/>
    <cellStyle name="常规 6 2 2 22" xfId="6710"/>
    <cellStyle name="常规 6 2 2 17" xfId="6711"/>
    <cellStyle name="60% - 强调文字颜色 4 10" xfId="6712"/>
    <cellStyle name="60% - 强调文字颜色 4 10 2" xfId="6713"/>
    <cellStyle name="常规 6 2 2 23" xfId="6714"/>
    <cellStyle name="常规 6 2 2 18" xfId="6715"/>
    <cellStyle name="60% - 强调文字颜色 4 11" xfId="6716"/>
    <cellStyle name="60% - 强调文字颜色 4 11 2" xfId="6717"/>
    <cellStyle name="常规 6 2 2 19" xfId="6718"/>
    <cellStyle name="60% - 强调文字颜色 4 12" xfId="6719"/>
    <cellStyle name="60% - 强调文字颜色 4 12 2" xfId="6720"/>
    <cellStyle name="60% - 强调文字颜色 4 13" xfId="6721"/>
    <cellStyle name="千位分隔 4 2 3" xfId="6722"/>
    <cellStyle name="60% - 强调文字颜色 4 13 2" xfId="6723"/>
    <cellStyle name="60% - 强调文字颜色 4 14" xfId="6724"/>
    <cellStyle name="千位分隔 4 3 3" xfId="6725"/>
    <cellStyle name="60% - 强调文字颜色 4 14 2" xfId="6726"/>
    <cellStyle name="c_GB MODEL 082803 V1_科宁公司（成本法）" xfId="6727"/>
    <cellStyle name="60% - 强调文字颜色 4 20" xfId="6728"/>
    <cellStyle name="60% - 强调文字颜色 4 15" xfId="6729"/>
    <cellStyle name="千位分隔 4 4 3" xfId="6730"/>
    <cellStyle name="60% - 强调文字颜色 4 20 2" xfId="6731"/>
    <cellStyle name="60% - 强调文字颜色 4 15 2" xfId="6732"/>
    <cellStyle name="60% - 强调文字颜色 4 21" xfId="6733"/>
    <cellStyle name="60% - 强调文字颜色 4 16" xfId="6734"/>
    <cellStyle name="60% - 强调文字颜色 4 21 2" xfId="6735"/>
    <cellStyle name="60% - 强调文字颜色 4 16 2" xfId="6736"/>
    <cellStyle name="60% - 强调文字颜色 4 22" xfId="6737"/>
    <cellStyle name="60% - 强调文字颜色 4 17" xfId="6738"/>
    <cellStyle name="60% - 强调文字颜色 4 22 2" xfId="6739"/>
    <cellStyle name="60% - 强调文字颜色 4 17 2" xfId="6740"/>
    <cellStyle name="60% - 强调文字颜色 4 23" xfId="6741"/>
    <cellStyle name="60% - 强调文字颜色 4 18" xfId="6742"/>
    <cellStyle name="60% - 强调文字颜色 4 24" xfId="6743"/>
    <cellStyle name="60% - 强调文字颜色 4 19" xfId="6744"/>
    <cellStyle name="60% - 强调文字颜色 4 24 2" xfId="6745"/>
    <cellStyle name="60% - 强调文字颜色 4 19 2" xfId="6746"/>
    <cellStyle name="千位分隔[0] 2 2 2 2 2 3" xfId="6747"/>
    <cellStyle name="60% - 强调文字颜色 4 2" xfId="6748"/>
    <cellStyle name="60% - 强调文字颜色 4 2 10" xfId="6749"/>
    <cellStyle name="60% - 强调文字颜色 4 2 11" xfId="6750"/>
    <cellStyle name="60% - 强调文字颜色 4 2 12" xfId="6751"/>
    <cellStyle name="60% - 强调文字颜色 4 2 13" xfId="6752"/>
    <cellStyle name="60% - 强调文字颜色 4 2 14" xfId="6753"/>
    <cellStyle name="60% - 强调文字颜色 4 2 20" xfId="6754"/>
    <cellStyle name="60% - 强调文字颜色 4 2 15" xfId="6755"/>
    <cellStyle name="60% - 强调文字颜色 4 2 20 2" xfId="6756"/>
    <cellStyle name="60% - 强调文字颜色 4 2 15 2" xfId="6757"/>
    <cellStyle name="60% - 强调文字颜色 4 2 21" xfId="6758"/>
    <cellStyle name="60% - 强调文字颜色 4 2 16" xfId="6759"/>
    <cellStyle name="60% - 强调文字颜色 4 2 21 2" xfId="6760"/>
    <cellStyle name="60% - 强调文字颜色 4 2 16 2" xfId="6761"/>
    <cellStyle name="60% - 强调文字颜色 4 2 22" xfId="6762"/>
    <cellStyle name="60% - 强调文字颜色 4 2 17" xfId="6763"/>
    <cellStyle name="差_案例1-掘进机 11" xfId="6764"/>
    <cellStyle name="60% - 强调文字颜色 4 2 17 2" xfId="6765"/>
    <cellStyle name="60% - 强调文字颜色 4 2 18" xfId="6766"/>
    <cellStyle name="60% - 强调文字颜色 4 2 18 2" xfId="6767"/>
    <cellStyle name="60% - 强调文字颜色 4 2 19" xfId="6768"/>
    <cellStyle name="60% - 强调文字颜色 4 2 19 2" xfId="6769"/>
    <cellStyle name="60% - 强调文字颜色 4 2 2" xfId="6770"/>
    <cellStyle name="60% - 强调文字颜色 4 2 2 2" xfId="6771"/>
    <cellStyle name="60% - 强调文字颜色 4 2 2 2 2" xfId="6772"/>
    <cellStyle name="60% - 强调文字颜色 4 2 2 2 3" xfId="6773"/>
    <cellStyle name="60% - 强调文字颜色 4 2 2 3" xfId="6774"/>
    <cellStyle name="60% - 强调文字颜色 4 2 3" xfId="6775"/>
    <cellStyle name="60% - 强调文字颜色 4 2 3 2" xfId="6776"/>
    <cellStyle name="Millares [0]_10 AVERIAS MASIVAS + ANT" xfId="6777"/>
    <cellStyle name="60% - 强调文字颜色 4 2 3 2 2" xfId="6778"/>
    <cellStyle name="60% - 强调文字颜色 4 2 3 3" xfId="6779"/>
    <cellStyle name="60% - 强调文字颜色 4 2 3 3 2" xfId="6780"/>
    <cellStyle name="60% - 强调文字颜色 4 2 3 4" xfId="6781"/>
    <cellStyle name="输入 30" xfId="6782"/>
    <cellStyle name="输入 25" xfId="6783"/>
    <cellStyle name="InputArea 2 2 2" xfId="6784"/>
    <cellStyle name="60% - 强调文字颜色 4 2 4 2 2" xfId="6785"/>
    <cellStyle name="InputArea 2 3" xfId="6786"/>
    <cellStyle name="60% - 强调文字颜色 4 2 4 3" xfId="6787"/>
    <cellStyle name="60% - 强调文字颜色 4 2 4 3 2" xfId="6788"/>
    <cellStyle name="InputArea 2 4" xfId="6789"/>
    <cellStyle name="60% - 强调文字颜色 4 2 4 4" xfId="6790"/>
    <cellStyle name="Percent [0.00%] 2 13" xfId="6791"/>
    <cellStyle name="InputArea 3 2" xfId="6792"/>
    <cellStyle name="60% - 强调文字颜色 4 2 5 2" xfId="6793"/>
    <cellStyle name="InputArea 3 2 2" xfId="6794"/>
    <cellStyle name="60% - 强调文字颜色 4 2 5 2 2" xfId="6795"/>
    <cellStyle name="Percent [0.00%] 2 14" xfId="6796"/>
    <cellStyle name="InputArea 3 3" xfId="6797"/>
    <cellStyle name="60% - 强调文字颜色 4 2 5 3" xfId="6798"/>
    <cellStyle name="InputArea 4" xfId="6799"/>
    <cellStyle name="60% - 强调文字颜色 4 2 6" xfId="6800"/>
    <cellStyle name="InputArea 4 2" xfId="6801"/>
    <cellStyle name="60% - 强调文字颜色 4 2 6 2" xfId="6802"/>
    <cellStyle name="千位分隔 8 2 18" xfId="6803"/>
    <cellStyle name="60% - 强调文字颜色 4 2 6 2 2" xfId="6804"/>
    <cellStyle name="强调文字颜色 3 3 5 2 2" xfId="6805"/>
    <cellStyle name="Comma0 - Style1" xfId="6806"/>
    <cellStyle name="60% - 强调文字颜色 4 2 6 3" xfId="6807"/>
    <cellStyle name="InputArea 5" xfId="6808"/>
    <cellStyle name="60% - 强调文字颜色 4 2 7" xfId="6809"/>
    <cellStyle name="千位分隔 10 2 7" xfId="6810"/>
    <cellStyle name="InputArea 5 2" xfId="6811"/>
    <cellStyle name="60% - 强调文字颜色 4 2 7 2" xfId="6812"/>
    <cellStyle name="InputArea 6" xfId="6813"/>
    <cellStyle name="60% - 强调文字颜色 4 2 8" xfId="6814"/>
    <cellStyle name="60% - 强调文字颜色 4 2 8 2" xfId="6815"/>
    <cellStyle name="InputArea 7" xfId="6816"/>
    <cellStyle name="60% - 强调文字颜色 4 2 9" xfId="6817"/>
    <cellStyle name="60% - 强调文字颜色 4 2 9 2" xfId="6818"/>
    <cellStyle name="60% - 强调文字颜色 4 3" xfId="6819"/>
    <cellStyle name="60% - 强调文字颜色 4 3 2" xfId="6820"/>
    <cellStyle name="差 2 4 4" xfId="6821"/>
    <cellStyle name="60% - 强调文字颜色 4 3 2 2" xfId="6822"/>
    <cellStyle name="60% - 强调文字颜色 4 3 2 2 2" xfId="6823"/>
    <cellStyle name="60% - 强调文字颜色 6 2 4 3" xfId="6824"/>
    <cellStyle name="60% - 强调文字颜色 4 3 2 2 2 2" xfId="6825"/>
    <cellStyle name="60% - 强调文字颜色 6 2 4 3 2" xfId="6826"/>
    <cellStyle name="60% - 强调文字颜色 4 3 2 2 2 2 2" xfId="6827"/>
    <cellStyle name="60% - 强调文字颜色 6 2 4 4" xfId="6828"/>
    <cellStyle name="60% - 强调文字颜色 4 3 2 2 2 3" xfId="6829"/>
    <cellStyle name="60% - 强调文字颜色 4 3 2 2 3" xfId="6830"/>
    <cellStyle name="60% - 强调文字颜色 6 2 5 3" xfId="6831"/>
    <cellStyle name="60% - 强调文字颜色 4 3 2 2 3 2" xfId="6832"/>
    <cellStyle name="60% - 强调文字颜色 4 3 2 2 4" xfId="6833"/>
    <cellStyle name="60% - 强调文字颜色 4 3 2 3 2" xfId="6834"/>
    <cellStyle name="60% - 强调文字颜色 4 3 2 4" xfId="6835"/>
    <cellStyle name="60% - 强调文字颜色 4 3 3" xfId="6836"/>
    <cellStyle name="60% - 强调文字颜色 4 3 3 2" xfId="6837"/>
    <cellStyle name="60% - 强调文字颜色 4 3 3 2 2" xfId="6838"/>
    <cellStyle name="60% - 强调文字颜色 4 3 3 3" xfId="6839"/>
    <cellStyle name="60% - 强调文字颜色 4 3 4 2 2" xfId="6840"/>
    <cellStyle name="60% - 强调文字颜色 4 3 4 3" xfId="6841"/>
    <cellStyle name="60% - 强调文字颜色 4 3 5 2" xfId="6842"/>
    <cellStyle name="60% - 强调文字颜色 4 3 5 2 2" xfId="6843"/>
    <cellStyle name="60% - 强调文字颜色 4 3 5 3" xfId="6844"/>
    <cellStyle name="60% - 强调文字颜色 4 3 6" xfId="6845"/>
    <cellStyle name="60% - 强调文字颜色 4 3 6 2" xfId="6846"/>
    <cellStyle name="Comma,0 2" xfId="6847"/>
    <cellStyle name="60% - 强调文字颜色 4 3 7" xfId="6848"/>
    <cellStyle name="60% - 强调文字颜色 4 4" xfId="6849"/>
    <cellStyle name="60% - 强调文字颜色 4 4 2" xfId="6850"/>
    <cellStyle name="60% - 强调文字颜色 4 4 2 2" xfId="6851"/>
    <cellStyle name="60% - 强调文字颜色 4 4 2 2 2" xfId="6852"/>
    <cellStyle name="60% - 强调文字颜色 4 4 2 3" xfId="6853"/>
    <cellStyle name="60% - 强调文字颜色 4 4 3" xfId="6854"/>
    <cellStyle name="60% - 强调文字颜色 4 4 3 2" xfId="6855"/>
    <cellStyle name="60% - 强调文字颜色 4 4 3 2 2" xfId="6856"/>
    <cellStyle name="60% - 强调文字颜色 4 4 3 3" xfId="6857"/>
    <cellStyle name="60% - 强调文字颜色 4 4 4 3" xfId="6858"/>
    <cellStyle name="60% - 强调文字颜色 4 4 5 2" xfId="6859"/>
    <cellStyle name="60% - 强调文字颜色 4 4 6" xfId="6860"/>
    <cellStyle name="60% - 强调文字颜色 4 5" xfId="6861"/>
    <cellStyle name="60% - 强调文字颜色 4 5 2" xfId="6862"/>
    <cellStyle name="60% - 强调文字颜色 4 5 2 2" xfId="6863"/>
    <cellStyle name="60% - 强调文字颜色 4 5 3" xfId="6864"/>
    <cellStyle name="60% - 强调文字颜色 4 5 3 2" xfId="6865"/>
    <cellStyle name="60% - 强调文字颜色 4 5 4 2" xfId="6866"/>
    <cellStyle name="60% - 强调文字颜色 4 5 5" xfId="6867"/>
    <cellStyle name="60% - 强调文字颜色 4 6" xfId="6868"/>
    <cellStyle name="60% - 强调文字颜色 4 6 2" xfId="6869"/>
    <cellStyle name="60% - 强调文字颜色 4 6 2 2" xfId="6870"/>
    <cellStyle name="60% - 强调文字颜色 4 6 3" xfId="6871"/>
    <cellStyle name="60% - 强调文字颜色 4 6 3 2" xfId="6872"/>
    <cellStyle name="60% - 强调文字颜色 4 6 4" xfId="6873"/>
    <cellStyle name="Linked Cells 3 9 2" xfId="6874"/>
    <cellStyle name="60% - 强调文字颜色 4 7" xfId="6875"/>
    <cellStyle name="60% - 强调文字颜色 4 7 2" xfId="6876"/>
    <cellStyle name="60% - 强调文字颜色 4 7 2 2" xfId="6877"/>
    <cellStyle name="60% - 强调文字颜色 4 7 3" xfId="6878"/>
    <cellStyle name="60% - 强调文字颜色 4 8" xfId="6879"/>
    <cellStyle name="60% - 强调文字颜色 4 8 2" xfId="6880"/>
    <cellStyle name="60% - 强调文字颜色 4 8 3" xfId="6881"/>
    <cellStyle name="60% - 强调文字颜色 4 9" xfId="6882"/>
    <cellStyle name="常规 4 11 2 4" xfId="6883"/>
    <cellStyle name="60% - 强调文字颜色 4 9 2" xfId="6884"/>
    <cellStyle name="60% - 强调文字颜色 5 10" xfId="6885"/>
    <cellStyle name="链接单元格 11" xfId="6886"/>
    <cellStyle name="60% - 强调文字颜色 5 10 2" xfId="6887"/>
    <cellStyle name="60% - 强调文字颜色 5 11" xfId="6888"/>
    <cellStyle name="60% - 强调文字颜色 5 11 2" xfId="6889"/>
    <cellStyle name="60% - 强调文字颜色 5 12 2" xfId="6890"/>
    <cellStyle name="60% - 强调文字颜色 5 13" xfId="6891"/>
    <cellStyle name="60% - 强调文字颜色 5 13 2" xfId="6892"/>
    <cellStyle name="60% - 强调文字颜色 5 14" xfId="6893"/>
    <cellStyle name="60% - 强调文字颜色 5 14 2" xfId="6894"/>
    <cellStyle name="60% - 强调文字颜色 5 20" xfId="6895"/>
    <cellStyle name="60% - 强调文字颜色 5 15" xfId="6896"/>
    <cellStyle name="60% - 强调文字颜色 5 20 2" xfId="6897"/>
    <cellStyle name="60% - 强调文字颜色 5 15 2" xfId="6898"/>
    <cellStyle name="60% - 强调文字颜色 5 21" xfId="6899"/>
    <cellStyle name="60% - 强调文字颜色 5 16" xfId="6900"/>
    <cellStyle name="60% - 强调文字颜色 5 21 2" xfId="6901"/>
    <cellStyle name="60% - 强调文字颜色 5 16 2" xfId="6902"/>
    <cellStyle name="60% - 强调文字颜色 5 22" xfId="6903"/>
    <cellStyle name="60% - 强调文字颜色 5 17" xfId="6904"/>
    <cellStyle name="60% - 强调文字颜色 5 22 2" xfId="6905"/>
    <cellStyle name="60% - 强调文字颜色 5 17 2" xfId="6906"/>
    <cellStyle name="60% - 强调文字颜色 5 23" xfId="6907"/>
    <cellStyle name="60% - 强调文字颜色 5 18" xfId="6908"/>
    <cellStyle name="60% - 强调文字颜色 5 23 2" xfId="6909"/>
    <cellStyle name="60% - 强调文字颜色 5 18 2" xfId="6910"/>
    <cellStyle name="60% - 强调文字颜色 5 24" xfId="6911"/>
    <cellStyle name="60% - 强调文字颜色 5 19" xfId="6912"/>
    <cellStyle name="60% - 强调文字颜色 5 24 2" xfId="6913"/>
    <cellStyle name="60% - 强调文字颜色 5 19 2" xfId="6914"/>
    <cellStyle name="千位分隔[0] 2 2 2 2 3 3" xfId="6915"/>
    <cellStyle name="60% - 强调文字颜色 5 2" xfId="6916"/>
    <cellStyle name="强调文字颜色 4 22" xfId="6917"/>
    <cellStyle name="强调文字颜色 4 17" xfId="6918"/>
    <cellStyle name="60% - 强调文字颜色 5 2 10" xfId="6919"/>
    <cellStyle name="RevList 6 4" xfId="6920"/>
    <cellStyle name="60% - 强调文字颜色 5 2 10 2" xfId="6921"/>
    <cellStyle name="强调文字颜色 4 23" xfId="6922"/>
    <cellStyle name="强调文字颜色 4 18" xfId="6923"/>
    <cellStyle name="60% - 强调文字颜色 5 2 11" xfId="6924"/>
    <cellStyle name="强调文字颜色 4 24" xfId="6925"/>
    <cellStyle name="强调文字颜色 4 19" xfId="6926"/>
    <cellStyle name="60% - 强调文字颜色 5 2 12" xfId="6927"/>
    <cellStyle name="RevList 8 4" xfId="6928"/>
    <cellStyle name="60% - 强调文字颜色 5 2 12 2" xfId="6929"/>
    <cellStyle name="强调文字颜色 4 30" xfId="6930"/>
    <cellStyle name="强调文字颜色 4 25" xfId="6931"/>
    <cellStyle name="60% - 强调文字颜色 5 2 13" xfId="6932"/>
    <cellStyle name="强调文字颜色 4 30 2" xfId="6933"/>
    <cellStyle name="强调文字颜色 4 25 2" xfId="6934"/>
    <cellStyle name="RevList 9 4" xfId="6935"/>
    <cellStyle name="60% - 强调文字颜色 5 2 13 2" xfId="6936"/>
    <cellStyle name="强调文字颜色 4 31" xfId="6937"/>
    <cellStyle name="强调文字颜色 4 26" xfId="6938"/>
    <cellStyle name="60% - 强调文字颜色 5 2 14" xfId="6939"/>
    <cellStyle name="强调文字颜色 4 31 2" xfId="6940"/>
    <cellStyle name="强调文字颜色 4 26 2" xfId="6941"/>
    <cellStyle name="60% - 强调文字颜色 5 2 14 2" xfId="6942"/>
    <cellStyle name="强调文字颜色 4 32" xfId="6943"/>
    <cellStyle name="强调文字颜色 4 27" xfId="6944"/>
    <cellStyle name="60% - 强调文字颜色 5 2 20" xfId="6945"/>
    <cellStyle name="60% - 强调文字颜色 5 2 15" xfId="6946"/>
    <cellStyle name="强调文字颜色 4 27 2" xfId="6947"/>
    <cellStyle name="60% - 强调文字颜色 5 2 20 2" xfId="6948"/>
    <cellStyle name="60% - 强调文字颜色 5 2 15 2" xfId="6949"/>
    <cellStyle name="强调文字颜色 4 33" xfId="6950"/>
    <cellStyle name="强调文字颜色 4 28" xfId="6951"/>
    <cellStyle name="60% - 强调文字颜色 5 2 21" xfId="6952"/>
    <cellStyle name="60% - 强调文字颜色 5 2 16" xfId="6953"/>
    <cellStyle name="强调文字颜色 4 28 2" xfId="6954"/>
    <cellStyle name="差_国华锡林郭勒设备询价表 13" xfId="6955"/>
    <cellStyle name="60% - 强调文字颜色 5 2 21 2" xfId="6956"/>
    <cellStyle name="60% - 强调文字颜色 5 2 16 2" xfId="6957"/>
    <cellStyle name="强调文字颜色 4 29" xfId="6958"/>
    <cellStyle name="60% - 强调文字颜色 5 2 22" xfId="6959"/>
    <cellStyle name="60% - 强调文字颜色 5 2 17" xfId="6960"/>
    <cellStyle name="强调文字颜色 4 29 2" xfId="6961"/>
    <cellStyle name="60% - 强调文字颜色 5 2 17 2" xfId="6962"/>
    <cellStyle name="60% - 强调文字颜色 5 2 18" xfId="6963"/>
    <cellStyle name="60% - 强调文字颜色 5 2 18 2" xfId="6964"/>
    <cellStyle name="60% - 强调文字颜色 5 2 19" xfId="6965"/>
    <cellStyle name="60% - 强调文字颜色 5 2 19 2" xfId="6966"/>
    <cellStyle name="60% - 强调文字颜色 5 2 2" xfId="6967"/>
    <cellStyle name="60% - 强调文字颜色 5 2 2 2" xfId="6968"/>
    <cellStyle name="60% - 强调文字颜色 5 2 2 2 2" xfId="6969"/>
    <cellStyle name="60% - 强调文字颜色 5 2 2 2 3" xfId="6970"/>
    <cellStyle name="60% - 强调文字颜色 5 2 2 3" xfId="6971"/>
    <cellStyle name="60% - 强调文字颜色 5 2 3" xfId="6972"/>
    <cellStyle name="60% - 强调文字颜色 5 2 3 2" xfId="6973"/>
    <cellStyle name="RevList 3 12" xfId="6974"/>
    <cellStyle name="60% - 强调文字颜色 5 2 3 2 2" xfId="6975"/>
    <cellStyle name="60% - 强调文字颜色 5 2 3 3" xfId="6976"/>
    <cellStyle name="60% - 强调文字颜色 5 2 3 3 2" xfId="6977"/>
    <cellStyle name="60% - 强调文字颜色 5 2 3 4" xfId="6978"/>
    <cellStyle name="60% - 强调文字颜色 5 2 4 2 2" xfId="6979"/>
    <cellStyle name="60% - 强调文字颜色 5 2 4 3" xfId="6980"/>
    <cellStyle name="60% - 强调文字颜色 5 2 4 3 2" xfId="6981"/>
    <cellStyle name="Topheader 2 2" xfId="6982"/>
    <cellStyle name="60% - 强调文字颜色 5 2 4 4" xfId="6983"/>
    <cellStyle name="c_铝厂现金流1125_科宁公司（成本法）" xfId="6984"/>
    <cellStyle name="60% - 强调文字颜色 5 2 5 2" xfId="6985"/>
    <cellStyle name="60% - 强调文字颜色 5 2 5 2 2" xfId="6986"/>
    <cellStyle name="60% - 强调文字颜色 5 2 5 3" xfId="6987"/>
    <cellStyle name="60% - 强调文字颜色 5 2 6" xfId="6988"/>
    <cellStyle name="60% - 强调文字颜色 5 2 6 2" xfId="6989"/>
    <cellStyle name="60% - 强调文字颜色 5 2 6 2 2" xfId="6990"/>
    <cellStyle name="60% - 强调文字颜色 5 2 6 3" xfId="6991"/>
    <cellStyle name="60% - 强调文字颜色 5 2 7" xfId="6992"/>
    <cellStyle name="60% - 强调文字颜色 5 2 7 2" xfId="6993"/>
    <cellStyle name="60% - 强调文字颜色 5 2 8" xfId="6994"/>
    <cellStyle name="常规 2 2 2 4" xfId="6995"/>
    <cellStyle name="60% - 强调文字颜色 5 2 8 2" xfId="6996"/>
    <cellStyle name="60% - 强调文字颜色 5 2 9" xfId="6997"/>
    <cellStyle name="常规 2 2 3 4" xfId="6998"/>
    <cellStyle name="60% - 强调文字颜色 5 2 9 2" xfId="6999"/>
    <cellStyle name="60% - 强调文字颜色 5 3 2" xfId="7000"/>
    <cellStyle name="60% - 强调文字颜色 5 3 2 2" xfId="7001"/>
    <cellStyle name="60% - 强调文字颜色 5 3 2 2 2" xfId="7002"/>
    <cellStyle name="60% - 强调文字颜色 5 3 2 2 2 2" xfId="7003"/>
    <cellStyle name="60% - 强调文字颜色 5 3 2 2 2 2 2" xfId="7004"/>
    <cellStyle name="60% - 强调文字颜色 5 3 2 2 2 3" xfId="7005"/>
    <cellStyle name="60% - 强调文字颜色 5 3 2 2 3" xfId="7006"/>
    <cellStyle name="60% - 强调文字颜色 5 3 2 2 3 2" xfId="7007"/>
    <cellStyle name="常规 7 8 2" xfId="7008"/>
    <cellStyle name="60% - 强调文字颜色 5 3 2 2 4" xfId="7009"/>
    <cellStyle name="60% - 强调文字颜色 5 3 2 3" xfId="7010"/>
    <cellStyle name="Input Cells 4 14" xfId="7011"/>
    <cellStyle name="60% - 强调文字颜色 5 3 2 3 2" xfId="7012"/>
    <cellStyle name="60% - 强调文字颜色 5 3 2 4" xfId="7013"/>
    <cellStyle name="60% - 强调文字颜色 5 3 3" xfId="7014"/>
    <cellStyle name="60% - 强调文字颜色 5 3 3 2" xfId="7015"/>
    <cellStyle name="60% - 强调文字颜色 5 3 3 2 2" xfId="7016"/>
    <cellStyle name="60% - 强调文字颜色 5 3 3 3" xfId="7017"/>
    <cellStyle name="Calc Percent (0) 2 2" xfId="7018"/>
    <cellStyle name="60% - 强调文字颜色 5 3 4 2 2" xfId="7019"/>
    <cellStyle name="60% - 强调文字颜色 5 3 4 3" xfId="7020"/>
    <cellStyle name="60% - 强调文字颜色 5 3 5 3" xfId="7021"/>
    <cellStyle name="60% - 强调文字颜色 5 3 6" xfId="7022"/>
    <cellStyle name="60% - 强调文字颜色 5 3 6 2" xfId="7023"/>
    <cellStyle name="60% - 强调文字颜色 5 3 7" xfId="7024"/>
    <cellStyle name="60% - 强调文字颜色 5 4" xfId="7025"/>
    <cellStyle name="60% - 强调文字颜色 5 4 2" xfId="7026"/>
    <cellStyle name="60% - 强调文字颜色 5 4 2 2" xfId="7027"/>
    <cellStyle name="60% - 强调文字颜色 5 4 2 2 2" xfId="7028"/>
    <cellStyle name="60% - 强调文字颜色 5 4 2 3" xfId="7029"/>
    <cellStyle name="60% - 强调文字颜色 5 4 3" xfId="7030"/>
    <cellStyle name="60% - 强调文字颜色 5 4 3 2" xfId="7031"/>
    <cellStyle name="60% - 强调文字颜色 5 4 3 2 2" xfId="7032"/>
    <cellStyle name="60% - 强调文字颜色 5 4 3 3" xfId="7033"/>
    <cellStyle name="60% - 强调文字颜色 5 4 4 2" xfId="7034"/>
    <cellStyle name="60% - 强调文字颜色 5 4 4 2 2" xfId="7035"/>
    <cellStyle name="60% - 强调文字颜色 5 4 4 3" xfId="7036"/>
    <cellStyle name="60% - 强调文字颜色 5 4 5" xfId="7037"/>
    <cellStyle name="60% - 强调文字颜色 5 4 5 2" xfId="7038"/>
    <cellStyle name="60% - 强调文字颜色 5 4 6" xfId="7039"/>
    <cellStyle name="60% - 强调文字颜色 5 5" xfId="7040"/>
    <cellStyle name="60% - 强调文字颜色 5 5 2" xfId="7041"/>
    <cellStyle name="60% - 强调文字颜色 5 5 2 2" xfId="7042"/>
    <cellStyle name="60% - 强调文字颜色 5 5 3" xfId="7043"/>
    <cellStyle name="Currency$[0] 18" xfId="7044"/>
    <cellStyle name="60% - 强调文字颜色 5 5 3 2" xfId="7045"/>
    <cellStyle name="60% - 强调文字颜色 5 5 4" xfId="7046"/>
    <cellStyle name="60% - 强调文字颜色 5 5 4 2" xfId="7047"/>
    <cellStyle name="60% - 强调文字颜色 5 5 5" xfId="7048"/>
    <cellStyle name="60% - 强调文字颜色 5 6" xfId="7049"/>
    <cellStyle name="60% - 强调文字颜色 5 6 2" xfId="7050"/>
    <cellStyle name="60% - 强调文字颜色 5 6 2 2" xfId="7051"/>
    <cellStyle name="60% - 强调文字颜色 5 6 3" xfId="7052"/>
    <cellStyle name="60% - 强调文字颜色 5 6 3 2" xfId="7053"/>
    <cellStyle name="60% - 强调文字颜色 5 6 4" xfId="7054"/>
    <cellStyle name="60% - 强调文字颜色 5 7" xfId="7055"/>
    <cellStyle name="60% - 强调文字颜色 5 7 2" xfId="7056"/>
    <cellStyle name="60% - 强调文字颜色 5 7 2 2" xfId="7057"/>
    <cellStyle name="60% - 强调文字颜色 5 7 3" xfId="7058"/>
    <cellStyle name="60% - 强调文字颜色 5 8" xfId="7059"/>
    <cellStyle name="60% - 强调文字颜色 5 8 2" xfId="7060"/>
    <cellStyle name="60% - 强调文字颜色 5 8 2 2" xfId="7061"/>
    <cellStyle name="60% - 强调文字颜色 5 8 3" xfId="7062"/>
    <cellStyle name="60% - 强调文字颜色 5 9" xfId="7063"/>
    <cellStyle name="60% - 强调文字颜色 5 9 2" xfId="7064"/>
    <cellStyle name="常规 10 12" xfId="7065"/>
    <cellStyle name="60% - 强调文字颜色 6 10" xfId="7066"/>
    <cellStyle name="60% - 强调文字颜色 6 10 2" xfId="7067"/>
    <cellStyle name="常规 10 13" xfId="7068"/>
    <cellStyle name="60% - 强调文字颜色 6 11" xfId="7069"/>
    <cellStyle name="60% - 强调文字颜色 6 11 2" xfId="7070"/>
    <cellStyle name="常规 10 14" xfId="7071"/>
    <cellStyle name="60% - 强调文字颜色 6 12" xfId="7072"/>
    <cellStyle name="60% - 强调文字颜色 6 12 2" xfId="7073"/>
    <cellStyle name="常规 10 20" xfId="7074"/>
    <cellStyle name="常规 10 15" xfId="7075"/>
    <cellStyle name="60% - 强调文字颜色 6 13" xfId="7076"/>
    <cellStyle name="60% - 强调文字颜色 6 13 2" xfId="7077"/>
    <cellStyle name="常规 10 21" xfId="7078"/>
    <cellStyle name="常规 10 16" xfId="7079"/>
    <cellStyle name="60% - 强调文字颜色 6 14" xfId="7080"/>
    <cellStyle name="60% - 强调文字颜色 6 14 2" xfId="7081"/>
    <cellStyle name="常规 10 22" xfId="7082"/>
    <cellStyle name="常规 10 17" xfId="7083"/>
    <cellStyle name="60% - 强调文字颜色 6 20" xfId="7084"/>
    <cellStyle name="60% - 强调文字颜色 6 15" xfId="7085"/>
    <cellStyle name="常规 10 22 2" xfId="7086"/>
    <cellStyle name="60% - 强调文字颜色 6 20 2" xfId="7087"/>
    <cellStyle name="60% - 强调文字颜色 6 15 2" xfId="7088"/>
    <cellStyle name="60% - 强调文字颜色 6 21 2" xfId="7089"/>
    <cellStyle name="60% - 强调文字颜色 6 16 2" xfId="7090"/>
    <cellStyle name="60% - 强调文字颜色 6 22 2" xfId="7091"/>
    <cellStyle name="60% - 强调文字颜色 6 17 2" xfId="7092"/>
    <cellStyle name="60% - 强调文字颜色 6 23" xfId="7093"/>
    <cellStyle name="60% - 强调文字颜色 6 18" xfId="7094"/>
    <cellStyle name="60% - 强调文字颜色 6 23 2" xfId="7095"/>
    <cellStyle name="60% - 强调文字颜色 6 18 2" xfId="7096"/>
    <cellStyle name="60% - 强调文字颜色 6 24" xfId="7097"/>
    <cellStyle name="60% - 强调文字颜色 6 19" xfId="7098"/>
    <cellStyle name="60% - 强调文字颜色 6 24 2" xfId="7099"/>
    <cellStyle name="60% - 强调文字颜色 6 19 2" xfId="7100"/>
    <cellStyle name="千位分隔[0] 2 2 2 2 4 3" xfId="7101"/>
    <cellStyle name="60% - 强调文字颜色 6 2" xfId="7102"/>
    <cellStyle name="60% - 强调文字颜色 6 2 10" xfId="7103"/>
    <cellStyle name="60% - 强调文字颜色 6 2 10 2" xfId="7104"/>
    <cellStyle name="60% - 强调文字颜色 6 2 11" xfId="7105"/>
    <cellStyle name="60% - 强调文字颜色 6 2 11 2" xfId="7106"/>
    <cellStyle name="60% - 强调文字颜色 6 2 12" xfId="7107"/>
    <cellStyle name="常规 2 3 2 7" xfId="7108"/>
    <cellStyle name="60% - 强调文字颜色 6 2 12 2" xfId="7109"/>
    <cellStyle name="60% - 强调文字颜色 6 2 13" xfId="7110"/>
    <cellStyle name="60% - 强调文字颜色 6 2 13 2" xfId="7111"/>
    <cellStyle name="60% - 强调文字颜色 6 2 14" xfId="7112"/>
    <cellStyle name="60% - 强调文字颜色 6 2 14 2" xfId="7113"/>
    <cellStyle name="60% - 强调文字颜色 6 2 20" xfId="7114"/>
    <cellStyle name="60% - 强调文字颜色 6 2 15" xfId="7115"/>
    <cellStyle name="60% - 强调文字颜色 6 2 20 2" xfId="7116"/>
    <cellStyle name="60% - 强调文字颜色 6 2 15 2" xfId="7117"/>
    <cellStyle name="60% - 强调文字颜色 6 2 21" xfId="7118"/>
    <cellStyle name="60% - 强调文字颜色 6 2 16" xfId="7119"/>
    <cellStyle name="60% - 强调文字颜色 6 2 21 2" xfId="7120"/>
    <cellStyle name="60% - 强调文字颜色 6 2 16 2" xfId="7121"/>
    <cellStyle name="60% - 强调文字颜色 6 2 22" xfId="7122"/>
    <cellStyle name="60% - 强调文字颜色 6 2 17" xfId="7123"/>
    <cellStyle name="60% - 强调文字颜色 6 2 17 2" xfId="7124"/>
    <cellStyle name="60% - 强调文字颜色 6 2 18" xfId="7125"/>
    <cellStyle name="60% - 强调文字颜色 6 2 18 2" xfId="7126"/>
    <cellStyle name="60% - 强调文字颜色 6 2 19" xfId="7127"/>
    <cellStyle name="60% - 强调文字颜色 6 2 19 2" xfId="7128"/>
    <cellStyle name="千位分隔 3 3 2 14" xfId="7129"/>
    <cellStyle name="60% - 强调文字颜色 6 2 2" xfId="7130"/>
    <cellStyle name="Normal - Style1 2 2 2 3" xfId="7131"/>
    <cellStyle name="60% - 强调文字颜色 6 2 2 2" xfId="7132"/>
    <cellStyle name="差_神华香港公司参股七家风电公司评估进场时间计划及联系人名单 8" xfId="7133"/>
    <cellStyle name="60% - 强调文字颜色 6 2 2 2 2" xfId="7134"/>
    <cellStyle name="差_神华香港公司参股七家风电公司评估进场时间计划及联系人名单 9" xfId="7135"/>
    <cellStyle name="60% - 强调文字颜色 6 2 2 2 3" xfId="7136"/>
    <cellStyle name="输出 10" xfId="7137"/>
    <cellStyle name="60% - 强调文字颜色 6 2 2 3" xfId="7138"/>
    <cellStyle name="差_Book1_08华阳-F负债类" xfId="7139"/>
    <cellStyle name="60% - 强调文字颜色 6 2 3 2 2" xfId="7140"/>
    <cellStyle name="60% - 强调文字颜色 6 2 3 3" xfId="7141"/>
    <cellStyle name="60% - 强调文字颜色 6 2 3 3 2" xfId="7142"/>
    <cellStyle name="60% - 强调文字颜色 6 2 3 4" xfId="7143"/>
    <cellStyle name="千位分隔 3 3 2 17" xfId="7144"/>
    <cellStyle name="60% - 强调文字颜色 6 2 5" xfId="7145"/>
    <cellStyle name="60% - 强调文字颜色 6 2 5 2" xfId="7146"/>
    <cellStyle name="60% - 强调文字颜色 6 2 5 2 2" xfId="7147"/>
    <cellStyle name="千位分隔 3 3 2 18" xfId="7148"/>
    <cellStyle name="60% - 强调文字颜色 6 2 6" xfId="7149"/>
    <cellStyle name="60% - 强调文字颜色 6 2 6 2" xfId="7150"/>
    <cellStyle name="60% - 强调文字颜色 6 2 6 2 2" xfId="7151"/>
    <cellStyle name="60% - 强调文字颜色 6 2 6 3" xfId="7152"/>
    <cellStyle name="千位分隔 3 3 2 19" xfId="7153"/>
    <cellStyle name="60% - 强调文字颜色 6 2 7" xfId="7154"/>
    <cellStyle name="常规 2 10 3" xfId="7155"/>
    <cellStyle name="60% - 强调文字颜色 6 2 7 2" xfId="7156"/>
    <cellStyle name="60% - 强调文字颜色 6 2 8" xfId="7157"/>
    <cellStyle name="常规 3 2 2 4" xfId="7158"/>
    <cellStyle name="常规 2 11 3" xfId="7159"/>
    <cellStyle name="60% - 强调文字颜色 6 2 8 2" xfId="7160"/>
    <cellStyle name="60% - 强调文字颜色 6 2 9" xfId="7161"/>
    <cellStyle name="常规 3 2 3 4" xfId="7162"/>
    <cellStyle name="常规 2 12 3" xfId="7163"/>
    <cellStyle name="60% - 强调文字颜色 6 2 9 2" xfId="7164"/>
    <cellStyle name="60% - 强调文字颜色 6 25" xfId="7165"/>
    <cellStyle name="60% - 强调文字颜色 6 3" xfId="7166"/>
    <cellStyle name="60% - 强调文字颜色 6 3 2" xfId="7167"/>
    <cellStyle name="60% - 强调文字颜色 6 3 2 2" xfId="7168"/>
    <cellStyle name="60% - 强调文字颜色 6 3 2 2 2" xfId="7169"/>
    <cellStyle name="InputArea 2 7" xfId="7170"/>
    <cellStyle name="60% - 强调文字颜色 6 3 2 2 2 2" xfId="7171"/>
    <cellStyle name="60% - 强调文字颜色 6 3 2 2 2 2 2" xfId="7172"/>
    <cellStyle name="InputArea 2 8" xfId="7173"/>
    <cellStyle name="60% - 强调文字颜色 6 3 2 2 2 3" xfId="7174"/>
    <cellStyle name="注释 5 4 3" xfId="7175"/>
    <cellStyle name="60% - 强调文字颜色 6 3 2 2 4" xfId="7176"/>
    <cellStyle name="60% - 强调文字颜色 6 3 2 3" xfId="7177"/>
    <cellStyle name="60% - 强调文字颜色 6 3 2 3 2" xfId="7178"/>
    <cellStyle name="60% - 强调文字颜色 6 3 3" xfId="7179"/>
    <cellStyle name="60% - 强调文字颜色 6 3 3 2" xfId="7180"/>
    <cellStyle name="60% - 强调文字颜色 6 3 3 2 2" xfId="7181"/>
    <cellStyle name="60% - 强调文字颜色 6 3 3 3" xfId="7182"/>
    <cellStyle name="60% - 强调文字颜色 6 3 4 2" xfId="7183"/>
    <cellStyle name="60% - 强调文字颜色 6 3 4 2 2" xfId="7184"/>
    <cellStyle name="60% - 强调文字颜色 6 3 4 3" xfId="7185"/>
    <cellStyle name="60% - 强调文字颜色 6 3 5" xfId="7186"/>
    <cellStyle name="60% - 强调文字颜色 6 3 5 2" xfId="7187"/>
    <cellStyle name="60% - 强调文字颜色 6 3 5 2 2" xfId="7188"/>
    <cellStyle name="60% - 强调文字颜色 6 3 5 3" xfId="7189"/>
    <cellStyle name="60% - 强调文字颜色 6 3 6" xfId="7190"/>
    <cellStyle name="60% - 强调文字颜色 6 3 6 2" xfId="7191"/>
    <cellStyle name="60% - 强调文字颜色 6 3 7" xfId="7192"/>
    <cellStyle name="60% - 强调文字颜色 6 4" xfId="7193"/>
    <cellStyle name="60% - 强调文字颜色 6 4 2" xfId="7194"/>
    <cellStyle name="60% - 强调文字颜色 6 4 2 2" xfId="7195"/>
    <cellStyle name="强调文字颜色 2 20" xfId="7196"/>
    <cellStyle name="强调文字颜色 2 15" xfId="7197"/>
    <cellStyle name="60% - 强调文字颜色 6 4 2 2 2" xfId="7198"/>
    <cellStyle name="60% - 强调文字颜色 6 4 2 3" xfId="7199"/>
    <cellStyle name="60% - 强调文字颜色 6 4 3" xfId="7200"/>
    <cellStyle name="60% - 强调文字颜色 6 4 3 2" xfId="7201"/>
    <cellStyle name="60% - 强调文字颜色 6 4 3 2 2" xfId="7202"/>
    <cellStyle name="60% - 强调文字颜色 6 4 3 3" xfId="7203"/>
    <cellStyle name="60% - 强调文字颜色 6 4 4 3" xfId="7204"/>
    <cellStyle name="60% - 强调文字颜色 6 4 5" xfId="7205"/>
    <cellStyle name="60% - 强调文字颜色 6 4 5 2" xfId="7206"/>
    <cellStyle name="60% - 强调文字颜色 6 4 6" xfId="7207"/>
    <cellStyle name="60% - 强调文字颜色 6 5" xfId="7208"/>
    <cellStyle name="60% - 强调文字颜色 6 5 2" xfId="7209"/>
    <cellStyle name="60% - 强调文字颜色 6 5 3" xfId="7210"/>
    <cellStyle name="60% - 强调文字颜色 6 5 3 2" xfId="7211"/>
    <cellStyle name="60% - 强调文字颜色 6 5 4" xfId="7212"/>
    <cellStyle name="60% - 强调文字颜色 6 5 4 2" xfId="7213"/>
    <cellStyle name="60% - 强调文字颜色 6 5 5" xfId="7214"/>
    <cellStyle name="60% - 强调文字颜色 6 6" xfId="7215"/>
    <cellStyle name="60% - 强调文字颜色 6 6 2" xfId="7216"/>
    <cellStyle name="60% - 强调文字颜色 6 6 2 2" xfId="7217"/>
    <cellStyle name="60% - 强调文字颜色 6 6 3" xfId="7218"/>
    <cellStyle name="60% - 强调文字颜色 6 6 3 2" xfId="7219"/>
    <cellStyle name="60% - 强调文字颜色 6 6 4" xfId="7220"/>
    <cellStyle name="60% - 强调文字颜色 6 7" xfId="7221"/>
    <cellStyle name="60% - 强调文字颜色 6 7 2" xfId="7222"/>
    <cellStyle name="60% - 强调文字颜色 6 7 2 2" xfId="7223"/>
    <cellStyle name="60% - 强调文字颜色 6 7 3" xfId="7224"/>
    <cellStyle name="60% - 强调文字颜色 6 8" xfId="7225"/>
    <cellStyle name="60% - 强调文字颜色 6 8 2" xfId="7226"/>
    <cellStyle name="60% - 强调文字颜色 6 8 2 2" xfId="7227"/>
    <cellStyle name="60% - 强调文字颜色 6 8 3" xfId="7228"/>
    <cellStyle name="60% - 强调文字颜色 6 9" xfId="7229"/>
    <cellStyle name="60% - 强调文字颜色 6 9 2" xfId="7230"/>
    <cellStyle name="60% 吭 强调文字颜色 6" xfId="7231"/>
    <cellStyle name="60% 吭 强调文字颜色 6 2" xfId="7232"/>
    <cellStyle name="60% 吭 强调文字颜色 6 2 2" xfId="7233"/>
    <cellStyle name="60% 吭 强调文字颜色 6 2 2 2" xfId="7234"/>
    <cellStyle name="60% 吭 强调文字颜色 6 3" xfId="7235"/>
    <cellStyle name="60% 吭 强调文字颜色 6 3 2" xfId="7236"/>
    <cellStyle name="60% 吭 强调文字颜色 6 4" xfId="7237"/>
    <cellStyle name="6mal" xfId="7238"/>
    <cellStyle name="链接单元格 3 4" xfId="7239"/>
    <cellStyle name="6mal 2" xfId="7240"/>
    <cellStyle name="9" xfId="7241"/>
    <cellStyle name="99/12/31" xfId="7242"/>
    <cellStyle name="99/12/31 2" xfId="7243"/>
    <cellStyle name="99/12/31 2 2" xfId="7244"/>
    <cellStyle name="99/12/31 4" xfId="7245"/>
    <cellStyle name="99/12/31 4 2" xfId="7246"/>
    <cellStyle name="99/12/31 5" xfId="7247"/>
    <cellStyle name="AA HEADING" xfId="7248"/>
    <cellStyle name="注释 7 4 2" xfId="7249"/>
    <cellStyle name="AA INITIALS" xfId="7250"/>
    <cellStyle name="AA LOCK" xfId="7251"/>
    <cellStyle name="AA MGR NAME" xfId="7252"/>
    <cellStyle name="强调文字颜色 1 2 21" xfId="7253"/>
    <cellStyle name="强调文字颜色 1 2 16" xfId="7254"/>
    <cellStyle name="AA NORMAL" xfId="7255"/>
    <cellStyle name="AA NUMBER" xfId="7256"/>
    <cellStyle name="解释性文本 6 4" xfId="7257"/>
    <cellStyle name="AA NUMBER2" xfId="7258"/>
    <cellStyle name="AA QUESTION" xfId="7259"/>
    <cellStyle name="常规 3 8 2 2" xfId="7260"/>
    <cellStyle name="AA SHADE" xfId="7261"/>
    <cellStyle name="Accent1" xfId="7262"/>
    <cellStyle name="Accent1 - 40%" xfId="7263"/>
    <cellStyle name="Accent1 - 60%" xfId="7264"/>
    <cellStyle name="Accent2" xfId="7265"/>
    <cellStyle name="Accent2 - 20%" xfId="7266"/>
    <cellStyle name="Accent2 - 60%" xfId="7267"/>
    <cellStyle name="Accent3" xfId="7268"/>
    <cellStyle name="Column$Headings 7 5" xfId="7269"/>
    <cellStyle name="Accent3 - 20%" xfId="7270"/>
    <cellStyle name="Accent3 - 60%" xfId="7271"/>
    <cellStyle name="Accent4" xfId="7272"/>
    <cellStyle name="千位分隔 10 2 10" xfId="7273"/>
    <cellStyle name="标题 10 2" xfId="7274"/>
    <cellStyle name="Accent4 - 20%" xfId="7275"/>
    <cellStyle name="Accent5" xfId="7276"/>
    <cellStyle name="RevList 6 5 3" xfId="7277"/>
    <cellStyle name="Accent5 - 20%" xfId="7278"/>
    <cellStyle name="Accent6" xfId="7279"/>
    <cellStyle name="警告文本 3 6" xfId="7280"/>
    <cellStyle name="Calc Currency (0) 2 3" xfId="7281"/>
    <cellStyle name="Accent6 - 20%" xfId="7282"/>
    <cellStyle name="Calc Currency (0) 4 3" xfId="7283"/>
    <cellStyle name="Accent6 - 40%" xfId="7284"/>
    <cellStyle name="Calc Currency (0) 6 3" xfId="7285"/>
    <cellStyle name="Accent6 - 60%" xfId="7286"/>
    <cellStyle name="计算 4 5 2" xfId="7287"/>
    <cellStyle name="常规 7 13" xfId="7288"/>
    <cellStyle name="accounting" xfId="7289"/>
    <cellStyle name="accounting 2" xfId="7290"/>
    <cellStyle name="accounting 2 2" xfId="7291"/>
    <cellStyle name="ÀH«áªº¶W³sµ²" xfId="7292"/>
    <cellStyle name="args.style" xfId="7293"/>
    <cellStyle name="oft Excel]_x000d__x000a_Comment=open=/f ‚ðw’è‚·‚é‚ÆAƒ†[ƒU[’è‹`ŠÖ”‚ðŠÖ”“\‚è•t‚¯‚Ìˆê——‚É“o˜^‚·‚é‚±‚Æ‚ª‚Å‚«‚Ü‚·B_x000d__x000a_Maximized" xfId="7294"/>
    <cellStyle name="b" xfId="7295"/>
    <cellStyle name="background" xfId="7296"/>
    <cellStyle name="Bad" xfId="7297"/>
    <cellStyle name="banner" xfId="7298"/>
    <cellStyle name="bl" xfId="7299"/>
    <cellStyle name="Black" xfId="7300"/>
    <cellStyle name="Black 2" xfId="7301"/>
    <cellStyle name="Blue" xfId="7302"/>
    <cellStyle name="Body" xfId="7303"/>
    <cellStyle name="解释性文本 3 4 2 2" xfId="7304"/>
    <cellStyle name="Bold/Border" xfId="7305"/>
    <cellStyle name="Border" xfId="7306"/>
    <cellStyle name="Border 2" xfId="7307"/>
    <cellStyle name="Bullet" xfId="7308"/>
    <cellStyle name="c" xfId="7309"/>
    <cellStyle name="c_1028ERP明细估值(DCF)尽职调查表(金嗓子)" xfId="7310"/>
    <cellStyle name="Input Cells 3 7 2 2" xfId="7311"/>
    <cellStyle name="c_1028ERP明细估值(DCF)尽职调查表(金嗓子)_附件5：评估、审计明细表（成本法）" xfId="7312"/>
    <cellStyle name="检查单元格 5 5" xfId="7313"/>
    <cellStyle name="c_1028ERP明细估值(DCF)尽职调查表(金嗓子)_科宁公司（成本法）" xfId="7314"/>
    <cellStyle name="c_EVP3.01" xfId="7315"/>
    <cellStyle name="c_EVP3.01_附件5：评估、审计明细表（成本法）" xfId="7316"/>
    <cellStyle name="Comma  - Style7" xfId="7317"/>
    <cellStyle name="c_EVP3.01_科宁公司（成本法）" xfId="7318"/>
    <cellStyle name="常规 33 3 3" xfId="7319"/>
    <cellStyle name="常规 28 3 3" xfId="7320"/>
    <cellStyle name="c_GB MODEL 082803 V1" xfId="7321"/>
    <cellStyle name="Percent [0%] 3" xfId="7322"/>
    <cellStyle name="c_GB MODEL 082803 V1_附件5：评估、审计明细表（成本法）" xfId="7323"/>
    <cellStyle name="c_GB MODEL 083103 PRC  V3 w product mix change_科宁公司（成本法）" xfId="7324"/>
    <cellStyle name="c_GB model V5.2 0914" xfId="7325"/>
    <cellStyle name="常规 5 11 3" xfId="7326"/>
    <cellStyle name="c_GB model V5.2 0914_附件5：评估、审计明细表（成本法）" xfId="7327"/>
    <cellStyle name="c_GB model V5.2 0914_科宁公司（成本法）" xfId="7328"/>
    <cellStyle name="c_GB model V7 0914" xfId="7329"/>
    <cellStyle name="c_GB model V7 0914_附件5：评估、审计明细表（成本法）" xfId="7330"/>
    <cellStyle name="c_GB model V7 0914_科宁公司（成本法）" xfId="7331"/>
    <cellStyle name="c_GB model V7 0921_附件5：评估、审计明细表（成本法）" xfId="7332"/>
    <cellStyle name="c_附件5：评估、审计明细表（成本法）" xfId="7333"/>
    <cellStyle name="计算 3 3 2 2" xfId="7334"/>
    <cellStyle name="c_科宁公司（成本法）" xfId="7335"/>
    <cellStyle name="常规 5 11 2 2 2" xfId="7336"/>
    <cellStyle name="c_铝厂" xfId="7337"/>
    <cellStyle name="c_铝厂_附件5：评估、审计明细表（成本法）" xfId="7338"/>
    <cellStyle name="千位分隔[0] 2 3 9" xfId="7339"/>
    <cellStyle name="c_铝厂_科宁公司（成本法）" xfId="7340"/>
    <cellStyle name="c_铝厂现金流1122B" xfId="7341"/>
    <cellStyle name="c_铝厂现金流1122B_附件5：评估、审计明细表（成本法）" xfId="7342"/>
    <cellStyle name="c_铝厂现金流1122B_科宁公司（成本法）" xfId="7343"/>
    <cellStyle name="c_铝厂现金流1125" xfId="7344"/>
    <cellStyle name="c_铝厂现金流1125_附件5：评估、审计明细表（成本法）" xfId="7345"/>
    <cellStyle name="强调文字颜色 6 3 2 4" xfId="7346"/>
    <cellStyle name="c_现金流" xfId="7347"/>
    <cellStyle name="c_现金流_科宁公司（成本法）" xfId="7348"/>
    <cellStyle name="输出 2 2 2 3 2" xfId="7349"/>
    <cellStyle name="Ç§·ÖÎ»[0]_98-02" xfId="7350"/>
    <cellStyle name="常规 32 3" xfId="7351"/>
    <cellStyle name="常规 27 3" xfId="7352"/>
    <cellStyle name="百分比 9 7" xfId="7353"/>
    <cellStyle name="Ç§·ÖÎ»_98-02" xfId="7354"/>
    <cellStyle name="Ç§Î»[0]_pldt" xfId="7355"/>
    <cellStyle name="Ç§Î»_pldt" xfId="7356"/>
    <cellStyle name="Ç§Î»·Ö¸ô[0]_0012A3" xfId="7357"/>
    <cellStyle name="Ç§Î»·Ö¸ô_0012A3" xfId="7358"/>
    <cellStyle name="Calc Currency (0)" xfId="7359"/>
    <cellStyle name="Calc Currency (0) 10" xfId="7360"/>
    <cellStyle name="百分比 3 2" xfId="7361"/>
    <cellStyle name="Calc Currency (0) 11" xfId="7362"/>
    <cellStyle name="百分比 3 3" xfId="7363"/>
    <cellStyle name="Calc Currency (0) 12" xfId="7364"/>
    <cellStyle name="百分比 3 4" xfId="7365"/>
    <cellStyle name="Calc Currency (0) 13" xfId="7366"/>
    <cellStyle name="百分比 3 5" xfId="7367"/>
    <cellStyle name="Calc Currency (0) 14" xfId="7368"/>
    <cellStyle name="常规 21 2" xfId="7369"/>
    <cellStyle name="常规 16 2" xfId="7370"/>
    <cellStyle name="百分比 3 6" xfId="7371"/>
    <cellStyle name="Calc Currency (0) 20" xfId="7372"/>
    <cellStyle name="Calc Currency (0) 15" xfId="7373"/>
    <cellStyle name="常规 16 2 2" xfId="7374"/>
    <cellStyle name="标题 8" xfId="7375"/>
    <cellStyle name="百分比 3 6 2" xfId="7376"/>
    <cellStyle name="Calc Currency (0) 15 2" xfId="7377"/>
    <cellStyle name="常规 21 3" xfId="7378"/>
    <cellStyle name="常规 16 3" xfId="7379"/>
    <cellStyle name="百分比 3 7" xfId="7380"/>
    <cellStyle name="Calc Currency (0) 21" xfId="7381"/>
    <cellStyle name="Calc Currency (0) 16" xfId="7382"/>
    <cellStyle name="常规 21 4" xfId="7383"/>
    <cellStyle name="常规 16 4" xfId="7384"/>
    <cellStyle name="百分比 3 8" xfId="7385"/>
    <cellStyle name="Calc Currency (0) 22" xfId="7386"/>
    <cellStyle name="Calc Currency (0) 17" xfId="7387"/>
    <cellStyle name="常规 21 5" xfId="7388"/>
    <cellStyle name="常规 16 5" xfId="7389"/>
    <cellStyle name="百分比 3 9" xfId="7390"/>
    <cellStyle name="Calc Currency (0) 23" xfId="7391"/>
    <cellStyle name="Calc Currency (0) 18" xfId="7392"/>
    <cellStyle name="常规 21 6" xfId="7393"/>
    <cellStyle name="常规 16 6" xfId="7394"/>
    <cellStyle name="Calc Currency (0) 24" xfId="7395"/>
    <cellStyle name="Calc Currency (0) 19" xfId="7396"/>
    <cellStyle name="Calc Currency (0) 2" xfId="7397"/>
    <cellStyle name="警告文本 3 5" xfId="7398"/>
    <cellStyle name="Calc Currency (0) 2 2" xfId="7399"/>
    <cellStyle name="警告文本 3 5 2" xfId="7400"/>
    <cellStyle name="Calc Currency (0) 2 2 2" xfId="7401"/>
    <cellStyle name="警告文本 3 7" xfId="7402"/>
    <cellStyle name="Calc Currency (0) 2 4" xfId="7403"/>
    <cellStyle name="Calc Currency (0) 2 5" xfId="7404"/>
    <cellStyle name="Lines Fill 10" xfId="7405"/>
    <cellStyle name="Calc Currency (0) 2 6" xfId="7406"/>
    <cellStyle name="常规 21 7" xfId="7407"/>
    <cellStyle name="常规 16 7" xfId="7408"/>
    <cellStyle name="Calc Currency (0) 30" xfId="7409"/>
    <cellStyle name="Calc Currency (0) 25" xfId="7410"/>
    <cellStyle name="常规 16 8" xfId="7411"/>
    <cellStyle name="Calc Currency (0) 26" xfId="7412"/>
    <cellStyle name="Calc Currency (0) 28" xfId="7413"/>
    <cellStyle name="Calc Currency (0) 29" xfId="7414"/>
    <cellStyle name="标题 2 2 3 2 2" xfId="7415"/>
    <cellStyle name="Calc Currency (0) 3" xfId="7416"/>
    <cellStyle name="警告文本 4 5" xfId="7417"/>
    <cellStyle name="Calc Currency (0) 3 2" xfId="7418"/>
    <cellStyle name="Calc Currency (0) 3 2 2" xfId="7419"/>
    <cellStyle name="Calc Currency (0) 3 2 2 2" xfId="7420"/>
    <cellStyle name="Calc Currency (0) 3 2 3" xfId="7421"/>
    <cellStyle name="警告文本 4 6" xfId="7422"/>
    <cellStyle name="Calc Currency (0) 3 3" xfId="7423"/>
    <cellStyle name="Calc Currency (0) 3 3 2" xfId="7424"/>
    <cellStyle name="Calc Currency (0) 3 3 3" xfId="7425"/>
    <cellStyle name="Calc Currency (0) 3 4" xfId="7426"/>
    <cellStyle name="Calc Currency (0) 3 5" xfId="7427"/>
    <cellStyle name="Calc Currency (0) 3 6" xfId="7428"/>
    <cellStyle name="常规 16 7 2" xfId="7429"/>
    <cellStyle name="Calc Currency (0) 30 2" xfId="7430"/>
    <cellStyle name="Calc Currency (0) 4" xfId="7431"/>
    <cellStyle name="警告文本 5 5" xfId="7432"/>
    <cellStyle name="Calc Currency (0) 4 2" xfId="7433"/>
    <cellStyle name="Calc Currency (0) 4 4" xfId="7434"/>
    <cellStyle name="百分比 3 10" xfId="7435"/>
    <cellStyle name="RevList 16 2 2" xfId="7436"/>
    <cellStyle name="Calc Currency (0) 4 5" xfId="7437"/>
    <cellStyle name="Calc Currency (0) 4 6" xfId="7438"/>
    <cellStyle name="Calc Currency (0) 5" xfId="7439"/>
    <cellStyle name="Calc Currency (0) 5 2" xfId="7440"/>
    <cellStyle name="Calc Currency (0) 5 3" xfId="7441"/>
    <cellStyle name="Calc Currency (0) 5 4" xfId="7442"/>
    <cellStyle name="Calc Currency (0) 5 5" xfId="7443"/>
    <cellStyle name="Calc Currency (0) 5 6" xfId="7444"/>
    <cellStyle name="Calc Currency (0) 6 2" xfId="7445"/>
    <cellStyle name="Calc Currency (0) 6 4" xfId="7446"/>
    <cellStyle name="Calc Currency (0) 6 6" xfId="7447"/>
    <cellStyle name="Calc Currency (0) 7" xfId="7448"/>
    <cellStyle name="百分比 10 7" xfId="7449"/>
    <cellStyle name="Calc Currency (0) 7 2" xfId="7450"/>
    <cellStyle name="百分比 10 8" xfId="7451"/>
    <cellStyle name="Calc Currency (0) 7 3" xfId="7452"/>
    <cellStyle name="Calc Currency (0) 7 5" xfId="7453"/>
    <cellStyle name="Calc Currency (0) 7 6" xfId="7454"/>
    <cellStyle name="Calc Currency (0) 8" xfId="7455"/>
    <cellStyle name="Calc Currency (0) 8 2" xfId="7456"/>
    <cellStyle name="Calc Currency (0) 8 3" xfId="7457"/>
    <cellStyle name="Calc Currency (0) 8 4" xfId="7458"/>
    <cellStyle name="Calc Currency (0) 8 5" xfId="7459"/>
    <cellStyle name="Calc Currency (0) 8 6" xfId="7460"/>
    <cellStyle name="Calc Currency (0) 9" xfId="7461"/>
    <cellStyle name="Calc Currency (0) 9 2" xfId="7462"/>
    <cellStyle name="Calc Currency (0) 9 3" xfId="7463"/>
    <cellStyle name="Calc Currency (0) 9 4" xfId="7464"/>
    <cellStyle name="百分比 4 10" xfId="7465"/>
    <cellStyle name="Calc Currency (0) 9 5" xfId="7466"/>
    <cellStyle name="百分比 4 11" xfId="7467"/>
    <cellStyle name="Calc Currency (0) 9 6" xfId="7468"/>
    <cellStyle name="Calc Currency (2)" xfId="7469"/>
    <cellStyle name="Calc Currency (2) 2" xfId="7470"/>
    <cellStyle name="Calc Currency (2) 2 2" xfId="7471"/>
    <cellStyle name="Calc Percent (1)" xfId="7472"/>
    <cellStyle name="常规 2 3 3 4" xfId="7473"/>
    <cellStyle name="Calc Percent (1) 2" xfId="7474"/>
    <cellStyle name="Calc Percent (1) 2 2" xfId="7475"/>
    <cellStyle name="Calc Percent (2)" xfId="7476"/>
    <cellStyle name="Calc Percent (2) 2" xfId="7477"/>
    <cellStyle name="警告文本 8" xfId="7478"/>
    <cellStyle name="Calc Percent (2) 2 2" xfId="7479"/>
    <cellStyle name="Calc Units (0) 2" xfId="7480"/>
    <cellStyle name="Calc Units (0) 2 2" xfId="7481"/>
    <cellStyle name="Calc Units (1)" xfId="7482"/>
    <cellStyle name="强调文字颜色 5 3 2 3" xfId="7483"/>
    <cellStyle name="Calc Units (1) 2" xfId="7484"/>
    <cellStyle name="强调文字颜色 5 3 2 3 2" xfId="7485"/>
    <cellStyle name="检查单元格 3" xfId="7486"/>
    <cellStyle name="Calc Units (1) 2 2" xfId="7487"/>
    <cellStyle name="公司标准表 2 6 2 2" xfId="7488"/>
    <cellStyle name="Calc Units (2)" xfId="7489"/>
    <cellStyle name="Calc Units (2) 2" xfId="7490"/>
    <cellStyle name="Calc Units (2) 2 2" xfId="7491"/>
    <cellStyle name="calculated" xfId="7492"/>
    <cellStyle name="Calculation" xfId="7493"/>
    <cellStyle name="category" xfId="7494"/>
    <cellStyle name="category 2" xfId="7495"/>
    <cellStyle name="Check Cell" xfId="7496"/>
    <cellStyle name="Code" xfId="7497"/>
    <cellStyle name="输出 2 6 2" xfId="7498"/>
    <cellStyle name="Col Heads" xfId="7499"/>
    <cellStyle name="Col Heads 2" xfId="7500"/>
    <cellStyle name="好_山阴县安荣乡煤矿井巷工程计算表（11-04-16）_0270锡林郭勒公司资产评估表 3" xfId="7501"/>
    <cellStyle name="Collegamento ipertestuale" xfId="7502"/>
    <cellStyle name="Collegamento ipertestuale 2" xfId="7503"/>
    <cellStyle name="ColLevel_0" xfId="7504"/>
    <cellStyle name="Column Headings" xfId="7505"/>
    <cellStyle name="Column Headings 2" xfId="7506"/>
    <cellStyle name="Column Headings 2 2" xfId="7507"/>
    <cellStyle name="Column$Headings" xfId="7508"/>
    <cellStyle name="Column$Headings 10" xfId="7509"/>
    <cellStyle name="Column$Headings 11" xfId="7510"/>
    <cellStyle name="Column$Headings 13" xfId="7511"/>
    <cellStyle name="差_娄娄沟房屋及构筑物照片 2" xfId="7512"/>
    <cellStyle name="Unprotect 2 2 2" xfId="7513"/>
    <cellStyle name="Column$Headings 14" xfId="7514"/>
    <cellStyle name="差_娄娄沟房屋及构筑物照片 3" xfId="7515"/>
    <cellStyle name="Unprotect 2 2 3" xfId="7516"/>
    <cellStyle name="Column$Headings 20" xfId="7517"/>
    <cellStyle name="Column$Headings 15" xfId="7518"/>
    <cellStyle name="差_娄娄沟房屋及构筑物照片 4" xfId="7519"/>
    <cellStyle name="Column$Headings 21" xfId="7520"/>
    <cellStyle name="Column$Headings 16" xfId="7521"/>
    <cellStyle name="差_娄娄沟房屋及构筑物照片 5" xfId="7522"/>
    <cellStyle name="Column$Headings 22" xfId="7523"/>
    <cellStyle name="Column$Headings 17" xfId="7524"/>
    <cellStyle name="差_娄娄沟房屋及构筑物照片 6" xfId="7525"/>
    <cellStyle name="Column$Headings 23" xfId="7526"/>
    <cellStyle name="Column$Headings 18" xfId="7527"/>
    <cellStyle name="差_娄娄沟房屋及构筑物照片 7" xfId="7528"/>
    <cellStyle name="Column$Headings 24" xfId="7529"/>
    <cellStyle name="Column$Headings 19" xfId="7530"/>
    <cellStyle name="Column$Headings 2" xfId="7531"/>
    <cellStyle name="Column$Headings 2 2" xfId="7532"/>
    <cellStyle name="Column$Headings 2 3" xfId="7533"/>
    <cellStyle name="Column$Headings 2 4" xfId="7534"/>
    <cellStyle name="Column$Headings 2 5" xfId="7535"/>
    <cellStyle name="Column$Headings 2 6" xfId="7536"/>
    <cellStyle name="差_娄娄沟房屋及构筑物照片 8" xfId="7537"/>
    <cellStyle name="Column$Headings 25" xfId="7538"/>
    <cellStyle name="差_娄娄沟房屋及构筑物照片 9" xfId="7539"/>
    <cellStyle name="Column$Headings 26" xfId="7540"/>
    <cellStyle name="Column$Headings 27" xfId="7541"/>
    <cellStyle name="Column$Headings 29" xfId="7542"/>
    <cellStyle name="Column$Headings 3 2" xfId="7543"/>
    <cellStyle name="Column$Headings 3 3" xfId="7544"/>
    <cellStyle name="Column$Headings 3 4" xfId="7545"/>
    <cellStyle name="Column$Headings 3 5" xfId="7546"/>
    <cellStyle name="Column$Headings 3 6" xfId="7547"/>
    <cellStyle name="Column$Headings 4" xfId="7548"/>
    <cellStyle name="Column$Headings 4 2" xfId="7549"/>
    <cellStyle name="Column$Headings 4 3" xfId="7550"/>
    <cellStyle name="Column$Headings 4 4" xfId="7551"/>
    <cellStyle name="Column$Headings 4 5" xfId="7552"/>
    <cellStyle name="Column$Headings 4 6" xfId="7553"/>
    <cellStyle name="Column$Headings 5" xfId="7554"/>
    <cellStyle name="好_案例1-掘进机 2 4" xfId="7555"/>
    <cellStyle name="差_娄娄沟房屋及构筑物照片 22" xfId="7556"/>
    <cellStyle name="差_娄娄沟房屋及构筑物照片 17" xfId="7557"/>
    <cellStyle name="Column$Headings 5 2" xfId="7558"/>
    <cellStyle name="差_娄娄沟房屋及构筑物照片 19" xfId="7559"/>
    <cellStyle name="Column$Headings 5 4" xfId="7560"/>
    <cellStyle name="Column$Headings 5 5" xfId="7561"/>
    <cellStyle name="Column$Headings 5 6" xfId="7562"/>
    <cellStyle name="Column$Headings 6" xfId="7563"/>
    <cellStyle name="Column$Headings 6 2" xfId="7564"/>
    <cellStyle name="Column$Headings 6 4" xfId="7565"/>
    <cellStyle name="Column$Headings 6 5" xfId="7566"/>
    <cellStyle name="Column$Headings 6 6" xfId="7567"/>
    <cellStyle name="常规 14 4 2 3 2" xfId="7568"/>
    <cellStyle name="Column$Headings 7" xfId="7569"/>
    <cellStyle name="Column$Headings 7 2" xfId="7570"/>
    <cellStyle name="Column$Headings 7 4" xfId="7571"/>
    <cellStyle name="Column$Headings 7 6" xfId="7572"/>
    <cellStyle name="Column$Headings 8" xfId="7573"/>
    <cellStyle name="Column$Headings 8 2" xfId="7574"/>
    <cellStyle name="Column$Headings 8 3" xfId="7575"/>
    <cellStyle name="Column$Headings 8 4" xfId="7576"/>
    <cellStyle name="Column$Headings 8 5" xfId="7577"/>
    <cellStyle name="Column$Headings 8 6" xfId="7578"/>
    <cellStyle name="Column$Headings 9" xfId="7579"/>
    <cellStyle name="Column$Headings 9 2" xfId="7580"/>
    <cellStyle name="Column$Headings 9 3" xfId="7581"/>
    <cellStyle name="Column$Headings 9 4" xfId="7582"/>
    <cellStyle name="Column$Headings 9 6" xfId="7583"/>
    <cellStyle name="Column_Title" xfId="7584"/>
    <cellStyle name="Comma  - Style1" xfId="7585"/>
    <cellStyle name="Comma  - Style2" xfId="7586"/>
    <cellStyle name="Comma  - Style2 2" xfId="7587"/>
    <cellStyle name="千位分隔[0] 2 2 4 3" xfId="7588"/>
    <cellStyle name="Comma  - Style2 2 2" xfId="7589"/>
    <cellStyle name="Comma  - Style3" xfId="7590"/>
    <cellStyle name="Comma  - Style3 2" xfId="7591"/>
    <cellStyle name="Comma  - Style3 2 2" xfId="7592"/>
    <cellStyle name="适中 2 5 2" xfId="7593"/>
    <cellStyle name="Comma  - Style5" xfId="7594"/>
    <cellStyle name="Currency$[2] 5" xfId="7595"/>
    <cellStyle name="Comma  - Style5 2" xfId="7596"/>
    <cellStyle name="Comma  - Style5 2 2" xfId="7597"/>
    <cellStyle name="适中 2 5 3" xfId="7598"/>
    <cellStyle name="Comma  - Style6" xfId="7599"/>
    <cellStyle name="Comma  - Style6 2" xfId="7600"/>
    <cellStyle name="Comma  - Style6 2 2" xfId="7601"/>
    <cellStyle name="Comma  - Style7 2" xfId="7602"/>
    <cellStyle name="Comma  - Style7 2 2" xfId="7603"/>
    <cellStyle name="Comma  - Style8" xfId="7604"/>
    <cellStyle name="Comma  - Style8 2" xfId="7605"/>
    <cellStyle name="Comma  - Style8 2 2" xfId="7606"/>
    <cellStyle name="Comma [0]_ SG&amp;A Bridge " xfId="7607"/>
    <cellStyle name="强调文字颜色 3 2 21" xfId="7608"/>
    <cellStyle name="强调文字颜色 3 2 16" xfId="7609"/>
    <cellStyle name="Comma [00]" xfId="7610"/>
    <cellStyle name="Comma [00] 2" xfId="7611"/>
    <cellStyle name="Comma [00] 2 2" xfId="7612"/>
    <cellStyle name="Comma [00] 3" xfId="7613"/>
    <cellStyle name="Input Cells 15 4" xfId="7614"/>
    <cellStyle name="comma zerodec" xfId="7615"/>
    <cellStyle name="Comma,0" xfId="7616"/>
    <cellStyle name="Comma,0 2 2" xfId="7617"/>
    <cellStyle name="Comma,1" xfId="7618"/>
    <cellStyle name="Comma,1 2" xfId="7619"/>
    <cellStyle name="Comma,1 2 2" xfId="7620"/>
    <cellStyle name="Comma,1 3" xfId="7621"/>
    <cellStyle name="Comma,2" xfId="7622"/>
    <cellStyle name="Comma,2 2" xfId="7623"/>
    <cellStyle name="Comma,2 2 2" xfId="7624"/>
    <cellStyle name="Comma,2 3" xfId="7625"/>
    <cellStyle name="百分比 5 13" xfId="7626"/>
    <cellStyle name="Currency$[0] 2 13" xfId="7627"/>
    <cellStyle name="Comma[0]" xfId="7628"/>
    <cellStyle name="Percent [2] 2 20" xfId="7629"/>
    <cellStyle name="Percent [2] 2 15" xfId="7630"/>
    <cellStyle name="Comma[0] 2" xfId="7631"/>
    <cellStyle name="Percent [2] 2 21" xfId="7632"/>
    <cellStyle name="Percent [2] 2 16" xfId="7633"/>
    <cellStyle name="Comma[0] 3" xfId="7634"/>
    <cellStyle name="常规 5 7 3" xfId="7635"/>
    <cellStyle name="Comma[2]" xfId="7636"/>
    <cellStyle name="Comma[2] 10" xfId="7637"/>
    <cellStyle name="Comma[2] 11" xfId="7638"/>
    <cellStyle name="强调文字颜色 3 2 2 2" xfId="7639"/>
    <cellStyle name="Comma[2] 12" xfId="7640"/>
    <cellStyle name="强调文字颜色 3 2 2 3" xfId="7641"/>
    <cellStyle name="Comma[2] 13" xfId="7642"/>
    <cellStyle name="强调文字颜色 3 2 2 4" xfId="7643"/>
    <cellStyle name="Comma[2] 14" xfId="7644"/>
    <cellStyle name="Comma[2] 20" xfId="7645"/>
    <cellStyle name="Comma[2] 15" xfId="7646"/>
    <cellStyle name="Comma[2] 21" xfId="7647"/>
    <cellStyle name="Comma[2] 16" xfId="7648"/>
    <cellStyle name="Comma[2] 17" xfId="7649"/>
    <cellStyle name="Comma[2] 18" xfId="7650"/>
    <cellStyle name="Comma[2] 19" xfId="7651"/>
    <cellStyle name="Comma[2] 2" xfId="7652"/>
    <cellStyle name="Comma[2] 2 20" xfId="7653"/>
    <cellStyle name="Comma[2] 2 15" xfId="7654"/>
    <cellStyle name="Comma[2] 2 21" xfId="7655"/>
    <cellStyle name="Comma[2] 2 16" xfId="7656"/>
    <cellStyle name="Linked Cells 2 2 5 2" xfId="7657"/>
    <cellStyle name="Comma[2] 2 17" xfId="7658"/>
    <cellStyle name="Comma[2] 2 18" xfId="7659"/>
    <cellStyle name="Comma[2] 2 19" xfId="7660"/>
    <cellStyle name="Input Cells 9 2" xfId="7661"/>
    <cellStyle name="Comma[2] 3" xfId="7662"/>
    <cellStyle name="Input Cells 9 3" xfId="7663"/>
    <cellStyle name="Comma[2] 4" xfId="7664"/>
    <cellStyle name="Input Cells 9 4" xfId="7665"/>
    <cellStyle name="Comma[2] 5" xfId="7666"/>
    <cellStyle name="Input Cells 9 5" xfId="7667"/>
    <cellStyle name="Comma[2] 6" xfId="7668"/>
    <cellStyle name="Input Cells 9 6" xfId="7669"/>
    <cellStyle name="Comma[2] 7" xfId="7670"/>
    <cellStyle name="Input Cells 9 7" xfId="7671"/>
    <cellStyle name="Comma[2] 8" xfId="7672"/>
    <cellStyle name="常规 9 3 6" xfId="7673"/>
    <cellStyle name="Comma_ SG&amp;A Bridge " xfId="7674"/>
    <cellStyle name="Comma0" xfId="7675"/>
    <cellStyle name="Comma0 - Modelo1" xfId="7676"/>
    <cellStyle name="Comma1 - Modelo2" xfId="7677"/>
    <cellStyle name="Comma1 - Style2" xfId="7678"/>
    <cellStyle name="comma-d" xfId="7679"/>
    <cellStyle name="comma-d 2" xfId="7680"/>
    <cellStyle name="comma-d 2 2" xfId="7681"/>
    <cellStyle name="comma-d 2 2 2" xfId="7682"/>
    <cellStyle name="comma-d 2 3" xfId="7683"/>
    <cellStyle name="comma-d 3" xfId="7684"/>
    <cellStyle name="comma-d 3 2" xfId="7685"/>
    <cellStyle name="comma-d 3 2 2" xfId="7686"/>
    <cellStyle name="comma-d 4" xfId="7687"/>
    <cellStyle name="Copied" xfId="7688"/>
    <cellStyle name="常规 5 5" xfId="7689"/>
    <cellStyle name="Copied 2" xfId="7690"/>
    <cellStyle name="常规 5 2 12" xfId="7691"/>
    <cellStyle name="COST1" xfId="7692"/>
    <cellStyle name="COST1 2" xfId="7693"/>
    <cellStyle name="cr" xfId="7694"/>
    <cellStyle name="cu" xfId="7695"/>
    <cellStyle name="Currency [0]_ rislugp" xfId="7696"/>
    <cellStyle name="Currency [00]" xfId="7697"/>
    <cellStyle name="Currency [00] 2" xfId="7698"/>
    <cellStyle name="Currency [00] 2 2" xfId="7699"/>
    <cellStyle name="Currency [00] 3" xfId="7700"/>
    <cellStyle name="Currency$[0]" xfId="7701"/>
    <cellStyle name="注释 2 2 3 3" xfId="7702"/>
    <cellStyle name="Currency$[0] 10" xfId="7703"/>
    <cellStyle name="Currency$[0] 11" xfId="7704"/>
    <cellStyle name="Currency$[0] 13" xfId="7705"/>
    <cellStyle name="Currency$[0] 21" xfId="7706"/>
    <cellStyle name="Currency$[0] 16" xfId="7707"/>
    <cellStyle name="Currency$[0] 17" xfId="7708"/>
    <cellStyle name="Currency$[0] 19" xfId="7709"/>
    <cellStyle name="百分比 5" xfId="7710"/>
    <cellStyle name="Currency$[0] 2" xfId="7711"/>
    <cellStyle name="百分比 5 10" xfId="7712"/>
    <cellStyle name="Currency$[0] 2 10" xfId="7713"/>
    <cellStyle name="百分比 5 11" xfId="7714"/>
    <cellStyle name="Currency$[0] 2 11" xfId="7715"/>
    <cellStyle name="百分比 5 12" xfId="7716"/>
    <cellStyle name="Currency$[0] 2 12" xfId="7717"/>
    <cellStyle name="百分比 5 14" xfId="7718"/>
    <cellStyle name="Currency$[0] 2 14" xfId="7719"/>
    <cellStyle name="百分比 5 20" xfId="7720"/>
    <cellStyle name="百分比 5 15" xfId="7721"/>
    <cellStyle name="Currency$[0] 2 20" xfId="7722"/>
    <cellStyle name="Currency$[0] 2 15" xfId="7723"/>
    <cellStyle name="百分比 5 21" xfId="7724"/>
    <cellStyle name="百分比 5 16" xfId="7725"/>
    <cellStyle name="Currency$[0] 2 21" xfId="7726"/>
    <cellStyle name="Currency$[0] 2 16" xfId="7727"/>
    <cellStyle name="常规 32 4 2 2" xfId="7728"/>
    <cellStyle name="常规 27 4 2 2" xfId="7729"/>
    <cellStyle name="百分比 5 22" xfId="7730"/>
    <cellStyle name="百分比 5 17" xfId="7731"/>
    <cellStyle name="Currency$[0] 2 17" xfId="7732"/>
    <cellStyle name="百分比 5 18" xfId="7733"/>
    <cellStyle name="Currency$[0] 2 18" xfId="7734"/>
    <cellStyle name="百分比 5 19" xfId="7735"/>
    <cellStyle name="Currency$[0] 2 19" xfId="7736"/>
    <cellStyle name="百分比 5 2" xfId="7737"/>
    <cellStyle name="Currency$[0] 2 2" xfId="7738"/>
    <cellStyle name="百分比 5 2 2" xfId="7739"/>
    <cellStyle name="Currency$[0] 2 2 2" xfId="7740"/>
    <cellStyle name="百分比 5 3" xfId="7741"/>
    <cellStyle name="Currency$[0] 2 3" xfId="7742"/>
    <cellStyle name="百分比 5 4" xfId="7743"/>
    <cellStyle name="Currency$[0] 2 4" xfId="7744"/>
    <cellStyle name="百分比 5 5" xfId="7745"/>
    <cellStyle name="Currency$[0] 2 5" xfId="7746"/>
    <cellStyle name="常规 23 2" xfId="7747"/>
    <cellStyle name="常规 18 2" xfId="7748"/>
    <cellStyle name="百分比 5 6" xfId="7749"/>
    <cellStyle name="Currency$[0] 2 6" xfId="7750"/>
    <cellStyle name="常规 23 3" xfId="7751"/>
    <cellStyle name="常规 18 3" xfId="7752"/>
    <cellStyle name="百分比 5 7" xfId="7753"/>
    <cellStyle name="RevList 3 4 2 2" xfId="7754"/>
    <cellStyle name="Currency$[0] 2 7" xfId="7755"/>
    <cellStyle name="常规 23 4" xfId="7756"/>
    <cellStyle name="常规 18 4" xfId="7757"/>
    <cellStyle name="百分比 5 8" xfId="7758"/>
    <cellStyle name="Currency$[0] 2 8" xfId="7759"/>
    <cellStyle name="常规 23 5" xfId="7760"/>
    <cellStyle name="常规 18 5" xfId="7761"/>
    <cellStyle name="百分比 5 9" xfId="7762"/>
    <cellStyle name="Currency$[0] 2 9" xfId="7763"/>
    <cellStyle name="百分比 6" xfId="7764"/>
    <cellStyle name="Currency$[0] 3" xfId="7765"/>
    <cellStyle name="百分比 7" xfId="7766"/>
    <cellStyle name="Currency$[0] 4" xfId="7767"/>
    <cellStyle name="百分比 7 2" xfId="7768"/>
    <cellStyle name="Currency$[0] 4 2" xfId="7769"/>
    <cellStyle name="Currency$[0] 5" xfId="7770"/>
    <cellStyle name="Currency$[0] 8" xfId="7771"/>
    <cellStyle name="Currency$[0] 9" xfId="7772"/>
    <cellStyle name="PSChar 5" xfId="7773"/>
    <cellStyle name="Currency$[2] 10" xfId="7774"/>
    <cellStyle name="PSChar 6" xfId="7775"/>
    <cellStyle name="Currency$[2] 11" xfId="7776"/>
    <cellStyle name="PSChar 7" xfId="7777"/>
    <cellStyle name="Currency$[2] 12" xfId="7778"/>
    <cellStyle name="PSChar 8" xfId="7779"/>
    <cellStyle name="Currency$[2] 13" xfId="7780"/>
    <cellStyle name="Currency$[2] 20" xfId="7781"/>
    <cellStyle name="Currency$[2] 15" xfId="7782"/>
    <cellStyle name="Currency$[2] 21" xfId="7783"/>
    <cellStyle name="Currency$[2] 16" xfId="7784"/>
    <cellStyle name="Currency$[2] 17" xfId="7785"/>
    <cellStyle name="Currency$[2] 18" xfId="7786"/>
    <cellStyle name="Currency$[2] 2 10" xfId="7787"/>
    <cellStyle name="Currency$[2] 2 11" xfId="7788"/>
    <cellStyle name="Currency$[2] 2 12" xfId="7789"/>
    <cellStyle name="Currency$[2] 2 13" xfId="7790"/>
    <cellStyle name="Currency$[2] 2 14" xfId="7791"/>
    <cellStyle name="常规 34 4 2 2" xfId="7792"/>
    <cellStyle name="常规 29 4 2 2" xfId="7793"/>
    <cellStyle name="Currency$[2] 2 17" xfId="7794"/>
    <cellStyle name="Currency$[2] 2 18" xfId="7795"/>
    <cellStyle name="Currency$[2] 2 19" xfId="7796"/>
    <cellStyle name="Moneda_10 AVERIAS MASIVAS + ANT" xfId="7797"/>
    <cellStyle name="Currency$[2] 2 2" xfId="7798"/>
    <cellStyle name="Currency$[2] 2 2 2" xfId="7799"/>
    <cellStyle name="Currency$[2] 2 2 3" xfId="7800"/>
    <cellStyle name="Currency$[2] 2 8" xfId="7801"/>
    <cellStyle name="Currency$[2] 2 9" xfId="7802"/>
    <cellStyle name="Currency$[2] 3" xfId="7803"/>
    <cellStyle name="Currency$[2] 4" xfId="7804"/>
    <cellStyle name="Currency$[2] 4 2" xfId="7805"/>
    <cellStyle name="Currency$[2] 6" xfId="7806"/>
    <cellStyle name="Currency$[2] 8" xfId="7807"/>
    <cellStyle name="Euro 5 2" xfId="7808"/>
    <cellStyle name="Currency$[2] 9" xfId="7809"/>
    <cellStyle name="Currency,0" xfId="7810"/>
    <cellStyle name="Currency,0 2" xfId="7811"/>
    <cellStyle name="常规 62 3" xfId="7812"/>
    <cellStyle name="Currency,0 2 2" xfId="7813"/>
    <cellStyle name="Currency,0 3" xfId="7814"/>
    <cellStyle name="Currency,2" xfId="7815"/>
    <cellStyle name="Thousands 2 13" xfId="7816"/>
    <cellStyle name="Currency,2 2" xfId="7817"/>
    <cellStyle name="Currency,2 2 2" xfId="7818"/>
    <cellStyle name="Thousands 2 14" xfId="7819"/>
    <cellStyle name="Currency,2 3" xfId="7820"/>
    <cellStyle name="计算 3 2 2" xfId="7821"/>
    <cellStyle name="Currency\[0]" xfId="7822"/>
    <cellStyle name="常规 22 2 2" xfId="7823"/>
    <cellStyle name="常规 17 2 2" xfId="7824"/>
    <cellStyle name="Currency\[0] 10" xfId="7825"/>
    <cellStyle name="RevList 7 3 3" xfId="7826"/>
    <cellStyle name="Currency\[0] 12" xfId="7827"/>
    <cellStyle name="Currency\[0] 13" xfId="7828"/>
    <cellStyle name="常规 24 2 2 2" xfId="7829"/>
    <cellStyle name="常规 19 2 2 2" xfId="7830"/>
    <cellStyle name="Currency\[0] 14" xfId="7831"/>
    <cellStyle name="常规 19 2 2 3" xfId="7832"/>
    <cellStyle name="Currency\[0] 20" xfId="7833"/>
    <cellStyle name="Currency\[0] 15" xfId="7834"/>
    <cellStyle name="常规 19 2 2 4" xfId="7835"/>
    <cellStyle name="Currency\[0] 21" xfId="7836"/>
    <cellStyle name="Currency\[0] 16" xfId="7837"/>
    <cellStyle name="Currency\[0] 17" xfId="7838"/>
    <cellStyle name="常规 5 2 11" xfId="7839"/>
    <cellStyle name="Currency\[0] 19" xfId="7840"/>
    <cellStyle name="计算 3 2 2 2" xfId="7841"/>
    <cellStyle name="Currency\[0] 2" xfId="7842"/>
    <cellStyle name="RevList 32" xfId="7843"/>
    <cellStyle name="RevList 27" xfId="7844"/>
    <cellStyle name="Currency\[0] 2 10" xfId="7845"/>
    <cellStyle name="RevList 33" xfId="7846"/>
    <cellStyle name="RevList 28" xfId="7847"/>
    <cellStyle name="Currency\[0] 2 11" xfId="7848"/>
    <cellStyle name="计算 3 2 2 2 2" xfId="7849"/>
    <cellStyle name="常规 14 5 2 3" xfId="7850"/>
    <cellStyle name="Currency\[0] 2 2" xfId="7851"/>
    <cellStyle name="计算 3 2 2 2 2 2" xfId="7852"/>
    <cellStyle name="常规 14 5 2 3 2" xfId="7853"/>
    <cellStyle name="Currency\[0] 2 2 2" xfId="7854"/>
    <cellStyle name="计算 3 2 2 2 3" xfId="7855"/>
    <cellStyle name="常规 14 5 2 4" xfId="7856"/>
    <cellStyle name="Currency\[0] 2 3" xfId="7857"/>
    <cellStyle name="Text Indent A 2" xfId="7858"/>
    <cellStyle name="Currency\[0] 2 5" xfId="7859"/>
    <cellStyle name="Currency\[0] 2 6" xfId="7860"/>
    <cellStyle name="Currency\[0] 2 7" xfId="7861"/>
    <cellStyle name="Currency\[0] 2 8" xfId="7862"/>
    <cellStyle name="好 5 2 2" xfId="7863"/>
    <cellStyle name="Currency\[0] 2 9" xfId="7864"/>
    <cellStyle name="计算 3 2 2 3" xfId="7865"/>
    <cellStyle name="Currency\[0] 3" xfId="7866"/>
    <cellStyle name="计算 3 2 2 4" xfId="7867"/>
    <cellStyle name="Currency\[0] 4" xfId="7868"/>
    <cellStyle name="Currency\[0] 4 2" xfId="7869"/>
    <cellStyle name="Currency\[0] 5" xfId="7870"/>
    <cellStyle name="Currency\[0] 6" xfId="7871"/>
    <cellStyle name="Currency\[0] 7" xfId="7872"/>
    <cellStyle name="Currency\[0] 8" xfId="7873"/>
    <cellStyle name="Currency\[0] 9" xfId="7874"/>
    <cellStyle name="Currency0" xfId="7875"/>
    <cellStyle name="Currency1" xfId="7876"/>
    <cellStyle name="Currency1 2" xfId="7877"/>
    <cellStyle name="Currency1 2 2" xfId="7878"/>
    <cellStyle name="Currency1 2 2 2" xfId="7879"/>
    <cellStyle name="Currency1 3" xfId="7880"/>
    <cellStyle name="Currency1 3 2" xfId="7881"/>
    <cellStyle name="custom" xfId="7882"/>
    <cellStyle name="d" xfId="7883"/>
    <cellStyle name="d." xfId="7884"/>
    <cellStyle name="d1" xfId="7885"/>
    <cellStyle name="d2" xfId="7886"/>
    <cellStyle name="d3" xfId="7887"/>
    <cellStyle name="Date 2" xfId="7888"/>
    <cellStyle name="标题 3 3 3 2" xfId="7889"/>
    <cellStyle name="Date Short" xfId="7890"/>
    <cellStyle name="标题 3 3 3 2 2" xfId="7891"/>
    <cellStyle name="Date Short 2" xfId="7892"/>
    <cellStyle name="Date Short 2 2" xfId="7893"/>
    <cellStyle name="注释 5 5 3 2" xfId="7894"/>
    <cellStyle name="datetime" xfId="7895"/>
    <cellStyle name="datetime 2" xfId="7896"/>
    <cellStyle name="datetime 2 2" xfId="7897"/>
    <cellStyle name="Input Cells 3 22 2" xfId="7898"/>
    <cellStyle name="Input Cells 3 17 2" xfId="7899"/>
    <cellStyle name="datetime 3" xfId="7900"/>
    <cellStyle name="Datum" xfId="7901"/>
    <cellStyle name="Dezi +1_-" xfId="7902"/>
    <cellStyle name="常规 3 6 2 3 2" xfId="7903"/>
    <cellStyle name="差_鲲鹏房产测算表邵02 21" xfId="7904"/>
    <cellStyle name="差_鲲鹏房产测算表邵02 16" xfId="7905"/>
    <cellStyle name="Dezi 0_-" xfId="7906"/>
    <cellStyle name="Dezi 1_-" xfId="7907"/>
    <cellStyle name="Dezi 3_-" xfId="7908"/>
    <cellStyle name="Dezimal (6)" xfId="7909"/>
    <cellStyle name="Dezimal [0]_laroux" xfId="7910"/>
    <cellStyle name="Dezimal_EPLANJ4" xfId="7911"/>
    <cellStyle name="Dia" xfId="7912"/>
    <cellStyle name="Dollar (zero dec)" xfId="7913"/>
    <cellStyle name="Dollar (zero dec) 2" xfId="7914"/>
    <cellStyle name="Dollar (zero dec) 2 2" xfId="7915"/>
    <cellStyle name="Dollar (zero dec) 2 2 2" xfId="7916"/>
    <cellStyle name="Dollar (zero dec) 3" xfId="7917"/>
    <cellStyle name="Dollar (zero dec) 3 2" xfId="7918"/>
    <cellStyle name="DQ" xfId="7919"/>
    <cellStyle name="du" xfId="7920"/>
    <cellStyle name="Linked Cells 9 2 3" xfId="7921"/>
    <cellStyle name="E&amp;Y House" xfId="7922"/>
    <cellStyle name="E&amp;Y House 2" xfId="7923"/>
    <cellStyle name="Encabez1" xfId="7924"/>
    <cellStyle name="Encabez2" xfId="7925"/>
    <cellStyle name="Enter Currency (0)" xfId="7926"/>
    <cellStyle name="Enter Currency (0) 2 2" xfId="7927"/>
    <cellStyle name="强调文字颜色 5 2 7 3" xfId="7928"/>
    <cellStyle name="Enter Units (0)" xfId="7929"/>
    <cellStyle name="Enter Units (0) 2" xfId="7930"/>
    <cellStyle name="Enter Units (0) 2 2" xfId="7931"/>
    <cellStyle name="Enter Units (1)" xfId="7932"/>
    <cellStyle name="Enter Units (1) 2 2" xfId="7933"/>
    <cellStyle name="注释 8 3 3" xfId="7934"/>
    <cellStyle name="Enter Units (2)" xfId="7935"/>
    <cellStyle name="Input Cells 2 2 3 2" xfId="7936"/>
    <cellStyle name="Enter Units (2) 2 2" xfId="7937"/>
    <cellStyle name="Entered" xfId="7938"/>
    <cellStyle name="Entered 2" xfId="7939"/>
    <cellStyle name="entry" xfId="7940"/>
    <cellStyle name="好_鲲鹏房产测算表邵02 7" xfId="7941"/>
    <cellStyle name="差 2 3 2 2" xfId="7942"/>
    <cellStyle name="entry box" xfId="7943"/>
    <cellStyle name="好_鲲鹏房产测算表邵02 7 2" xfId="7944"/>
    <cellStyle name="entry box 2" xfId="7945"/>
    <cellStyle name="entry box 2 2" xfId="7946"/>
    <cellStyle name="EPS" xfId="7947"/>
    <cellStyle name="Euro" xfId="7948"/>
    <cellStyle name="Input [yellow] 3 2" xfId="7949"/>
    <cellStyle name="Euro 11" xfId="7950"/>
    <cellStyle name="Euro 13" xfId="7951"/>
    <cellStyle name="Euro 14" xfId="7952"/>
    <cellStyle name="Euro 20" xfId="7953"/>
    <cellStyle name="Euro 15" xfId="7954"/>
    <cellStyle name="Euro 21" xfId="7955"/>
    <cellStyle name="Euro 16" xfId="7956"/>
    <cellStyle name="Euro 22" xfId="7957"/>
    <cellStyle name="Euro 17" xfId="7958"/>
    <cellStyle name="Euro 23" xfId="7959"/>
    <cellStyle name="Euro 18" xfId="7960"/>
    <cellStyle name="Euro 24" xfId="7961"/>
    <cellStyle name="Euro 19" xfId="7962"/>
    <cellStyle name="Euro 2" xfId="7963"/>
    <cellStyle name="Euro 2 10" xfId="7964"/>
    <cellStyle name="Euro 2 11" xfId="7965"/>
    <cellStyle name="好_Book1_08华阳-Z资产类" xfId="7966"/>
    <cellStyle name="Euro 2 13" xfId="7967"/>
    <cellStyle name="Euro 2 14" xfId="7968"/>
    <cellStyle name="Euro 2 20" xfId="7969"/>
    <cellStyle name="Euro 2 15" xfId="7970"/>
    <cellStyle name="Euro 2 21" xfId="7971"/>
    <cellStyle name="Euro 2 16" xfId="7972"/>
    <cellStyle name="Euro 2 17" xfId="7973"/>
    <cellStyle name="Euro 2 18" xfId="7974"/>
    <cellStyle name="Euro 2 19" xfId="7975"/>
    <cellStyle name="Euro 2 2" xfId="7976"/>
    <cellStyle name="Euro 2 2 2" xfId="7977"/>
    <cellStyle name="Euro 2 2 4" xfId="7978"/>
    <cellStyle name="Linked Cells 2 6 2" xfId="7979"/>
    <cellStyle name="Euro 2 3" xfId="7980"/>
    <cellStyle name="Linked Cells 2 6 3" xfId="7981"/>
    <cellStyle name="Euro 2 4" xfId="7982"/>
    <cellStyle name="Linked Cells 2 6 4" xfId="7983"/>
    <cellStyle name="Euro 2 5" xfId="7984"/>
    <cellStyle name="Euro 2 6" xfId="7985"/>
    <cellStyle name="Euro 2 7" xfId="7986"/>
    <cellStyle name="Euro 2 8" xfId="7987"/>
    <cellStyle name="Euro 2 9" xfId="7988"/>
    <cellStyle name="Euro 26" xfId="7989"/>
    <cellStyle name="Euro 3" xfId="7990"/>
    <cellStyle name="Euro 3 2" xfId="7991"/>
    <cellStyle name="Euro 3 2 2" xfId="7992"/>
    <cellStyle name="Linked Cells 2 7 2" xfId="7993"/>
    <cellStyle name="Euro 3 3" xfId="7994"/>
    <cellStyle name="Euro 4" xfId="7995"/>
    <cellStyle name="Euro 4 2" xfId="7996"/>
    <cellStyle name="Euro 5" xfId="7997"/>
    <cellStyle name="Euro 6" xfId="7998"/>
    <cellStyle name="Euro 7" xfId="7999"/>
    <cellStyle name="Euro 8" xfId="8000"/>
    <cellStyle name="强调文字颜色 4 3 4" xfId="8001"/>
    <cellStyle name="Explanatory Text" xfId="8002"/>
    <cellStyle name="EY House 2 2" xfId="8003"/>
    <cellStyle name="EY House 3" xfId="8004"/>
    <cellStyle name="EY House 4" xfId="8005"/>
    <cellStyle name="e鯪9Y_x000b_" xfId="8006"/>
    <cellStyle name="e鯪9Y_x000b_ 2" xfId="8007"/>
    <cellStyle name="e鯪9Y_x000b_ 2 2 2" xfId="8008"/>
    <cellStyle name="e鯪9Y_x000b_ 2 2 3" xfId="8009"/>
    <cellStyle name="适中 2 23" xfId="8010"/>
    <cellStyle name="适中 2 18" xfId="8011"/>
    <cellStyle name="差_国华锡林郭勒设备询价表 3 2" xfId="8012"/>
    <cellStyle name="差_附件10：主要设备询价表 11" xfId="8013"/>
    <cellStyle name="e鯪9Y_x000b_ 2 3" xfId="8014"/>
    <cellStyle name="适中 2 19" xfId="8015"/>
    <cellStyle name="差_附件10：主要设备询价表 12" xfId="8016"/>
    <cellStyle name="e鯪9Y_x000b_ 2 4" xfId="8017"/>
    <cellStyle name="差_附件10：主要设备询价表 13" xfId="8018"/>
    <cellStyle name="e鯪9Y_x000b_ 2 5" xfId="8019"/>
    <cellStyle name="e鯪9Y_x000b_ 3" xfId="8020"/>
    <cellStyle name="e鯪9Y_x000b_ 3 2" xfId="8021"/>
    <cellStyle name="Normal - Style1 2 7 3" xfId="8022"/>
    <cellStyle name="e鯪9Y_x000b_ 3 2 2" xfId="8023"/>
    <cellStyle name="e鯪9Y_x000b_ 4" xfId="8024"/>
    <cellStyle name="e鯪9Y_x000b_ 4 2" xfId="8025"/>
    <cellStyle name="F2" xfId="8026"/>
    <cellStyle name="F3" xfId="8027"/>
    <cellStyle name="F4" xfId="8028"/>
    <cellStyle name="F5" xfId="8029"/>
    <cellStyle name="F6" xfId="8030"/>
    <cellStyle name="F7" xfId="8031"/>
    <cellStyle name="F8" xfId="8032"/>
    <cellStyle name="强调文字颜色 6 30 2" xfId="8033"/>
    <cellStyle name="强调文字颜色 6 25 2" xfId="8034"/>
    <cellStyle name="强调文字颜色 2 3 3 3" xfId="8035"/>
    <cellStyle name="Fijo" xfId="8036"/>
    <cellStyle name="Fixed 2 2" xfId="8037"/>
    <cellStyle name="Followed Hyperlink" xfId="8038"/>
    <cellStyle name="Format Number Column 2" xfId="8039"/>
    <cellStyle name="Format Number Column 2 2" xfId="8040"/>
    <cellStyle name="Fr. +0_-" xfId="8041"/>
    <cellStyle name="Fr. 0_-" xfId="8042"/>
    <cellStyle name="Fr. 2_-" xfId="8043"/>
    <cellStyle name="Gary Text" xfId="8044"/>
    <cellStyle name="gcd" xfId="8045"/>
    <cellStyle name="强调文字颜色 4 2 5 4" xfId="8046"/>
    <cellStyle name="gcd 2" xfId="8047"/>
    <cellStyle name="标题 4 3 4" xfId="8048"/>
    <cellStyle name="gcd 2 2" xfId="8049"/>
    <cellStyle name="style2 2 17" xfId="8050"/>
    <cellStyle name="Good" xfId="8051"/>
    <cellStyle name="Grey" xfId="8052"/>
    <cellStyle name="Grey 12" xfId="8053"/>
    <cellStyle name="Grey 13" xfId="8054"/>
    <cellStyle name="Grey 14" xfId="8055"/>
    <cellStyle name="Grey 20" xfId="8056"/>
    <cellStyle name="Grey 15" xfId="8057"/>
    <cellStyle name="Grey 21" xfId="8058"/>
    <cellStyle name="Grey 16" xfId="8059"/>
    <cellStyle name="Grey 22" xfId="8060"/>
    <cellStyle name="Grey 17" xfId="8061"/>
    <cellStyle name="Grey 24" xfId="8062"/>
    <cellStyle name="Grey 19" xfId="8063"/>
    <cellStyle name="Grey 2" xfId="8064"/>
    <cellStyle name="Grey 2 10" xfId="8065"/>
    <cellStyle name="Grey 2 11" xfId="8066"/>
    <cellStyle name="Input Cells 7 2" xfId="8067"/>
    <cellStyle name="Grey 2 12" xfId="8068"/>
    <cellStyle name="Input Cells 7 3" xfId="8069"/>
    <cellStyle name="Grey 2 13" xfId="8070"/>
    <cellStyle name="Input Cells 7 4" xfId="8071"/>
    <cellStyle name="Grey 2 14" xfId="8072"/>
    <cellStyle name="Input Cells 7 7" xfId="8073"/>
    <cellStyle name="Grey 2 17" xfId="8074"/>
    <cellStyle name="Input Cells 7 8" xfId="8075"/>
    <cellStyle name="Grey 2 18" xfId="8076"/>
    <cellStyle name="Input Cells 7 9" xfId="8077"/>
    <cellStyle name="Grey 2 19" xfId="8078"/>
    <cellStyle name="Input Cells 35" xfId="8079"/>
    <cellStyle name="Grey 2 2" xfId="8080"/>
    <cellStyle name="公司标准表 10 3" xfId="8081"/>
    <cellStyle name="Grey 2 2 2" xfId="8082"/>
    <cellStyle name="公司标准表 10 4" xfId="8083"/>
    <cellStyle name="Grey 2 2 3" xfId="8084"/>
    <cellStyle name="RevList 19 2 2" xfId="8085"/>
    <cellStyle name="Grey 2 2 4" xfId="8086"/>
    <cellStyle name="Input Cells 36" xfId="8087"/>
    <cellStyle name="Grey 2 3" xfId="8088"/>
    <cellStyle name="Normal - Style1 13 3 2" xfId="8089"/>
    <cellStyle name="Grey 2 4" xfId="8090"/>
    <cellStyle name="Grey 2 7" xfId="8091"/>
    <cellStyle name="Grey 2 8" xfId="8092"/>
    <cellStyle name="Grey 2 9" xfId="8093"/>
    <cellStyle name="Grey 3" xfId="8094"/>
    <cellStyle name="Grey 3 2" xfId="8095"/>
    <cellStyle name="Grey 3 2 2" xfId="8096"/>
    <cellStyle name="Grey 3 3" xfId="8097"/>
    <cellStyle name="n_铝厂现金流1125" xfId="8098"/>
    <cellStyle name="Grey 4" xfId="8099"/>
    <cellStyle name="Grey 4 2" xfId="8100"/>
    <cellStyle name="Grey 5" xfId="8101"/>
    <cellStyle name="Grey 5 2" xfId="8102"/>
    <cellStyle name="差_Book1" xfId="8103"/>
    <cellStyle name="Grey 6" xfId="8104"/>
    <cellStyle name="Grey 8" xfId="8105"/>
    <cellStyle name="Grey 9" xfId="8106"/>
    <cellStyle name="HEADER" xfId="8107"/>
    <cellStyle name="HEADER 2" xfId="8108"/>
    <cellStyle name="Header1" xfId="8109"/>
    <cellStyle name="Header1 2" xfId="8110"/>
    <cellStyle name="Header1 2 2" xfId="8111"/>
    <cellStyle name="Header2" xfId="8112"/>
    <cellStyle name="Header2 2" xfId="8113"/>
    <cellStyle name="Header2 2 2" xfId="8114"/>
    <cellStyle name="Heading" xfId="8115"/>
    <cellStyle name="注释 9 2" xfId="8116"/>
    <cellStyle name="Heading 1" xfId="8117"/>
    <cellStyle name="注释 9 3" xfId="8118"/>
    <cellStyle name="Heading 2" xfId="8119"/>
    <cellStyle name="注释 9 3 2" xfId="8120"/>
    <cellStyle name="Heading 2 2" xfId="8121"/>
    <cellStyle name="注释 9 4" xfId="8122"/>
    <cellStyle name="Heading 3" xfId="8123"/>
    <cellStyle name="注释 9 5" xfId="8124"/>
    <cellStyle name="Heading 4" xfId="8125"/>
    <cellStyle name="HEADING1" xfId="8126"/>
    <cellStyle name="Heading1 10" xfId="8127"/>
    <cellStyle name="HEADING1 2" xfId="8128"/>
    <cellStyle name="HEADING1 2 2" xfId="8129"/>
    <cellStyle name="HEADING1 3" xfId="8130"/>
    <cellStyle name="Heading1 4" xfId="8131"/>
    <cellStyle name="Heading1 5" xfId="8132"/>
    <cellStyle name="Heading1 6" xfId="8133"/>
    <cellStyle name="Heading1 7" xfId="8134"/>
    <cellStyle name="Heading1 8" xfId="8135"/>
    <cellStyle name="HEADING2" xfId="8136"/>
    <cellStyle name="HEADING2 2" xfId="8137"/>
    <cellStyle name="强调文字颜色 5 2 3 3" xfId="8138"/>
    <cellStyle name="差_附件10：主要设备询价表 6" xfId="8139"/>
    <cellStyle name="HEADING2 2 2" xfId="8140"/>
    <cellStyle name="Hide" xfId="8141"/>
    <cellStyle name="Hipervínculo" xfId="8142"/>
    <cellStyle name="Hipervínculo 2" xfId="8143"/>
    <cellStyle name="Hipervínculo 2 2" xfId="8144"/>
    <cellStyle name="Hipervínculo visitado" xfId="8145"/>
    <cellStyle name="RevList 31" xfId="8146"/>
    <cellStyle name="RevList 26" xfId="8147"/>
    <cellStyle name="Hipervínculo visitado 2" xfId="8148"/>
    <cellStyle name="RevList 31 2" xfId="8149"/>
    <cellStyle name="RevList 26 2" xfId="8150"/>
    <cellStyle name="Hipervínculo visitado 2 2" xfId="8151"/>
    <cellStyle name="Hipervínculo_固定资产清单" xfId="8152"/>
    <cellStyle name="input" xfId="8153"/>
    <cellStyle name="Lines Fill 24" xfId="8154"/>
    <cellStyle name="Lines Fill 19" xfId="8155"/>
    <cellStyle name="Input Cells 6 6 3 2" xfId="8156"/>
    <cellStyle name="Input [yellow]" xfId="8157"/>
    <cellStyle name="n_GB model V7 0921_附件5：评估、审计明细表（成本法）" xfId="8158"/>
    <cellStyle name="Input [yellow] 10" xfId="8159"/>
    <cellStyle name="注释 2 4 2" xfId="8160"/>
    <cellStyle name="Input [yellow] 11" xfId="8161"/>
    <cellStyle name="注释 2 4 3" xfId="8162"/>
    <cellStyle name="公司标准表 9 7 2" xfId="8163"/>
    <cellStyle name="Input [yellow] 12" xfId="8164"/>
    <cellStyle name="注释 2 4 4" xfId="8165"/>
    <cellStyle name="Input [yellow] 13" xfId="8166"/>
    <cellStyle name="Input [yellow] 20" xfId="8167"/>
    <cellStyle name="Input [yellow] 15" xfId="8168"/>
    <cellStyle name="Input [yellow] 24" xfId="8169"/>
    <cellStyle name="Input [yellow] 19" xfId="8170"/>
    <cellStyle name="Input [yellow] 2" xfId="8171"/>
    <cellStyle name="Linked Cells 2 3 4" xfId="8172"/>
    <cellStyle name="Input [yellow] 2 10" xfId="8173"/>
    <cellStyle name="Input [yellow] 2 12" xfId="8174"/>
    <cellStyle name="Input [yellow] 2 13" xfId="8175"/>
    <cellStyle name="Input [yellow] 2 14" xfId="8176"/>
    <cellStyle name="Input [yellow] 2 20" xfId="8177"/>
    <cellStyle name="Input [yellow] 2 15" xfId="8178"/>
    <cellStyle name="Input [yellow] 2 21" xfId="8179"/>
    <cellStyle name="Input [yellow] 2 16" xfId="8180"/>
    <cellStyle name="Input [yellow] 2 17" xfId="8181"/>
    <cellStyle name="Input [yellow] 2 18" xfId="8182"/>
    <cellStyle name="Input [yellow] 2 19" xfId="8183"/>
    <cellStyle name="Input [yellow] 2 2" xfId="8184"/>
    <cellStyle name="Input [yellow] 2 2 2" xfId="8185"/>
    <cellStyle name="Input [yellow] 2 2 3" xfId="8186"/>
    <cellStyle name="Währung_EPLANJ4" xfId="8187"/>
    <cellStyle name="Input [yellow] 2 2 4" xfId="8188"/>
    <cellStyle name="Input [yellow] 2 4" xfId="8189"/>
    <cellStyle name="Input [yellow] 2 5" xfId="8190"/>
    <cellStyle name="Input [yellow] 2 6" xfId="8191"/>
    <cellStyle name="Input [yellow] 2 7" xfId="8192"/>
    <cellStyle name="Input [yellow] 2 8" xfId="8193"/>
    <cellStyle name="Input [yellow] 2 9" xfId="8194"/>
    <cellStyle name="Input [yellow] 25" xfId="8195"/>
    <cellStyle name="Input [yellow] 26" xfId="8196"/>
    <cellStyle name="Input [yellow] 3" xfId="8197"/>
    <cellStyle name="Input [yellow] 3 2 2" xfId="8198"/>
    <cellStyle name="Input [yellow] 4" xfId="8199"/>
    <cellStyle name="Input [yellow] 4 2" xfId="8200"/>
    <cellStyle name="Input [yellow] 5" xfId="8201"/>
    <cellStyle name="Input [yellow] 5 2" xfId="8202"/>
    <cellStyle name="pricing 2" xfId="8203"/>
    <cellStyle name="Input [yellow] 6" xfId="8204"/>
    <cellStyle name="Input [yellow] 9" xfId="8205"/>
    <cellStyle name="Normal - Style1 4 7" xfId="8206"/>
    <cellStyle name="Input Cells" xfId="8207"/>
    <cellStyle name="Input Cells 10" xfId="8208"/>
    <cellStyle name="Input Cells 10 2" xfId="8209"/>
    <cellStyle name="千位分隔 6 4" xfId="8210"/>
    <cellStyle name="Input Cells 10 2 2" xfId="8211"/>
    <cellStyle name="Normal - Style1 23 2" xfId="8212"/>
    <cellStyle name="Normal - Style1 18 2" xfId="8213"/>
    <cellStyle name="Input Cells 10 3" xfId="8214"/>
    <cellStyle name="千位分隔 7 4" xfId="8215"/>
    <cellStyle name="Input Cells 10 3 2" xfId="8216"/>
    <cellStyle name="Input Cells 10 4" xfId="8217"/>
    <cellStyle name="Input Cells 11" xfId="8218"/>
    <cellStyle name="Input Cells 11 2" xfId="8219"/>
    <cellStyle name="Input Cells 11 2 2" xfId="8220"/>
    <cellStyle name="Normal - Style1 24 2" xfId="8221"/>
    <cellStyle name="Normal - Style1 19 2" xfId="8222"/>
    <cellStyle name="Input Cells 11 3" xfId="8223"/>
    <cellStyle name="Input Cells 11 3 2" xfId="8224"/>
    <cellStyle name="Input Cells 11 4" xfId="8225"/>
    <cellStyle name="好 2 5 2" xfId="8226"/>
    <cellStyle name="Input Cells 12" xfId="8227"/>
    <cellStyle name="好 2 5 2 2" xfId="8228"/>
    <cellStyle name="Input Cells 12 2" xfId="8229"/>
    <cellStyle name="Normal - Style1 30 2" xfId="8230"/>
    <cellStyle name="Normal - Style1 25 2" xfId="8231"/>
    <cellStyle name="Input Cells 12 3" xfId="8232"/>
    <cellStyle name="好_山西煤炭进出口集团左权鑫顺煤业有限公司资产评估表 20" xfId="8233"/>
    <cellStyle name="好_山西煤炭进出口集团左权鑫顺煤业有限公司资产评估表 15" xfId="8234"/>
    <cellStyle name="Input Cells 12 3 2" xfId="8235"/>
    <cellStyle name="Input Cells 12 4" xfId="8236"/>
    <cellStyle name="好 2 5 3" xfId="8237"/>
    <cellStyle name="Input Cells 13" xfId="8238"/>
    <cellStyle name="Input Cells 13 2" xfId="8239"/>
    <cellStyle name="Input Cells 8 8" xfId="8240"/>
    <cellStyle name="Input Cells 13 2 2" xfId="8241"/>
    <cellStyle name="Normal - Style1 31 2" xfId="8242"/>
    <cellStyle name="Normal - Style1 26 2" xfId="8243"/>
    <cellStyle name="Input Cells 13 3" xfId="8244"/>
    <cellStyle name="Input Cells 13 4" xfId="8245"/>
    <cellStyle name="好 2 5 4" xfId="8246"/>
    <cellStyle name="Input Cells 14" xfId="8247"/>
    <cellStyle name="Input Cells 14 2" xfId="8248"/>
    <cellStyle name="Input Cells 14 2 2" xfId="8249"/>
    <cellStyle name="Normal - Style1 32 2" xfId="8250"/>
    <cellStyle name="Normal - Style1 27 2" xfId="8251"/>
    <cellStyle name="Input Cells 14 3" xfId="8252"/>
    <cellStyle name="Input Cells 14 3 2" xfId="8253"/>
    <cellStyle name="Input Cells 14 4" xfId="8254"/>
    <cellStyle name="Input Cells 20" xfId="8255"/>
    <cellStyle name="Input Cells 15" xfId="8256"/>
    <cellStyle name="Input Cells 20 2" xfId="8257"/>
    <cellStyle name="Input Cells 15 2" xfId="8258"/>
    <cellStyle name="Input Cells 20 2 2" xfId="8259"/>
    <cellStyle name="Input Cells 15 2 2" xfId="8260"/>
    <cellStyle name="だ[0]_Total (2)" xfId="8261"/>
    <cellStyle name="Normal - Style1 28 2" xfId="8262"/>
    <cellStyle name="Input Cells 20 3" xfId="8263"/>
    <cellStyle name="Input Cells 15 3" xfId="8264"/>
    <cellStyle name="Input Cells 21" xfId="8265"/>
    <cellStyle name="Input Cells 16" xfId="8266"/>
    <cellStyle name="Input Cells 21 2" xfId="8267"/>
    <cellStyle name="Input Cells 16 2" xfId="8268"/>
    <cellStyle name="Input Cells 16 2 2" xfId="8269"/>
    <cellStyle name="Normal - Style1 29 2" xfId="8270"/>
    <cellStyle name="Input Cells 16 3" xfId="8271"/>
    <cellStyle name="Input Cells 22" xfId="8272"/>
    <cellStyle name="Input Cells 17" xfId="8273"/>
    <cellStyle name="Input Cells 22 2" xfId="8274"/>
    <cellStyle name="Input Cells 17 2" xfId="8275"/>
    <cellStyle name="Input Cells 17 2 2" xfId="8276"/>
    <cellStyle name="Input Cells 17 3" xfId="8277"/>
    <cellStyle name="Input Cells 23" xfId="8278"/>
    <cellStyle name="Input Cells 18" xfId="8279"/>
    <cellStyle name="Input Cells 23 2" xfId="8280"/>
    <cellStyle name="Input Cells 18 2" xfId="8281"/>
    <cellStyle name="好_张家口主要设备询价表 2 3" xfId="8282"/>
    <cellStyle name="Monétaire [0]_!!!GO" xfId="8283"/>
    <cellStyle name="Input Cells 18 2 2" xfId="8284"/>
    <cellStyle name="Input Cells 18 3" xfId="8285"/>
    <cellStyle name="Input Cells 24" xfId="8286"/>
    <cellStyle name="Input Cells 19" xfId="8287"/>
    <cellStyle name="Input Cells 19 3" xfId="8288"/>
    <cellStyle name="好 2 20" xfId="8289"/>
    <cellStyle name="好 2 15" xfId="8290"/>
    <cellStyle name="Normal - Style1 4 7 2" xfId="8291"/>
    <cellStyle name="Input Cells 2" xfId="8292"/>
    <cellStyle name="Input Cells 2 10" xfId="8293"/>
    <cellStyle name="好_鲲鹏房产测算表邵02 8" xfId="8294"/>
    <cellStyle name="Input Cells 2 10 2" xfId="8295"/>
    <cellStyle name="Input Cells 2 11" xfId="8296"/>
    <cellStyle name="Input Cells 2 11 2" xfId="8297"/>
    <cellStyle name="差 4 2 2 2" xfId="8298"/>
    <cellStyle name="Input Cells 2 12" xfId="8299"/>
    <cellStyle name="Input Cells 2 12 2" xfId="8300"/>
    <cellStyle name="Input Cells 2 13" xfId="8301"/>
    <cellStyle name="Input Cells 2 13 2" xfId="8302"/>
    <cellStyle name="强调文字颜色 5 3 3 2" xfId="8303"/>
    <cellStyle name="Input Cells 2 14" xfId="8304"/>
    <cellStyle name="强调文字颜色 5 3 3 2 2" xfId="8305"/>
    <cellStyle name="Input Cells 2 14 2" xfId="8306"/>
    <cellStyle name="强调文字颜色 5 3 3 3" xfId="8307"/>
    <cellStyle name="Input Cells 2 20" xfId="8308"/>
    <cellStyle name="Input Cells 2 15" xfId="8309"/>
    <cellStyle name="Input Cells 2 20 2" xfId="8310"/>
    <cellStyle name="Input Cells 2 15 2" xfId="8311"/>
    <cellStyle name="Input Cells 2 21" xfId="8312"/>
    <cellStyle name="Input Cells 2 16" xfId="8313"/>
    <cellStyle name="Input Cells 2 21 2" xfId="8314"/>
    <cellStyle name="Input Cells 2 16 2" xfId="8315"/>
    <cellStyle name="Input Cells 2 22" xfId="8316"/>
    <cellStyle name="Input Cells 2 17" xfId="8317"/>
    <cellStyle name="Input Cells 2 22 2" xfId="8318"/>
    <cellStyle name="Input Cells 2 17 2" xfId="8319"/>
    <cellStyle name="Linked Cells 12 3 2" xfId="8320"/>
    <cellStyle name="Input Cells 2 23" xfId="8321"/>
    <cellStyle name="Input Cells 2 18" xfId="8322"/>
    <cellStyle name="Input Cells 2 23 2" xfId="8323"/>
    <cellStyle name="Input Cells 2 18 2" xfId="8324"/>
    <cellStyle name="Input Cells 2 24" xfId="8325"/>
    <cellStyle name="Input Cells 2 19" xfId="8326"/>
    <cellStyle name="Input Cells 2 24 2" xfId="8327"/>
    <cellStyle name="Input Cells 2 19 2" xfId="8328"/>
    <cellStyle name="Input Cells 2 2" xfId="8329"/>
    <cellStyle name="Input Cells 2 2 2 2" xfId="8330"/>
    <cellStyle name="Input Cells 2 2 2 2 2" xfId="8331"/>
    <cellStyle name="Input Cells 2 2 2 3" xfId="8332"/>
    <cellStyle name="Input Cells 2 2 2 4" xfId="8333"/>
    <cellStyle name="Input Cells 2 2 4" xfId="8334"/>
    <cellStyle name="Input Cells 2 2 4 2" xfId="8335"/>
    <cellStyle name="常规 13 4 2 2" xfId="8336"/>
    <cellStyle name="Input Cells 2 2 5" xfId="8337"/>
    <cellStyle name="Input Cells 2 2 5 2" xfId="8338"/>
    <cellStyle name="Input Cells 2 2 6" xfId="8339"/>
    <cellStyle name="Input Cells 2 2 6 2" xfId="8340"/>
    <cellStyle name="Input Cells 2 2 7" xfId="8341"/>
    <cellStyle name="Input Cells 2 30" xfId="8342"/>
    <cellStyle name="Input Cells 2 25" xfId="8343"/>
    <cellStyle name="Input Cells 2 25 2" xfId="8344"/>
    <cellStyle name="Input Cells 2 26" xfId="8345"/>
    <cellStyle name="借出原因 3" xfId="8346"/>
    <cellStyle name="Percent [0%] 2 7" xfId="8347"/>
    <cellStyle name="Input Cells 2 26 2" xfId="8348"/>
    <cellStyle name="Input Cells 2 27" xfId="8349"/>
    <cellStyle name="Input Cells 2 27 2" xfId="8350"/>
    <cellStyle name="Input Cells 2 28" xfId="8351"/>
    <cellStyle name="Input Cells 2 28 2" xfId="8352"/>
    <cellStyle name="Input Cells 2 29" xfId="8353"/>
    <cellStyle name="Input Cells 2 29 2" xfId="8354"/>
    <cellStyle name="Input Cells 2 3" xfId="8355"/>
    <cellStyle name="Input Cells 2 3 2 2" xfId="8356"/>
    <cellStyle name="InputArea 2 20" xfId="8357"/>
    <cellStyle name="InputArea 2 15" xfId="8358"/>
    <cellStyle name="Input Cells 2 3 3 2" xfId="8359"/>
    <cellStyle name="常规 73 2" xfId="8360"/>
    <cellStyle name="Input Cells 2 3 4" xfId="8361"/>
    <cellStyle name="RevList 3 5 2 2" xfId="8362"/>
    <cellStyle name="Input Cells 2 3 5" xfId="8363"/>
    <cellStyle name="Input Cells 2 4 2 2" xfId="8364"/>
    <cellStyle name="Input Cells 2 4 3" xfId="8365"/>
    <cellStyle name="Input Cells 2 4 3 2" xfId="8366"/>
    <cellStyle name="常规 74 2" xfId="8367"/>
    <cellStyle name="Input Cells 2 4 4" xfId="8368"/>
    <cellStyle name="Input Cells 2 5" xfId="8369"/>
    <cellStyle name="Input Cells 2 5 2" xfId="8370"/>
    <cellStyle name="Input Cells 2 5 2 2" xfId="8371"/>
    <cellStyle name="Input Cells 2 5 3" xfId="8372"/>
    <cellStyle name="Input Cells 2 5 3 2" xfId="8373"/>
    <cellStyle name="常规 80 2" xfId="8374"/>
    <cellStyle name="常规 75 2" xfId="8375"/>
    <cellStyle name="Input Cells 2 5 4" xfId="8376"/>
    <cellStyle name="Input Cells 2 6 2" xfId="8377"/>
    <cellStyle name="Input Cells 2 6 2 2" xfId="8378"/>
    <cellStyle name="Input Cells 2 6 3" xfId="8379"/>
    <cellStyle name="Input Cells 2 6 3 2" xfId="8380"/>
    <cellStyle name="常规 81 2" xfId="8381"/>
    <cellStyle name="常规 76 2" xfId="8382"/>
    <cellStyle name="Percent [0%] 10" xfId="8383"/>
    <cellStyle name="Input Cells 2 6 4" xfId="8384"/>
    <cellStyle name="Input Cells 2 7" xfId="8385"/>
    <cellStyle name="Input Cells 2 7 2" xfId="8386"/>
    <cellStyle name="Input Cells 2 7 2 2" xfId="8387"/>
    <cellStyle name="Input Cells 2 7 3" xfId="8388"/>
    <cellStyle name="Input Cells 2 8" xfId="8389"/>
    <cellStyle name="Input Cells 2 8 2" xfId="8390"/>
    <cellStyle name="Input Cells 2 8 2 2" xfId="8391"/>
    <cellStyle name="Input Cells 2 8 3" xfId="8392"/>
    <cellStyle name="Input Cells 2 8 3 2" xfId="8393"/>
    <cellStyle name="常规 83 2" xfId="8394"/>
    <cellStyle name="常规 78 2" xfId="8395"/>
    <cellStyle name="Input Cells 2 8 4" xfId="8396"/>
    <cellStyle name="Input Cells 2 9" xfId="8397"/>
    <cellStyle name="Input Cells 2 9 2" xfId="8398"/>
    <cellStyle name="Input Cells 30" xfId="8399"/>
    <cellStyle name="Input Cells 25" xfId="8400"/>
    <cellStyle name="Input Cells 30 2" xfId="8401"/>
    <cellStyle name="Input Cells 25 2" xfId="8402"/>
    <cellStyle name="Input Cells 31" xfId="8403"/>
    <cellStyle name="Input Cells 26" xfId="8404"/>
    <cellStyle name="Input Cells 31 2" xfId="8405"/>
    <cellStyle name="Input Cells 26 2" xfId="8406"/>
    <cellStyle name="汇总 3 3 2 2" xfId="8407"/>
    <cellStyle name="Input Cells 32" xfId="8408"/>
    <cellStyle name="Input Cells 27" xfId="8409"/>
    <cellStyle name="Input Cells 32 2" xfId="8410"/>
    <cellStyle name="Input Cells 27 2" xfId="8411"/>
    <cellStyle name="Input Cells 33" xfId="8412"/>
    <cellStyle name="Input Cells 28" xfId="8413"/>
    <cellStyle name="Input Cells 33 2" xfId="8414"/>
    <cellStyle name="Input Cells 28 2" xfId="8415"/>
    <cellStyle name="Input Cells 34" xfId="8416"/>
    <cellStyle name="Input Cells 29" xfId="8417"/>
    <cellStyle name="Input Cells 34 2" xfId="8418"/>
    <cellStyle name="Input Cells 29 2" xfId="8419"/>
    <cellStyle name="Input Cells 3 10" xfId="8420"/>
    <cellStyle name="Input Cells 3 10 2" xfId="8421"/>
    <cellStyle name="Input Cells 3 11" xfId="8422"/>
    <cellStyle name="Input Cells 3 11 2" xfId="8423"/>
    <cellStyle name="Input Cells 3 12" xfId="8424"/>
    <cellStyle name="Input Cells 3 12 2" xfId="8425"/>
    <cellStyle name="样式 1 2 4 3 2" xfId="8426"/>
    <cellStyle name="Input Cells 3 13" xfId="8427"/>
    <cellStyle name="Input Cells 3 13 2" xfId="8428"/>
    <cellStyle name="Input Cells 3 14" xfId="8429"/>
    <cellStyle name="Input Cells 3 14 2" xfId="8430"/>
    <cellStyle name="Input Cells 3 20" xfId="8431"/>
    <cellStyle name="Input Cells 3 15" xfId="8432"/>
    <cellStyle name="Input Cells 3 20 2" xfId="8433"/>
    <cellStyle name="Input Cells 3 15 2" xfId="8434"/>
    <cellStyle name="常规 7 4 2" xfId="8435"/>
    <cellStyle name="Input Cells 3 21" xfId="8436"/>
    <cellStyle name="Input Cells 3 16" xfId="8437"/>
    <cellStyle name="常规 7 4 2 2" xfId="8438"/>
    <cellStyle name="Input Cells 3 21 2" xfId="8439"/>
    <cellStyle name="Input Cells 3 16 2" xfId="8440"/>
    <cellStyle name="常规 7 4 3" xfId="8441"/>
    <cellStyle name="Input Cells 3 22" xfId="8442"/>
    <cellStyle name="Input Cells 3 17" xfId="8443"/>
    <cellStyle name="Input Cells 3 18 2" xfId="8444"/>
    <cellStyle name="Input Cells 3 19" xfId="8445"/>
    <cellStyle name="Input Cells 3 19 2" xfId="8446"/>
    <cellStyle name="Input Cells 3 2 2 2" xfId="8447"/>
    <cellStyle name="Input Cells 3 2 2 3" xfId="8448"/>
    <cellStyle name="注释 8 4 3 2" xfId="8449"/>
    <cellStyle name="Input Cells 3 2 3" xfId="8450"/>
    <cellStyle name="Input Cells 3 2 3 2" xfId="8451"/>
    <cellStyle name="Input Cells 3 2 4" xfId="8452"/>
    <cellStyle name="Input Cells 3 3" xfId="8453"/>
    <cellStyle name="Input Cells 3 3 2" xfId="8454"/>
    <cellStyle name="Lines Fill 3 4" xfId="8455"/>
    <cellStyle name="Input Cells 3 3 2 2" xfId="8456"/>
    <cellStyle name="Input Cells 3 3 3" xfId="8457"/>
    <cellStyle name="Lines Fill 4 4" xfId="8458"/>
    <cellStyle name="Input Cells 3 3 3 2" xfId="8459"/>
    <cellStyle name="RevList 3 6 2 2" xfId="8460"/>
    <cellStyle name="Input Cells 3 3 5" xfId="8461"/>
    <cellStyle name="Input Cells 3 4" xfId="8462"/>
    <cellStyle name="资产 23" xfId="8463"/>
    <cellStyle name="资产 18" xfId="8464"/>
    <cellStyle name="Input Cells 3 4 2" xfId="8465"/>
    <cellStyle name="Input Cells 3 4 2 2" xfId="8466"/>
    <cellStyle name="资产 24" xfId="8467"/>
    <cellStyle name="资产 19" xfId="8468"/>
    <cellStyle name="Input Cells 3 4 3" xfId="8469"/>
    <cellStyle name="Input Cells 3 4 3 2" xfId="8470"/>
    <cellStyle name="资产 30" xfId="8471"/>
    <cellStyle name="资产 25" xfId="8472"/>
    <cellStyle name="Input Cells 3 4 4" xfId="8473"/>
    <cellStyle name="Input Cells 3 6 2 2" xfId="8474"/>
    <cellStyle name="Input Cells 3 6 3" xfId="8475"/>
    <cellStyle name="Input Cells 3 6 3 2" xfId="8476"/>
    <cellStyle name="Input Cells 3 6 4" xfId="8477"/>
    <cellStyle name="Input Cells 3 7 2" xfId="8478"/>
    <cellStyle name="Input Cells 3 7 3" xfId="8479"/>
    <cellStyle name="Input Cells 3 8" xfId="8480"/>
    <cellStyle name="Input Cells 3 8 2" xfId="8481"/>
    <cellStyle name="千位分隔 10 2 2" xfId="8482"/>
    <cellStyle name="Input Cells 3 9" xfId="8483"/>
    <cellStyle name="style2 11" xfId="8484"/>
    <cellStyle name="Input Cells 3 9 2" xfId="8485"/>
    <cellStyle name="好 2 22" xfId="8486"/>
    <cellStyle name="好 2 17" xfId="8487"/>
    <cellStyle name="Input Cells 4" xfId="8488"/>
    <cellStyle name="Input Cells 4 10" xfId="8489"/>
    <cellStyle name="Lines Fill 4" xfId="8490"/>
    <cellStyle name="Input Cells 4 10 2" xfId="8491"/>
    <cellStyle name="Input Cells 4 11" xfId="8492"/>
    <cellStyle name="Input Cells 4 11 2" xfId="8493"/>
    <cellStyle name="Input Cells 4 12" xfId="8494"/>
    <cellStyle name="Input Cells 4 12 2" xfId="8495"/>
    <cellStyle name="Input Cells 4 13" xfId="8496"/>
    <cellStyle name="Input Cells 4 13 2" xfId="8497"/>
    <cellStyle name="Input Cells 4 14 2" xfId="8498"/>
    <cellStyle name="Input Cells 4 20" xfId="8499"/>
    <cellStyle name="Input Cells 4 15" xfId="8500"/>
    <cellStyle name="Input Cells 4 20 2" xfId="8501"/>
    <cellStyle name="Input Cells 4 15 2" xfId="8502"/>
    <cellStyle name="Input Cells 4 21" xfId="8503"/>
    <cellStyle name="Input Cells 4 16" xfId="8504"/>
    <cellStyle name="Input Cells 4 21 2" xfId="8505"/>
    <cellStyle name="Input Cells 4 16 2" xfId="8506"/>
    <cellStyle name="Input Cells 4 22" xfId="8507"/>
    <cellStyle name="Input Cells 4 17" xfId="8508"/>
    <cellStyle name="Input Cells 4 22 2" xfId="8509"/>
    <cellStyle name="Input Cells 4 17 2" xfId="8510"/>
    <cellStyle name="Linked Cells 4 13 2" xfId="8511"/>
    <cellStyle name="Input Cells 4 23" xfId="8512"/>
    <cellStyle name="Input Cells 4 18" xfId="8513"/>
    <cellStyle name="Input Cells 4 18 2" xfId="8514"/>
    <cellStyle name="Input Cells 4 19" xfId="8515"/>
    <cellStyle name="Input Cells 4 19 2" xfId="8516"/>
    <cellStyle name="Input Cells 4 2" xfId="8517"/>
    <cellStyle name="Input Cells 4 2 2" xfId="8518"/>
    <cellStyle name="Input Cells 4 2 2 2" xfId="8519"/>
    <cellStyle name="注释 8 5 3 2" xfId="8520"/>
    <cellStyle name="Input Cells 4 2 3" xfId="8521"/>
    <cellStyle name="检查单元格 14" xfId="8522"/>
    <cellStyle name="Input Cells 4 2 3 2" xfId="8523"/>
    <cellStyle name="Input Cells 4 2 4" xfId="8524"/>
    <cellStyle name="常规 13 6 2 2" xfId="8525"/>
    <cellStyle name="Input Cells 4 2 5" xfId="8526"/>
    <cellStyle name="Input Cells 4 3 2" xfId="8527"/>
    <cellStyle name="Input Cells 4 3 2 2" xfId="8528"/>
    <cellStyle name="Input Cells 4 3 3" xfId="8529"/>
    <cellStyle name="Input Cells 4 3 3 2" xfId="8530"/>
    <cellStyle name="Input Cells 4 3 4" xfId="8531"/>
    <cellStyle name="Input Cells 4 4" xfId="8532"/>
    <cellStyle name="Input Cells 4 4 2" xfId="8533"/>
    <cellStyle name="Input Cells 4 4 2 2" xfId="8534"/>
    <cellStyle name="Input Cells 4 4 3" xfId="8535"/>
    <cellStyle name="好_山阴县安荣乡煤矿资产评估申报表 9" xfId="8536"/>
    <cellStyle name="Input Cells 4 4 3 2" xfId="8537"/>
    <cellStyle name="InputBlueFont" xfId="8538"/>
    <cellStyle name="Input Cells 4 4 4" xfId="8539"/>
    <cellStyle name="Input Cells 4 5 2 2" xfId="8540"/>
    <cellStyle name="Percent [2] 2 2" xfId="8541"/>
    <cellStyle name="Input Cells 4 5 3" xfId="8542"/>
    <cellStyle name="Percent [2] 6" xfId="8543"/>
    <cellStyle name="Percent [2] 2 2 2" xfId="8544"/>
    <cellStyle name="Input Cells 4 5 3 2" xfId="8545"/>
    <cellStyle name="Percent [2] 2 3" xfId="8546"/>
    <cellStyle name="Input Cells 4 5 4" xfId="8547"/>
    <cellStyle name="Input Cells 4 6 2" xfId="8548"/>
    <cellStyle name="好_鲲鹏房产测算表邵02 14" xfId="8549"/>
    <cellStyle name="Input Cells 4 6 2 2" xfId="8550"/>
    <cellStyle name="Percent [2] 3 2" xfId="8551"/>
    <cellStyle name="Input Cells 4 6 3" xfId="8552"/>
    <cellStyle name="常规 6" xfId="8553"/>
    <cellStyle name="Percent [2] 3 2 2" xfId="8554"/>
    <cellStyle name="Input Cells 4 6 3 2" xfId="8555"/>
    <cellStyle name="Percent [2] 3 3" xfId="8556"/>
    <cellStyle name="Input Cells 4 6 4" xfId="8557"/>
    <cellStyle name="Input Cells 4 7" xfId="8558"/>
    <cellStyle name="Input Cells 4 7 2" xfId="8559"/>
    <cellStyle name="Input Cells 4 7 2 2" xfId="8560"/>
    <cellStyle name="Percent [2] 4 2" xfId="8561"/>
    <cellStyle name="Input Cells 4 7 3" xfId="8562"/>
    <cellStyle name="好_山阴县安荣乡煤矿资产评估申报表 2 2 2 2" xfId="8563"/>
    <cellStyle name="Input Cells 4 8" xfId="8564"/>
    <cellStyle name="Input Cells 4 8 2" xfId="8565"/>
    <cellStyle name="Input Cells 4 9" xfId="8566"/>
    <cellStyle name="Input Cells 4 9 2" xfId="8567"/>
    <cellStyle name="好 2 23" xfId="8568"/>
    <cellStyle name="好 2 18" xfId="8569"/>
    <cellStyle name="Input Cells 5" xfId="8570"/>
    <cellStyle name="Input Cells 5 10" xfId="8571"/>
    <cellStyle name="Input Cells 5 10 2" xfId="8572"/>
    <cellStyle name="Input Cells 5 13 2" xfId="8573"/>
    <cellStyle name="差_山阴县安荣乡煤矿井巷工程计算表（11-04-16）_0270锡林郭勒公司资产评估表 2" xfId="8574"/>
    <cellStyle name="Input Cells 5 14" xfId="8575"/>
    <cellStyle name="差_山阴县安荣乡煤矿井巷工程计算表（11-04-16）_0270锡林郭勒公司资产评估表 2 2" xfId="8576"/>
    <cellStyle name="Input Cells 5 14 2" xfId="8577"/>
    <cellStyle name="差_山阴县安荣乡煤矿井巷工程计算表（11-04-16）_0270锡林郭勒公司资产评估表 3" xfId="8578"/>
    <cellStyle name="Input Cells 5 20" xfId="8579"/>
    <cellStyle name="Input Cells 5 15" xfId="8580"/>
    <cellStyle name="Input Cells 5 20 2" xfId="8581"/>
    <cellStyle name="Input Cells 5 15 2" xfId="8582"/>
    <cellStyle name="差_山阴县安荣乡煤矿井巷工程计算表（11-04-16）_0270锡林郭勒公司资产评估表 4" xfId="8583"/>
    <cellStyle name="Input Cells 5 21" xfId="8584"/>
    <cellStyle name="Input Cells 5 16" xfId="8585"/>
    <cellStyle name="Input Cells 5 21 2" xfId="8586"/>
    <cellStyle name="Input Cells 5 16 2" xfId="8587"/>
    <cellStyle name="Input Cells 5 22" xfId="8588"/>
    <cellStyle name="Input Cells 5 17" xfId="8589"/>
    <cellStyle name="Input Cells 5 22 2" xfId="8590"/>
    <cellStyle name="Input Cells 5 17 2" xfId="8591"/>
    <cellStyle name="Linked Cells 4 18 2" xfId="8592"/>
    <cellStyle name="Input Cells 5 23" xfId="8593"/>
    <cellStyle name="Input Cells 5 18" xfId="8594"/>
    <cellStyle name="Input Cells 5 18 2" xfId="8595"/>
    <cellStyle name="Input Cells 5 24" xfId="8596"/>
    <cellStyle name="Input Cells 5 19" xfId="8597"/>
    <cellStyle name="Input Cells 5 19 2" xfId="8598"/>
    <cellStyle name="Input Cells 5 2" xfId="8599"/>
    <cellStyle name="千位分隔 5 10" xfId="8600"/>
    <cellStyle name="公司标准表 2 2 7" xfId="8601"/>
    <cellStyle name="Input Cells 5 2 2" xfId="8602"/>
    <cellStyle name="强调文字颜色 2 29" xfId="8603"/>
    <cellStyle name="Input Cells 5 2 2 2" xfId="8604"/>
    <cellStyle name="注释 8 6 3 2" xfId="8605"/>
    <cellStyle name="千位分隔 5 11" xfId="8606"/>
    <cellStyle name="公司标准表 2 2 8" xfId="8607"/>
    <cellStyle name="Input Cells 5 2 3" xfId="8608"/>
    <cellStyle name="Input Cells 5 2 3 2" xfId="8609"/>
    <cellStyle name="千位分隔 5 12" xfId="8610"/>
    <cellStyle name="Input Cells 5 2 4" xfId="8611"/>
    <cellStyle name="Input Cells 5 3" xfId="8612"/>
    <cellStyle name="Input Cells 5 3 2" xfId="8613"/>
    <cellStyle name="Input Cells 5 3 3" xfId="8614"/>
    <cellStyle name="Input Cells 5 3 3 2" xfId="8615"/>
    <cellStyle name="Input Cells 5 3 4" xfId="8616"/>
    <cellStyle name="Input Cells 5 4" xfId="8617"/>
    <cellStyle name="Input Cells 5 4 2" xfId="8618"/>
    <cellStyle name="Input Cells 5 4 2 2" xfId="8619"/>
    <cellStyle name="Input Cells 5 4 3" xfId="8620"/>
    <cellStyle name="Input Cells 5 4 3 2" xfId="8621"/>
    <cellStyle name="Input Cells 5 5 2 2" xfId="8622"/>
    <cellStyle name="Input Cells 5 5 3" xfId="8623"/>
    <cellStyle name="Input Cells 5 5 3 2" xfId="8624"/>
    <cellStyle name="Input Cells 5 5 4" xfId="8625"/>
    <cellStyle name="Input Cells 5 6 2" xfId="8626"/>
    <cellStyle name="Input Cells 5 6 2 2" xfId="8627"/>
    <cellStyle name="Input Cells 5 6 3" xfId="8628"/>
    <cellStyle name="Input Cells 5 6 3 2" xfId="8629"/>
    <cellStyle name="Input Cells 5 6 4" xfId="8630"/>
    <cellStyle name="Input Cells 5 7" xfId="8631"/>
    <cellStyle name="千位分隔 6 10" xfId="8632"/>
    <cellStyle name="Input Cells 5 7 2" xfId="8633"/>
    <cellStyle name="Input Cells 5 7 2 2" xfId="8634"/>
    <cellStyle name="千位分隔 6 11" xfId="8635"/>
    <cellStyle name="Input Cells 5 7 3" xfId="8636"/>
    <cellStyle name="警告文本 2 3 2 2" xfId="8637"/>
    <cellStyle name="Input Cells 5 8" xfId="8638"/>
    <cellStyle name="Input Cells 5 8 2" xfId="8639"/>
    <cellStyle name="Input Cells 5 9 2" xfId="8640"/>
    <cellStyle name="好 2 19" xfId="8641"/>
    <cellStyle name="Input Cells 6" xfId="8642"/>
    <cellStyle name="Input Cells 6 10" xfId="8643"/>
    <cellStyle name="Input Cells 6 10 2" xfId="8644"/>
    <cellStyle name="Input Cells 6 11" xfId="8645"/>
    <cellStyle name="Input Cells 6 11 2" xfId="8646"/>
    <cellStyle name="Input Cells 6 12" xfId="8647"/>
    <cellStyle name="Input Cells 6 12 2" xfId="8648"/>
    <cellStyle name="Input Cells 6 13" xfId="8649"/>
    <cellStyle name="n_1028ERP明细估值(DCF)尽职调查表(金嗓子)" xfId="8650"/>
    <cellStyle name="Input Cells 6 13 2" xfId="8651"/>
    <cellStyle name="Input Cells 6 9 2 2" xfId="8652"/>
    <cellStyle name="Input Cells 6 14" xfId="8653"/>
    <cellStyle name="注释 5 10" xfId="8654"/>
    <cellStyle name="Input Cells 6 14 2" xfId="8655"/>
    <cellStyle name="Input Cells 6 20" xfId="8656"/>
    <cellStyle name="Input Cells 6 15" xfId="8657"/>
    <cellStyle name="Input Cells 6 20 2" xfId="8658"/>
    <cellStyle name="Input Cells 6 15 2" xfId="8659"/>
    <cellStyle name="Input Cells 6 21" xfId="8660"/>
    <cellStyle name="Input Cells 6 16" xfId="8661"/>
    <cellStyle name="Input Cells 6 21 2" xfId="8662"/>
    <cellStyle name="Input Cells 6 16 2" xfId="8663"/>
    <cellStyle name="Input Cells 6 22" xfId="8664"/>
    <cellStyle name="Input Cells 6 17" xfId="8665"/>
    <cellStyle name="Input Cells 6 22 2" xfId="8666"/>
    <cellStyle name="Input Cells 6 17 2" xfId="8667"/>
    <cellStyle name="Input Cells 6 23" xfId="8668"/>
    <cellStyle name="Input Cells 6 18" xfId="8669"/>
    <cellStyle name="烹拳 [0]_!!!GO" xfId="8670"/>
    <cellStyle name="Input Cells 6 18 2" xfId="8671"/>
    <cellStyle name="Input Cells 6 19" xfId="8672"/>
    <cellStyle name="注释 6 10" xfId="8673"/>
    <cellStyle name="Input Cells 6 19 2" xfId="8674"/>
    <cellStyle name="Input Cells 6 2" xfId="8675"/>
    <cellStyle name="Input Cells 6 2 2" xfId="8676"/>
    <cellStyle name="Input Cells 6 2 2 2" xfId="8677"/>
    <cellStyle name="Input Cells 6 2 3" xfId="8678"/>
    <cellStyle name="Input Cells 6 2 3 2" xfId="8679"/>
    <cellStyle name="Input Cells 6 2 4" xfId="8680"/>
    <cellStyle name="Input Cells 6 3" xfId="8681"/>
    <cellStyle name="Input Cells 6 3 2" xfId="8682"/>
    <cellStyle name="Input Cells 6 3 3" xfId="8683"/>
    <cellStyle name="Input Cells 6 3 3 2" xfId="8684"/>
    <cellStyle name="Input Cells 6 3 4" xfId="8685"/>
    <cellStyle name="常规 2_计算表" xfId="8686"/>
    <cellStyle name="Input Cells 6 4" xfId="8687"/>
    <cellStyle name="Input Cells 6 4 2" xfId="8688"/>
    <cellStyle name="Input Cells 6 4 2 2" xfId="8689"/>
    <cellStyle name="Input Cells 6 4 3" xfId="8690"/>
    <cellStyle name="Input Cells 6 4 3 2" xfId="8691"/>
    <cellStyle name="Input Cells 6 4 4" xfId="8692"/>
    <cellStyle name="Input Cells 6 5 2 2" xfId="8693"/>
    <cellStyle name="Input Cells 6 5 3" xfId="8694"/>
    <cellStyle name="Input Cells 6 5 3 2" xfId="8695"/>
    <cellStyle name="Input Cells 6 5 4" xfId="8696"/>
    <cellStyle name="Input Cells 6 6 2" xfId="8697"/>
    <cellStyle name="Input Cells 6 6 2 2" xfId="8698"/>
    <cellStyle name="Input Cells 6 6 3" xfId="8699"/>
    <cellStyle name="Input Cells 6 6 4" xfId="8700"/>
    <cellStyle name="Input Cells 6 7" xfId="8701"/>
    <cellStyle name="Input Cells 6 7 2" xfId="8702"/>
    <cellStyle name="Input Cells 6 7 2 2" xfId="8703"/>
    <cellStyle name="Input Cells 6 7 3" xfId="8704"/>
    <cellStyle name="Input Cells 6 7 3 2" xfId="8705"/>
    <cellStyle name="Input Cells 6 7 4" xfId="8706"/>
    <cellStyle name="Input Cells 6 8" xfId="8707"/>
    <cellStyle name="Input Cells 6 8 2" xfId="8708"/>
    <cellStyle name="Input Cells 6 8 2 2" xfId="8709"/>
    <cellStyle name="Input Cells 6 8 3" xfId="8710"/>
    <cellStyle name="Input Cells 6 8 3 2" xfId="8711"/>
    <cellStyle name="Input Cells 6 8 4" xfId="8712"/>
    <cellStyle name="Input Cells 6 9" xfId="8713"/>
    <cellStyle name="Input Cells 6 9 2" xfId="8714"/>
    <cellStyle name="Input Cells 6 9 3" xfId="8715"/>
    <cellStyle name="Input Cells 7" xfId="8716"/>
    <cellStyle name="Input Cells 7 10" xfId="8717"/>
    <cellStyle name="Input Cells 7 10 2" xfId="8718"/>
    <cellStyle name="Input Cells 7 11" xfId="8719"/>
    <cellStyle name="Input Cells 7 2 2" xfId="8720"/>
    <cellStyle name="Input Cells 7 2 2 2" xfId="8721"/>
    <cellStyle name="Input Cells 7 2 3" xfId="8722"/>
    <cellStyle name="Input Cells 7 3 2" xfId="8723"/>
    <cellStyle name="差_0270锡林郭勒公司资产评估表 2 2" xfId="8724"/>
    <cellStyle name="Input Cells 7 3 3" xfId="8725"/>
    <cellStyle name="Input Cells 7 4 2" xfId="8726"/>
    <cellStyle name="Input Cells 7 4 2 2" xfId="8727"/>
    <cellStyle name="差_0270锡林郭勒公司资产评估表 3 2" xfId="8728"/>
    <cellStyle name="Input Cells 7 4 3" xfId="8729"/>
    <cellStyle name="Input Cells 7 5 2" xfId="8730"/>
    <cellStyle name="Input Cells 7 5 2 2" xfId="8731"/>
    <cellStyle name="Input Cells 7 5 3" xfId="8732"/>
    <cellStyle name="Input Cells 7 6 2" xfId="8733"/>
    <cellStyle name="Input Cells 7 6 2 2" xfId="8734"/>
    <cellStyle name="Input Cells 7 7 2" xfId="8735"/>
    <cellStyle name="注释 6 23" xfId="8736"/>
    <cellStyle name="注释 6 18" xfId="8737"/>
    <cellStyle name="Input Cells 7 7 2 2" xfId="8738"/>
    <cellStyle name="Input Cells 7 7 3" xfId="8739"/>
    <cellStyle name="Input Cells 7 8 2" xfId="8740"/>
    <cellStyle name="Input Cells 7 8 2 2" xfId="8741"/>
    <cellStyle name="Input Cells 7 8 3" xfId="8742"/>
    <cellStyle name="Input Cells 7 9 2" xfId="8743"/>
    <cellStyle name="Input Cells 8" xfId="8744"/>
    <cellStyle name="Input Cells 8 2" xfId="8745"/>
    <cellStyle name="Input Cells 8 2 2" xfId="8746"/>
    <cellStyle name="Input Cells 8 2 2 2" xfId="8747"/>
    <cellStyle name="差_Sheet4 2 2 2" xfId="8748"/>
    <cellStyle name="Input Cells 8 2 3" xfId="8749"/>
    <cellStyle name="Input Cells 8 3" xfId="8750"/>
    <cellStyle name="Input Cells 8 3 2" xfId="8751"/>
    <cellStyle name="Percent[2] 3" xfId="8752"/>
    <cellStyle name="Input Cells 8 3 2 2" xfId="8753"/>
    <cellStyle name="Input Cells 8 3 3" xfId="8754"/>
    <cellStyle name="Input Cells 8 4" xfId="8755"/>
    <cellStyle name="千位分隔[0] 2 2 2 5" xfId="8756"/>
    <cellStyle name="Input Cells 8 4 2" xfId="8757"/>
    <cellStyle name="千位分隔[0] 2 2 2 5 2" xfId="8758"/>
    <cellStyle name="Input Cells 8 4 2 2" xfId="8759"/>
    <cellStyle name="千位分隔[0] 2 2 2 6" xfId="8760"/>
    <cellStyle name="Input Cells 8 4 3" xfId="8761"/>
    <cellStyle name="Input Cells 8 5" xfId="8762"/>
    <cellStyle name="Input Cells 8 5 2" xfId="8763"/>
    <cellStyle name="Input Cells 8 5 2 2" xfId="8764"/>
    <cellStyle name="Input Cells 8 5 3" xfId="8765"/>
    <cellStyle name="Input Cells 8 6" xfId="8766"/>
    <cellStyle name="Input Cells 8 6 2" xfId="8767"/>
    <cellStyle name="输入 2 7" xfId="8768"/>
    <cellStyle name="差_主要设备询价表（塔城） 21" xfId="8769"/>
    <cellStyle name="差_主要设备询价表（塔城） 16" xfId="8770"/>
    <cellStyle name="Input Cells 8 6 2 2" xfId="8771"/>
    <cellStyle name="Input Cells 8 6 3" xfId="8772"/>
    <cellStyle name="Input Cells 8 7" xfId="8773"/>
    <cellStyle name="Input Cells 8 7 2" xfId="8774"/>
    <cellStyle name="Input Cells 8 9" xfId="8775"/>
    <cellStyle name="Input Cells 9" xfId="8776"/>
    <cellStyle name="Input Cells 9 6 2 2" xfId="8777"/>
    <cellStyle name="Input Cells 9 6 3" xfId="8778"/>
    <cellStyle name="Input Cells 9 9" xfId="8779"/>
    <cellStyle name="差 4 2 2" xfId="8780"/>
    <cellStyle name="InputArea 10" xfId="8781"/>
    <cellStyle name="差 4 2 3" xfId="8782"/>
    <cellStyle name="InputArea 11" xfId="8783"/>
    <cellStyle name="InputArea 12" xfId="8784"/>
    <cellStyle name="InputArea 13" xfId="8785"/>
    <cellStyle name="InputArea 14" xfId="8786"/>
    <cellStyle name="InputArea 20" xfId="8787"/>
    <cellStyle name="InputArea 15" xfId="8788"/>
    <cellStyle name="InputArea 21" xfId="8789"/>
    <cellStyle name="InputArea 16" xfId="8790"/>
    <cellStyle name="InputArea 22" xfId="8791"/>
    <cellStyle name="InputArea 17" xfId="8792"/>
    <cellStyle name="InputArea 23" xfId="8793"/>
    <cellStyle name="InputArea 18" xfId="8794"/>
    <cellStyle name="InputArea 24" xfId="8795"/>
    <cellStyle name="InputArea 19" xfId="8796"/>
    <cellStyle name="InputArea 2 10" xfId="8797"/>
    <cellStyle name="InputArea 2 11" xfId="8798"/>
    <cellStyle name="InputArea 2 12" xfId="8799"/>
    <cellStyle name="InputArea 2 13" xfId="8800"/>
    <cellStyle name="InputArea 2 14" xfId="8801"/>
    <cellStyle name="InputArea 2 21" xfId="8802"/>
    <cellStyle name="InputArea 2 16" xfId="8803"/>
    <cellStyle name="InputArea 2 17" xfId="8804"/>
    <cellStyle name="InputArea 2 18" xfId="8805"/>
    <cellStyle name="InputArea 2 19" xfId="8806"/>
    <cellStyle name="输入 31" xfId="8807"/>
    <cellStyle name="输入 26" xfId="8808"/>
    <cellStyle name="InputArea 2 2 3" xfId="8809"/>
    <cellStyle name="输入 32" xfId="8810"/>
    <cellStyle name="输入 27" xfId="8811"/>
    <cellStyle name="InputArea 2 2 4" xfId="8812"/>
    <cellStyle name="InputArea 2 5" xfId="8813"/>
    <cellStyle name="InputArea 2 6" xfId="8814"/>
    <cellStyle name="InputArea 2 9" xfId="8815"/>
    <cellStyle name="InputArea 25" xfId="8816"/>
    <cellStyle name="InputArea 26" xfId="8817"/>
    <cellStyle name="InputArea 8" xfId="8818"/>
    <cellStyle name="InputArea 9" xfId="8819"/>
    <cellStyle name="iu" xfId="8820"/>
    <cellStyle name="KPMG Heading 1" xfId="8821"/>
    <cellStyle name="KPMG Heading 1 2" xfId="8822"/>
    <cellStyle name="KPMG Heading 1 2 2" xfId="8823"/>
    <cellStyle name="KPMG Heading 2" xfId="8824"/>
    <cellStyle name="KPMG Heading 2 2" xfId="8825"/>
    <cellStyle name="KPMG Heading 3" xfId="8826"/>
    <cellStyle name="KPMG Heading 3 2" xfId="8827"/>
    <cellStyle name="KPMG Heading 3 2 2" xfId="8828"/>
    <cellStyle name="KPMG Heading 4" xfId="8829"/>
    <cellStyle name="Linked Cells 12" xfId="8830"/>
    <cellStyle name="KPMG Heading 4 2" xfId="8831"/>
    <cellStyle name="Linked Cells 12 2" xfId="8832"/>
    <cellStyle name="KPMG Heading 4 2 2" xfId="8833"/>
    <cellStyle name="Unprotect 8" xfId="8834"/>
    <cellStyle name="KPMG Normal" xfId="8835"/>
    <cellStyle name="KPMG Normal 2" xfId="8836"/>
    <cellStyle name="KPMG Normal 2 2" xfId="8837"/>
    <cellStyle name="KPMG Normal Text" xfId="8838"/>
    <cellStyle name="KPMG Normal Text 2" xfId="8839"/>
    <cellStyle name="KPMG Normal Text 2 2" xfId="8840"/>
    <cellStyle name="label" xfId="8841"/>
    <cellStyle name="好_20110112-井巷工程(经李部审） 2 3 2" xfId="8842"/>
    <cellStyle name="left" xfId="8843"/>
    <cellStyle name="style2 2 2 3" xfId="8844"/>
    <cellStyle name="Lines Fill" xfId="8845"/>
    <cellStyle name="Lines Fill 11" xfId="8846"/>
    <cellStyle name="Lines Fill 12" xfId="8847"/>
    <cellStyle name="Lines Fill 13" xfId="8848"/>
    <cellStyle name="Lines Fill 14" xfId="8849"/>
    <cellStyle name="Lines Fill 20" xfId="8850"/>
    <cellStyle name="Lines Fill 15" xfId="8851"/>
    <cellStyle name="Lines Fill 21" xfId="8852"/>
    <cellStyle name="Lines Fill 16" xfId="8853"/>
    <cellStyle name="Lines Fill 22" xfId="8854"/>
    <cellStyle name="Lines Fill 17" xfId="8855"/>
    <cellStyle name="Lines Fill 23" xfId="8856"/>
    <cellStyle name="Lines Fill 18" xfId="8857"/>
    <cellStyle name="Lines Fill 2" xfId="8858"/>
    <cellStyle name="Lines Fill 2 2" xfId="8859"/>
    <cellStyle name="Lines Fill 2 3" xfId="8860"/>
    <cellStyle name="Lines Fill 2 4" xfId="8861"/>
    <cellStyle name="Lines Fill 2 5" xfId="8862"/>
    <cellStyle name="Lines Fill 2 6" xfId="8863"/>
    <cellStyle name="Lines Fill 25" xfId="8864"/>
    <cellStyle name="Lines Fill 26" xfId="8865"/>
    <cellStyle name="Lines Fill 27" xfId="8866"/>
    <cellStyle name="Lines Fill 28" xfId="8867"/>
    <cellStyle name="Lines Fill 29" xfId="8868"/>
    <cellStyle name="Lines Fill 3" xfId="8869"/>
    <cellStyle name="Lines Fill 3 2" xfId="8870"/>
    <cellStyle name="Lines Fill 3 5" xfId="8871"/>
    <cellStyle name="Lines Fill 3 6" xfId="8872"/>
    <cellStyle name="Lines Fill 4 2" xfId="8873"/>
    <cellStyle name="Lines Fill 4 3" xfId="8874"/>
    <cellStyle name="Lines Fill 4 5" xfId="8875"/>
    <cellStyle name="Lines Fill 5" xfId="8876"/>
    <cellStyle name="Lines Fill 5 2" xfId="8877"/>
    <cellStyle name="样式 1 2 10" xfId="8878"/>
    <cellStyle name="差_鲲鹏房产测算表邵02 10" xfId="8879"/>
    <cellStyle name="Lines Fill 5 3" xfId="8880"/>
    <cellStyle name="样式 1 2 12" xfId="8881"/>
    <cellStyle name="差_鲲鹏房产测算表邵02 12" xfId="8882"/>
    <cellStyle name="Lines Fill 5 5" xfId="8883"/>
    <cellStyle name="差_鲲鹏房产测算表邵02 13" xfId="8884"/>
    <cellStyle name="Lines Fill 5 6" xfId="8885"/>
    <cellStyle name="Lines Fill 6" xfId="8886"/>
    <cellStyle name="Lines Fill 7" xfId="8887"/>
    <cellStyle name="Lines Fill 7 2" xfId="8888"/>
    <cellStyle name="Lines Fill 7 3" xfId="8889"/>
    <cellStyle name="Lines Fill 7 4" xfId="8890"/>
    <cellStyle name="Lines Fill 7 5" xfId="8891"/>
    <cellStyle name="Lines Fill 7 6" xfId="8892"/>
    <cellStyle name="Lines Fill 8" xfId="8893"/>
    <cellStyle name="Lines Fill 8 2" xfId="8894"/>
    <cellStyle name="Lines Fill 8 3" xfId="8895"/>
    <cellStyle name="Lines Fill 8 4" xfId="8896"/>
    <cellStyle name="强调文字颜色 5 30 2" xfId="8897"/>
    <cellStyle name="强调文字颜色 5 25 2" xfId="8898"/>
    <cellStyle name="Lines Fill 8 5" xfId="8899"/>
    <cellStyle name="Lines Fill 8 6" xfId="8900"/>
    <cellStyle name="Lines Fill 9" xfId="8901"/>
    <cellStyle name="Lines Fill 9 3" xfId="8902"/>
    <cellStyle name="Lines Fill 9 4" xfId="8903"/>
    <cellStyle name="强调文字颜色 5 31 2" xfId="8904"/>
    <cellStyle name="强调文字颜色 5 26 2" xfId="8905"/>
    <cellStyle name="Lines Fill 9 5" xfId="8906"/>
    <cellStyle name="Lines Fill 9 6" xfId="8907"/>
    <cellStyle name="超链接 2 2 2" xfId="8908"/>
    <cellStyle name="Link Currency (0)" xfId="8909"/>
    <cellStyle name="超链接 2 2 2 2" xfId="8910"/>
    <cellStyle name="Link Currency (0) 2" xfId="8911"/>
    <cellStyle name="Link Currency (2)" xfId="8912"/>
    <cellStyle name="Link Currency (2) 2" xfId="8913"/>
    <cellStyle name="Link Currency (2) 2 2" xfId="8914"/>
    <cellStyle name="公司标准表 2 7" xfId="8915"/>
    <cellStyle name="Link Units (0)" xfId="8916"/>
    <cellStyle name="公司标准表 2 7 2" xfId="8917"/>
    <cellStyle name="Link Units (0) 2" xfId="8918"/>
    <cellStyle name="Link Units (0) 2 2" xfId="8919"/>
    <cellStyle name="Link Units (1)" xfId="8920"/>
    <cellStyle name="Link Units (1) 2" xfId="8921"/>
    <cellStyle name="Link Units (1) 2 2" xfId="8922"/>
    <cellStyle name="Link Units (2)" xfId="8923"/>
    <cellStyle name="Link Units (2) 2" xfId="8924"/>
    <cellStyle name="Link Units (2) 2 2" xfId="8925"/>
    <cellStyle name="Linked Cell" xfId="8926"/>
    <cellStyle name="Linked Cells" xfId="8927"/>
    <cellStyle name="Linked Cells 10 2" xfId="8928"/>
    <cellStyle name="Linked Cells 10 2 2" xfId="8929"/>
    <cellStyle name="Linked Cells 10 3" xfId="8930"/>
    <cellStyle name="Linked Cells 10 3 2" xfId="8931"/>
    <cellStyle name="Linked Cells 10 4" xfId="8932"/>
    <cellStyle name="Linked Cells 11" xfId="8933"/>
    <cellStyle name="Linked Cells 11 2" xfId="8934"/>
    <cellStyle name="Linked Cells 11 2 2" xfId="8935"/>
    <cellStyle name="Linked Cells 11 3" xfId="8936"/>
    <cellStyle name="差_附件10：主要设备询价表 9" xfId="8937"/>
    <cellStyle name="Linked Cells 11 3 2" xfId="8938"/>
    <cellStyle name="Linked Cells 11 4" xfId="8939"/>
    <cellStyle name="Linked Cells 12 2 2" xfId="8940"/>
    <cellStyle name="Linked Cells 12 3" xfId="8941"/>
    <cellStyle name="Linked Cells 12 4" xfId="8942"/>
    <cellStyle name="强调文字颜色 3 6 2 2" xfId="8943"/>
    <cellStyle name="Linked Cells 13" xfId="8944"/>
    <cellStyle name="Linked Cells 13 2" xfId="8945"/>
    <cellStyle name="Linked Cells 13 2 2" xfId="8946"/>
    <cellStyle name="Linked Cells 13 3" xfId="8947"/>
    <cellStyle name="Linked Cells 13 3 2" xfId="8948"/>
    <cellStyle name="Linked Cells 14" xfId="8949"/>
    <cellStyle name="Linked Cells 14 2" xfId="8950"/>
    <cellStyle name="Linked Cells 14 2 2" xfId="8951"/>
    <cellStyle name="Linked Cells 14 3" xfId="8952"/>
    <cellStyle name="Linked Cells 14 3 2" xfId="8953"/>
    <cellStyle name="资产 4 3 2" xfId="8954"/>
    <cellStyle name="常规 12 2 2 3 2" xfId="8955"/>
    <cellStyle name="だ[0]_CCT Notes to BS 98(EY)" xfId="8956"/>
    <cellStyle name="Linked Cells 20" xfId="8957"/>
    <cellStyle name="Linked Cells 15" xfId="8958"/>
    <cellStyle name="Linked Cells 20 2" xfId="8959"/>
    <cellStyle name="Linked Cells 15 2" xfId="8960"/>
    <cellStyle name="Linked Cells 20 2 2" xfId="8961"/>
    <cellStyle name="Linked Cells 15 2 2" xfId="8962"/>
    <cellStyle name="Linked Cells 20 3" xfId="8963"/>
    <cellStyle name="Linked Cells 15 3" xfId="8964"/>
    <cellStyle name="Linked Cells 15 3 2" xfId="8965"/>
    <cellStyle name="Linked Cells 15 4" xfId="8966"/>
    <cellStyle name="Linked Cells 21" xfId="8967"/>
    <cellStyle name="Linked Cells 16" xfId="8968"/>
    <cellStyle name="Linked Cells 21 2" xfId="8969"/>
    <cellStyle name="Linked Cells 16 2" xfId="8970"/>
    <cellStyle name="Linked Cells 16 2 2" xfId="8971"/>
    <cellStyle name="Linked Cells 16 3" xfId="8972"/>
    <cellStyle name="Linked Cells 22" xfId="8973"/>
    <cellStyle name="Linked Cells 17" xfId="8974"/>
    <cellStyle name="Linked Cells 22 2" xfId="8975"/>
    <cellStyle name="Linked Cells 17 2" xfId="8976"/>
    <cellStyle name="Linked Cells 17 2 2" xfId="8977"/>
    <cellStyle name="Linked Cells 17 3" xfId="8978"/>
    <cellStyle name="Linked Cells 23" xfId="8979"/>
    <cellStyle name="Linked Cells 18" xfId="8980"/>
    <cellStyle name="Linked Cells 23 2" xfId="8981"/>
    <cellStyle name="Linked Cells 18 2" xfId="8982"/>
    <cellStyle name="Linked Cells 18 2 2" xfId="8983"/>
    <cellStyle name="Linked Cells 24" xfId="8984"/>
    <cellStyle name="Linked Cells 19" xfId="8985"/>
    <cellStyle name="Linked Cells 24 2" xfId="8986"/>
    <cellStyle name="Linked Cells 19 2" xfId="8987"/>
    <cellStyle name="Linked Cells 19 2 2" xfId="8988"/>
    <cellStyle name="Linked Cells 19 3" xfId="8989"/>
    <cellStyle name="常规 9 2 2 2 2 4 3" xfId="8990"/>
    <cellStyle name="Linked Cells 2" xfId="8991"/>
    <cellStyle name="Linked Cells 2 10" xfId="8992"/>
    <cellStyle name="Linked Cells 2 10 2" xfId="8993"/>
    <cellStyle name="Linked Cells 2 11 2" xfId="8994"/>
    <cellStyle name="Linked Cells 2 12" xfId="8995"/>
    <cellStyle name="Linked Cells 2 12 2" xfId="8996"/>
    <cellStyle name="Linked Cells 2 13" xfId="8997"/>
    <cellStyle name="Linked Cells 2 13 2" xfId="8998"/>
    <cellStyle name="Linked Cells 2 14" xfId="8999"/>
    <cellStyle name="Linked Cells 2 14 2" xfId="9000"/>
    <cellStyle name="常规 15 4 2 2" xfId="9001"/>
    <cellStyle name="百分比 2 8 2 2" xfId="9002"/>
    <cellStyle name="Linked Cells 2 20" xfId="9003"/>
    <cellStyle name="Linked Cells 2 15" xfId="9004"/>
    <cellStyle name="Linked Cells 2 23 2" xfId="9005"/>
    <cellStyle name="Linked Cells 2 18 2" xfId="9006"/>
    <cellStyle name="Linked Cells 2 24" xfId="9007"/>
    <cellStyle name="Linked Cells 2 19" xfId="9008"/>
    <cellStyle name="Linked Cells 2 24 2" xfId="9009"/>
    <cellStyle name="Linked Cells 2 19 2" xfId="9010"/>
    <cellStyle name="Linked Cells 2 2" xfId="9011"/>
    <cellStyle name="Linked Cells 2 2 2" xfId="9012"/>
    <cellStyle name="Linked Cells 2 2 2 2" xfId="9013"/>
    <cellStyle name="Linked Cells 2 2 2 2 2" xfId="9014"/>
    <cellStyle name="Linked Cells 2 2 2 3" xfId="9015"/>
    <cellStyle name="Linked Cells 2 2 2 4" xfId="9016"/>
    <cellStyle name="注释 4 6 3 2" xfId="9017"/>
    <cellStyle name="Linked Cells 2 2 3" xfId="9018"/>
    <cellStyle name="Linked Cells 2 2 4" xfId="9019"/>
    <cellStyle name="常规 11 4 2 4" xfId="9020"/>
    <cellStyle name="Linked Cells 2 2 4 2" xfId="9021"/>
    <cellStyle name="Linked Cells 2 2 5" xfId="9022"/>
    <cellStyle name="Linked Cells 2 2 6" xfId="9023"/>
    <cellStyle name="Linked Cells 2 2 6 2" xfId="9024"/>
    <cellStyle name="Linked Cells 2 2 7" xfId="9025"/>
    <cellStyle name="Linked Cells 2 30" xfId="9026"/>
    <cellStyle name="Linked Cells 2 25" xfId="9027"/>
    <cellStyle name="Linked Cells 2 25 2" xfId="9028"/>
    <cellStyle name="Linked Cells 2 26" xfId="9029"/>
    <cellStyle name="s]_x000d__x000a_spooler=yes_x000d__x000a_load=mbtn.exe_x000d__x000a_run=_x000d__x000a_Beep=yes_x000d__x000a_NullPort=None_x000d__x000a_BorderWidth=1_x000d__x000a_CursorBlinkRate=522_x000d__x000a_DoubleClickSpeed=740 3" xfId="9030"/>
    <cellStyle name="Linked Cells 2 26 2" xfId="9031"/>
    <cellStyle name="Linked Cells 2 27" xfId="9032"/>
    <cellStyle name="Linked Cells 2 27 2" xfId="9033"/>
    <cellStyle name="Linked Cells 2 28" xfId="9034"/>
    <cellStyle name="Linked Cells 2 28 2" xfId="9035"/>
    <cellStyle name="Linked Cells 2 29" xfId="9036"/>
    <cellStyle name="Linked Cells 2 29 2" xfId="9037"/>
    <cellStyle name="强调文字颜色 2 28 2" xfId="9038"/>
    <cellStyle name="Linked Cells 2 3" xfId="9039"/>
    <cellStyle name="Linked Cells 2 3 2" xfId="9040"/>
    <cellStyle name="Linked Cells 2 3 2 2" xfId="9041"/>
    <cellStyle name="Linked Cells 2 3 3" xfId="9042"/>
    <cellStyle name="Linked Cells 2 3 3 2" xfId="9043"/>
    <cellStyle name="Linked Cells 2 4" xfId="9044"/>
    <cellStyle name="Linked Cells 2 4 2" xfId="9045"/>
    <cellStyle name="Linked Cells 2 4 2 2" xfId="9046"/>
    <cellStyle name="Linked Cells 2 4 3" xfId="9047"/>
    <cellStyle name="Linked Cells 2 4 3 2" xfId="9048"/>
    <cellStyle name="Linked Cells 2 4 4" xfId="9049"/>
    <cellStyle name="Linked Cells 2 5" xfId="9050"/>
    <cellStyle name="Percent[2] 2 19" xfId="9051"/>
    <cellStyle name="Linked Cells 2 5 2" xfId="9052"/>
    <cellStyle name="Linked Cells 2 5 2 2" xfId="9053"/>
    <cellStyle name="Linked Cells 2 5 3" xfId="9054"/>
    <cellStyle name="好_主要设备询价表（塔城） 5" xfId="9055"/>
    <cellStyle name="Linked Cells 2 5 3 2" xfId="9056"/>
    <cellStyle name="Linked Cells 2 5 4" xfId="9057"/>
    <cellStyle name="Linked Cells 2 6" xfId="9058"/>
    <cellStyle name="Linked Cells 2 6 2 2" xfId="9059"/>
    <cellStyle name="Linked Cells 2 6 3 2" xfId="9060"/>
    <cellStyle name="Linked Cells 2 7" xfId="9061"/>
    <cellStyle name="Linked Cells 2 7 3" xfId="9062"/>
    <cellStyle name="Linked Cells 2 8" xfId="9063"/>
    <cellStyle name="Linked Cells 2 8 2" xfId="9064"/>
    <cellStyle name="Linked Cells 2 8 2 2" xfId="9065"/>
    <cellStyle name="Linked Cells 2 8 3" xfId="9066"/>
    <cellStyle name="Percent [0]" xfId="9067"/>
    <cellStyle name="Linked Cells 2 8 3 2" xfId="9068"/>
    <cellStyle name="Linked Cells 2 8 4" xfId="9069"/>
    <cellStyle name="Linked Cells 2 9" xfId="9070"/>
    <cellStyle name="Linked Cells 30" xfId="9071"/>
    <cellStyle name="Linked Cells 25" xfId="9072"/>
    <cellStyle name="Linked Cells 30 2" xfId="9073"/>
    <cellStyle name="Linked Cells 25 2" xfId="9074"/>
    <cellStyle name="Linked Cells 32" xfId="9075"/>
    <cellStyle name="Linked Cells 27" xfId="9076"/>
    <cellStyle name="Linked Cells 32 2" xfId="9077"/>
    <cellStyle name="Linked Cells 27 2" xfId="9078"/>
    <cellStyle name="Linked Cells 33" xfId="9079"/>
    <cellStyle name="Linked Cells 28" xfId="9080"/>
    <cellStyle name="Linked Cells 33 2" xfId="9081"/>
    <cellStyle name="Linked Cells 28 2" xfId="9082"/>
    <cellStyle name="Linked Cells 5 13 2" xfId="9083"/>
    <cellStyle name="Linked Cells 34" xfId="9084"/>
    <cellStyle name="Linked Cells 29" xfId="9085"/>
    <cellStyle name="常规 2 32" xfId="9086"/>
    <cellStyle name="常规 2 27" xfId="9087"/>
    <cellStyle name="Linked Cells 34 2" xfId="9088"/>
    <cellStyle name="Linked Cells 29 2" xfId="9089"/>
    <cellStyle name="Linked Cells 3" xfId="9090"/>
    <cellStyle name="Linked Cells 3 10" xfId="9091"/>
    <cellStyle name="常规 2 6 4" xfId="9092"/>
    <cellStyle name="Linked Cells 3 10 2" xfId="9093"/>
    <cellStyle name="Linked Cells 3 11" xfId="9094"/>
    <cellStyle name="常规 2 7 4" xfId="9095"/>
    <cellStyle name="Linked Cells 3 11 2" xfId="9096"/>
    <cellStyle name="Linked Cells 3 12" xfId="9097"/>
    <cellStyle name="输入 2 4" xfId="9098"/>
    <cellStyle name="差_主要设备询价表（塔城） 13" xfId="9099"/>
    <cellStyle name="Linked Cells 3 12 2" xfId="9100"/>
    <cellStyle name="Linked Cells 3 13" xfId="9101"/>
    <cellStyle name="输入 3 4" xfId="9102"/>
    <cellStyle name="Linked Cells 3 13 2" xfId="9103"/>
    <cellStyle name="Linked Cells 3 14" xfId="9104"/>
    <cellStyle name="输入 4 4" xfId="9105"/>
    <cellStyle name="Linked Cells 3 14 2" xfId="9106"/>
    <cellStyle name="Linked Cells 3 20" xfId="9107"/>
    <cellStyle name="Linked Cells 3 15" xfId="9108"/>
    <cellStyle name="Linked Cells 3 22" xfId="9109"/>
    <cellStyle name="Linked Cells 3 17" xfId="9110"/>
    <cellStyle name="注释 5" xfId="9111"/>
    <cellStyle name="输入 7 4" xfId="9112"/>
    <cellStyle name="Linked Cells 3 22 2" xfId="9113"/>
    <cellStyle name="Linked Cells 3 17 2" xfId="9114"/>
    <cellStyle name="Linked Cells 3 23" xfId="9115"/>
    <cellStyle name="Linked Cells 3 18" xfId="9116"/>
    <cellStyle name="Linked Cells 3 18 2" xfId="9117"/>
    <cellStyle name="Linked Cells 3 19" xfId="9118"/>
    <cellStyle name="Linked Cells 3 19 2" xfId="9119"/>
    <cellStyle name="Linked Cells 3 2" xfId="9120"/>
    <cellStyle name="Linked Cells 3 2 2" xfId="9121"/>
    <cellStyle name="Linked Cells 3 2 2 2" xfId="9122"/>
    <cellStyle name="Linked Cells 3 2 2 3" xfId="9123"/>
    <cellStyle name="Linked Cells 3 2 3" xfId="9124"/>
    <cellStyle name="Linked Cells 3 2 3 2" xfId="9125"/>
    <cellStyle name="超链接 2 7 2" xfId="9126"/>
    <cellStyle name="Linked Cells 3 2 4" xfId="9127"/>
    <cellStyle name="强调文字颜色 2 29 2" xfId="9128"/>
    <cellStyle name="Linked Cells 3 3" xfId="9129"/>
    <cellStyle name="Linked Cells 3 3 2" xfId="9130"/>
    <cellStyle name="常规 2 3 12" xfId="9131"/>
    <cellStyle name="Linked Cells 3 3 2 2" xfId="9132"/>
    <cellStyle name="Linked Cells 3 3 3" xfId="9133"/>
    <cellStyle name="Linked Cells 3 3 3 2" xfId="9134"/>
    <cellStyle name="Linked Cells 3 3 4" xfId="9135"/>
    <cellStyle name="Linked Cells 3 3 5" xfId="9136"/>
    <cellStyle name="Linked Cells 3 4" xfId="9137"/>
    <cellStyle name="Linked Cells 3 4 2" xfId="9138"/>
    <cellStyle name="输入 2 12" xfId="9139"/>
    <cellStyle name="Linked Cells 3 4 2 2" xfId="9140"/>
    <cellStyle name="Linked Cells 3 4 3" xfId="9141"/>
    <cellStyle name="Linked Cells 3 4 3 2" xfId="9142"/>
    <cellStyle name="Linked Cells 3 4 4" xfId="9143"/>
    <cellStyle name="标题 4 4 3 2 2" xfId="9144"/>
    <cellStyle name="Linked Cells 3 5" xfId="9145"/>
    <cellStyle name="Linked Cells 3 5 2" xfId="9146"/>
    <cellStyle name="注释 22" xfId="9147"/>
    <cellStyle name="注释 17" xfId="9148"/>
    <cellStyle name="Linked Cells 3 5 2 2" xfId="9149"/>
    <cellStyle name="Linked Cells 3 5 3" xfId="9150"/>
    <cellStyle name="Linked Cells 3 5 3 2" xfId="9151"/>
    <cellStyle name="Linked Cells 3 5 4" xfId="9152"/>
    <cellStyle name="Linked Cells 3 6" xfId="9153"/>
    <cellStyle name="注释 9 5 3 2" xfId="9154"/>
    <cellStyle name="Linked Cells 3 8" xfId="9155"/>
    <cellStyle name="Linked Cells 3 9" xfId="9156"/>
    <cellStyle name="Linked Cells 35" xfId="9157"/>
    <cellStyle name="Linked Cells 36" xfId="9158"/>
    <cellStyle name="Linked Cells 4" xfId="9159"/>
    <cellStyle name="常规 7 6 4" xfId="9160"/>
    <cellStyle name="Linked Cells 4 10 2" xfId="9161"/>
    <cellStyle name="Linked Cells 4 11" xfId="9162"/>
    <cellStyle name="Linked Cells 4 11 2" xfId="9163"/>
    <cellStyle name="Linked Cells 4 13" xfId="9164"/>
    <cellStyle name="Linked Cells 4 14 2" xfId="9165"/>
    <cellStyle name="Linked Cells 4 20" xfId="9166"/>
    <cellStyle name="Linked Cells 4 15" xfId="9167"/>
    <cellStyle name="Year" xfId="9168"/>
    <cellStyle name="Linked Cells 4 21" xfId="9169"/>
    <cellStyle name="Linked Cells 4 16" xfId="9170"/>
    <cellStyle name="Linked Cells 4 21 2" xfId="9171"/>
    <cellStyle name="Linked Cells 4 16 2" xfId="9172"/>
    <cellStyle name="Linked Cells 4 22" xfId="9173"/>
    <cellStyle name="Linked Cells 4 17" xfId="9174"/>
    <cellStyle name="Linked Cells 4 22 2" xfId="9175"/>
    <cellStyle name="Linked Cells 4 17 2" xfId="9176"/>
    <cellStyle name="Linked Cells 4 23" xfId="9177"/>
    <cellStyle name="Linked Cells 4 18" xfId="9178"/>
    <cellStyle name="Linked Cells 4 19" xfId="9179"/>
    <cellStyle name="Linked Cells 4 19 2" xfId="9180"/>
    <cellStyle name="Linked Cells 4 2 2 2" xfId="9181"/>
    <cellStyle name="Linked Cells 4 2 3" xfId="9182"/>
    <cellStyle name="Linked Cells 4 2 3 2" xfId="9183"/>
    <cellStyle name="Linked Cells 4 2 4" xfId="9184"/>
    <cellStyle name="Linked Cells 4 2 5" xfId="9185"/>
    <cellStyle name="Linked Cells 4 3 2 2" xfId="9186"/>
    <cellStyle name="Linked Cells 4 3 3" xfId="9187"/>
    <cellStyle name="Linked Cells 4 3 3 2" xfId="9188"/>
    <cellStyle name="Linked Cells 4 3 4" xfId="9189"/>
    <cellStyle name="Linked Cells 4 4 2 2" xfId="9190"/>
    <cellStyle name="Linked Cells 4 4 3" xfId="9191"/>
    <cellStyle name="Linked Cells 4 4 3 2" xfId="9192"/>
    <cellStyle name="Linked Cells 4 4 4" xfId="9193"/>
    <cellStyle name="Linked Cells 4 5 2 2" xfId="9194"/>
    <cellStyle name="Linked Cells 4 5 3" xfId="9195"/>
    <cellStyle name="Linked Cells 4 5 3 2" xfId="9196"/>
    <cellStyle name="Linked Cells 4 5 4" xfId="9197"/>
    <cellStyle name="Linked Cells 4 6 2" xfId="9198"/>
    <cellStyle name="Linked Cells 4 6 2 2" xfId="9199"/>
    <cellStyle name="Linked Cells 4 6 4" xfId="9200"/>
    <cellStyle name="Linked Cells 4 7" xfId="9201"/>
    <cellStyle name="Linked Cells 4 7 2" xfId="9202"/>
    <cellStyle name="Linked Cells 4 7 2 2" xfId="9203"/>
    <cellStyle name="Linked Cells 4 7 3" xfId="9204"/>
    <cellStyle name="Linked Cells 4 8 2" xfId="9205"/>
    <cellStyle name="Linked Cells 4 9" xfId="9206"/>
    <cellStyle name="Linked Cells 4 9 2" xfId="9207"/>
    <cellStyle name="Linked Cells 5" xfId="9208"/>
    <cellStyle name="Linked Cells 5 10" xfId="9209"/>
    <cellStyle name="Linked Cells 5 10 2" xfId="9210"/>
    <cellStyle name="Linked Cells 5 11" xfId="9211"/>
    <cellStyle name="Linked Cells 5 11 2" xfId="9212"/>
    <cellStyle name="Linked Cells 5 13" xfId="9213"/>
    <cellStyle name="Linked Cells 5 14" xfId="9214"/>
    <cellStyle name="Linked Cells 5 14 2" xfId="9215"/>
    <cellStyle name="Linked Cells 5 20" xfId="9216"/>
    <cellStyle name="Linked Cells 5 15" xfId="9217"/>
    <cellStyle name="Linked Cells 5 21" xfId="9218"/>
    <cellStyle name="Linked Cells 5 16" xfId="9219"/>
    <cellStyle name="Linked Cells 5 21 2" xfId="9220"/>
    <cellStyle name="Linked Cells 5 16 2" xfId="9221"/>
    <cellStyle name="Linked Cells 5 22" xfId="9222"/>
    <cellStyle name="Linked Cells 5 17" xfId="9223"/>
    <cellStyle name="Linked Cells 5 22 2" xfId="9224"/>
    <cellStyle name="Linked Cells 5 17 2" xfId="9225"/>
    <cellStyle name="Linked Cells 5 23" xfId="9226"/>
    <cellStyle name="Linked Cells 5 18" xfId="9227"/>
    <cellStyle name="Linked Cells 5 18 2" xfId="9228"/>
    <cellStyle name="Linked Cells 5 24" xfId="9229"/>
    <cellStyle name="Linked Cells 5 19" xfId="9230"/>
    <cellStyle name="Linked Cells 5 19 2" xfId="9231"/>
    <cellStyle name="Linked Cells 5 2" xfId="9232"/>
    <cellStyle name="Linked Cells 5 2 2" xfId="9233"/>
    <cellStyle name="Linked Cells 5 2 2 2" xfId="9234"/>
    <cellStyle name="Linked Cells 5 2 3" xfId="9235"/>
    <cellStyle name="Linked Cells 5 2 3 2" xfId="9236"/>
    <cellStyle name="常规 34 2 2 2" xfId="9237"/>
    <cellStyle name="常规 29 2 2 2" xfId="9238"/>
    <cellStyle name="Linked Cells 5 2 4" xfId="9239"/>
    <cellStyle name="Linked Cells 5 3" xfId="9240"/>
    <cellStyle name="Linked Cells 5 3 2" xfId="9241"/>
    <cellStyle name="Linked Cells 5 3 2 2" xfId="9242"/>
    <cellStyle name="Linked Cells 5 3 3" xfId="9243"/>
    <cellStyle name="Linked Cells 5 3 3 2" xfId="9244"/>
    <cellStyle name="Linked Cells 5 3 4" xfId="9245"/>
    <cellStyle name="Linked Cells 5 4" xfId="9246"/>
    <cellStyle name="Linked Cells 5 4 2" xfId="9247"/>
    <cellStyle name="Linked Cells 5 4 2 2" xfId="9248"/>
    <cellStyle name="Linked Cells 5 4 3" xfId="9249"/>
    <cellStyle name="Linked Cells 5 4 3 2" xfId="9250"/>
    <cellStyle name="Linked Cells 5 4 4" xfId="9251"/>
    <cellStyle name="Linked Cells 5 5" xfId="9252"/>
    <cellStyle name="Linked Cells 5 5 2" xfId="9253"/>
    <cellStyle name="千位分隔 2 8" xfId="9254"/>
    <cellStyle name="Linked Cells 5 5 2 2" xfId="9255"/>
    <cellStyle name="Linked Cells 5 5 3" xfId="9256"/>
    <cellStyle name="千位分隔 3 8" xfId="9257"/>
    <cellStyle name="Linked Cells 5 5 3 2" xfId="9258"/>
    <cellStyle name="Linked Cells 5 5 4" xfId="9259"/>
    <cellStyle name="Linked Cells 5 6" xfId="9260"/>
    <cellStyle name="Linked Cells 5 6 2 2" xfId="9261"/>
    <cellStyle name="Linked Cells 5 6 3" xfId="9262"/>
    <cellStyle name="Linked Cells 5 6 3 2" xfId="9263"/>
    <cellStyle name="Linked Cells 5 6 4" xfId="9264"/>
    <cellStyle name="Linked Cells 5 7" xfId="9265"/>
    <cellStyle name="Linked Cells 5 7 2" xfId="9266"/>
    <cellStyle name="Linked Cells 5 7 2 2" xfId="9267"/>
    <cellStyle name="Linked Cells 5 7 3" xfId="9268"/>
    <cellStyle name="Linked Cells 5 8" xfId="9269"/>
    <cellStyle name="Linked Cells 5 8 2" xfId="9270"/>
    <cellStyle name="Linked Cells 5 9" xfId="9271"/>
    <cellStyle name="Linked Cells 6" xfId="9272"/>
    <cellStyle name="Linked Cells 6 10" xfId="9273"/>
    <cellStyle name="Linked Cells 6 10 2" xfId="9274"/>
    <cellStyle name="Linked Cells 6 11" xfId="9275"/>
    <cellStyle name="Linked Cells 6 11 2" xfId="9276"/>
    <cellStyle name="Linked Cells 6 12" xfId="9277"/>
    <cellStyle name="Linked Cells 6 12 2" xfId="9278"/>
    <cellStyle name="Linked Cells 6 13" xfId="9279"/>
    <cellStyle name="Linked Cells 6 13 2" xfId="9280"/>
    <cellStyle name="Linked Cells 6 14" xfId="9281"/>
    <cellStyle name="Linked Cells 6 14 2" xfId="9282"/>
    <cellStyle name="Linked Cells 6 20" xfId="9283"/>
    <cellStyle name="Linked Cells 6 15" xfId="9284"/>
    <cellStyle name="Linked Cells 6 21" xfId="9285"/>
    <cellStyle name="Linked Cells 6 16" xfId="9286"/>
    <cellStyle name="Linked Cells 6 21 2" xfId="9287"/>
    <cellStyle name="Linked Cells 6 16 2" xfId="9288"/>
    <cellStyle name="Linked Cells 6 22" xfId="9289"/>
    <cellStyle name="Linked Cells 6 17" xfId="9290"/>
    <cellStyle name="Linked Cells 6 22 2" xfId="9291"/>
    <cellStyle name="Linked Cells 6 17 2" xfId="9292"/>
    <cellStyle name="计算 3 4 3" xfId="9293"/>
    <cellStyle name="Linked Cells 6 19" xfId="9294"/>
    <cellStyle name="Linked Cells 6 19 2" xfId="9295"/>
    <cellStyle name="Linked Cells 6 2" xfId="9296"/>
    <cellStyle name="Linked Cells 6 2 2" xfId="9297"/>
    <cellStyle name="Linked Cells 6 2 3" xfId="9298"/>
    <cellStyle name="Linked Cells 6 2 3 2" xfId="9299"/>
    <cellStyle name="常规 34 3 2 2" xfId="9300"/>
    <cellStyle name="常规 29 3 2 2" xfId="9301"/>
    <cellStyle name="Linked Cells 6 2 4" xfId="9302"/>
    <cellStyle name="Linked Cells 6 3 2 2" xfId="9303"/>
    <cellStyle name="Linked Cells 6 3 3 2" xfId="9304"/>
    <cellStyle name="Linked Cells 6 4 2" xfId="9305"/>
    <cellStyle name="公司标准表 2 5" xfId="9306"/>
    <cellStyle name="Linked Cells 6 4 2 2" xfId="9307"/>
    <cellStyle name="Linked Cells 6 4 3" xfId="9308"/>
    <cellStyle name="公司标准表 3 5" xfId="9309"/>
    <cellStyle name="Linked Cells 6 4 3 2" xfId="9310"/>
    <cellStyle name="Linked Cells 6 4 4" xfId="9311"/>
    <cellStyle name="Linked Cells 6 5" xfId="9312"/>
    <cellStyle name="Linked Cells 6 5 2" xfId="9313"/>
    <cellStyle name="Linked Cells 6 5 2 2" xfId="9314"/>
    <cellStyle name="Linked Cells 6 5 3" xfId="9315"/>
    <cellStyle name="Linked Cells 6 5 3 2" xfId="9316"/>
    <cellStyle name="Linked Cells 6 5 4" xfId="9317"/>
    <cellStyle name="Linked Cells 6 6" xfId="9318"/>
    <cellStyle name="Linked Cells 6 6 2" xfId="9319"/>
    <cellStyle name="Linked Cells 6 6 2 2" xfId="9320"/>
    <cellStyle name="Linked Cells 6 6 3" xfId="9321"/>
    <cellStyle name="Linked Cells 6 6 4" xfId="9322"/>
    <cellStyle name="输出 2 2 4" xfId="9323"/>
    <cellStyle name="Linked Cells 6 7 2" xfId="9324"/>
    <cellStyle name="输出 2 2 4 2" xfId="9325"/>
    <cellStyle name="Linked Cells 6 7 2 2" xfId="9326"/>
    <cellStyle name="输出 2 2 5" xfId="9327"/>
    <cellStyle name="Linked Cells 6 7 3" xfId="9328"/>
    <cellStyle name="输出 2 2 5 2" xfId="9329"/>
    <cellStyle name="Linked Cells 6 7 3 2" xfId="9330"/>
    <cellStyle name="输出 2 2 6" xfId="9331"/>
    <cellStyle name="Linked Cells 6 7 4" xfId="9332"/>
    <cellStyle name="常规 2 2" xfId="9333"/>
    <cellStyle name="Normal - Style1 17 2 2" xfId="9334"/>
    <cellStyle name="Linked Cells 6 8" xfId="9335"/>
    <cellStyle name="输出 2 3 4" xfId="9336"/>
    <cellStyle name="常规 2 2 2" xfId="9337"/>
    <cellStyle name="Linked Cells 6 8 2" xfId="9338"/>
    <cellStyle name="输出 2 3 4 2" xfId="9339"/>
    <cellStyle name="常规 2 2 2 2" xfId="9340"/>
    <cellStyle name="Linked Cells 6 8 2 2" xfId="9341"/>
    <cellStyle name="输出 2 3 5" xfId="9342"/>
    <cellStyle name="常规 2 2 3" xfId="9343"/>
    <cellStyle name="Linked Cells 6 8 3" xfId="9344"/>
    <cellStyle name="常规 2 2 3 2" xfId="9345"/>
    <cellStyle name="Linked Cells 6 8 3 2" xfId="9346"/>
    <cellStyle name="输出 2 3 6" xfId="9347"/>
    <cellStyle name="常规 2 2 4" xfId="9348"/>
    <cellStyle name="Linked Cells 6 8 4" xfId="9349"/>
    <cellStyle name="常规 2 3" xfId="9350"/>
    <cellStyle name="Linked Cells 6 9" xfId="9351"/>
    <cellStyle name="常规 2 3 2" xfId="9352"/>
    <cellStyle name="Linked Cells 6 9 2" xfId="9353"/>
    <cellStyle name="常规 2 3 2 2" xfId="9354"/>
    <cellStyle name="Linked Cells 6 9 2 2" xfId="9355"/>
    <cellStyle name="常规 2 3 3" xfId="9356"/>
    <cellStyle name="Linked Cells 6 9 3" xfId="9357"/>
    <cellStyle name="Linked Cells 7" xfId="9358"/>
    <cellStyle name="Normal - Style1 2 6 2" xfId="9359"/>
    <cellStyle name="Linked Cells 7 10" xfId="9360"/>
    <cellStyle name="Normal - Style1 2 6 2 2" xfId="9361"/>
    <cellStyle name="Linked Cells 7 10 2" xfId="9362"/>
    <cellStyle name="PrePop Units (1) 2 2" xfId="9363"/>
    <cellStyle name="Normal - Style1 2 6 3" xfId="9364"/>
    <cellStyle name="Linked Cells 7 11" xfId="9365"/>
    <cellStyle name="Linked Cells 7 3 3" xfId="9366"/>
    <cellStyle name="好_Sheet2 2" xfId="9367"/>
    <cellStyle name="Linked Cells 7 4" xfId="9368"/>
    <cellStyle name="好_Sheet2 2 2" xfId="9369"/>
    <cellStyle name="Linked Cells 7 4 2" xfId="9370"/>
    <cellStyle name="好_Sheet2 2 2 2" xfId="9371"/>
    <cellStyle name="Linked Cells 7 4 2 2" xfId="9372"/>
    <cellStyle name="Linked Cells 7 4 3" xfId="9373"/>
    <cellStyle name="好_Sheet2 3" xfId="9374"/>
    <cellStyle name="Linked Cells 7 5" xfId="9375"/>
    <cellStyle name="好_Sheet2 3 2" xfId="9376"/>
    <cellStyle name="Linked Cells 7 5 2" xfId="9377"/>
    <cellStyle name="千位分隔[0] 3 9" xfId="9378"/>
    <cellStyle name="Linked Cells 7 5 2 2" xfId="9379"/>
    <cellStyle name="Linked Cells 7 5 3" xfId="9380"/>
    <cellStyle name="好_Sheet2 4" xfId="9381"/>
    <cellStyle name="Linked Cells 7 6" xfId="9382"/>
    <cellStyle name="Linked Cells 7 6 2" xfId="9383"/>
    <cellStyle name="Linked Cells 7 6 2 2" xfId="9384"/>
    <cellStyle name="Linked Cells 7 6 3" xfId="9385"/>
    <cellStyle name="Linked Cells 7 7" xfId="9386"/>
    <cellStyle name="输出 3 2 4" xfId="9387"/>
    <cellStyle name="Linked Cells 7 7 2" xfId="9388"/>
    <cellStyle name="Linked Cells 7 7 2 2" xfId="9389"/>
    <cellStyle name="Linked Cells 7 7 3" xfId="9390"/>
    <cellStyle name="常规 3 2" xfId="9391"/>
    <cellStyle name="Linked Cells 7 8" xfId="9392"/>
    <cellStyle name="常规 3 2 2" xfId="9393"/>
    <cellStyle name="Linked Cells 7 8 2" xfId="9394"/>
    <cellStyle name="常规 3 2 2 2" xfId="9395"/>
    <cellStyle name="Linked Cells 7 8 2 2" xfId="9396"/>
    <cellStyle name="常规 3 2 3" xfId="9397"/>
    <cellStyle name="Linked Cells 7 8 3" xfId="9398"/>
    <cellStyle name="常规 3 3" xfId="9399"/>
    <cellStyle name="Linked Cells 7 9" xfId="9400"/>
    <cellStyle name="常规 3 3 2" xfId="9401"/>
    <cellStyle name="Linked Cells 7 9 2" xfId="9402"/>
    <cellStyle name="Linked Cells 8" xfId="9403"/>
    <cellStyle name="Linked Cells 8 2" xfId="9404"/>
    <cellStyle name="Linked Cells 8 2 2" xfId="9405"/>
    <cellStyle name="计算 4" xfId="9406"/>
    <cellStyle name="Linked Cells 8 2 2 2" xfId="9407"/>
    <cellStyle name="Linked Cells 8 2 3" xfId="9408"/>
    <cellStyle name="Linked Cells 8 3" xfId="9409"/>
    <cellStyle name="Linked Cells 8 3 2" xfId="9410"/>
    <cellStyle name="Linked Cells 8 3 2 2" xfId="9411"/>
    <cellStyle name="Linked Cells 8 3 3" xfId="9412"/>
    <cellStyle name="好_Sheet3 2" xfId="9413"/>
    <cellStyle name="Linked Cells 8 4" xfId="9414"/>
    <cellStyle name="好_Sheet3 2 2" xfId="9415"/>
    <cellStyle name="Linked Cells 8 4 2" xfId="9416"/>
    <cellStyle name="好_Sheet3 2 2 2" xfId="9417"/>
    <cellStyle name="Linked Cells 8 4 2 2" xfId="9418"/>
    <cellStyle name="Linked Cells 8 4 3" xfId="9419"/>
    <cellStyle name="好_Sheet3 3" xfId="9420"/>
    <cellStyle name="Linked Cells 8 5" xfId="9421"/>
    <cellStyle name="好_Sheet3 3 2" xfId="9422"/>
    <cellStyle name="Linked Cells 8 5 2" xfId="9423"/>
    <cellStyle name="Linked Cells 8 5 2 2" xfId="9424"/>
    <cellStyle name="Linked Cells 8 5 3" xfId="9425"/>
    <cellStyle name="好_Sheet3 4" xfId="9426"/>
    <cellStyle name="Linked Cells 8 6" xfId="9427"/>
    <cellStyle name="Linked Cells 8 6 2" xfId="9428"/>
    <cellStyle name="Linked Cells 8 6 2 2" xfId="9429"/>
    <cellStyle name="Linked Cells 8 6 3" xfId="9430"/>
    <cellStyle name="Linked Cells 8 7" xfId="9431"/>
    <cellStyle name="Linked Cells 8 7 2" xfId="9432"/>
    <cellStyle name="常规 4 3" xfId="9433"/>
    <cellStyle name="Linked Cells 8 9" xfId="9434"/>
    <cellStyle name="Linked Cells 9" xfId="9435"/>
    <cellStyle name="Linked Cells 9 2" xfId="9436"/>
    <cellStyle name="Linked Cells 9 2 2" xfId="9437"/>
    <cellStyle name="Linked Cells 9 2 2 2" xfId="9438"/>
    <cellStyle name="Linked Cells 9 3" xfId="9439"/>
    <cellStyle name="Linked Cells 9 3 2" xfId="9440"/>
    <cellStyle name="Linked Cells 9 3 2 2" xfId="9441"/>
    <cellStyle name="Linked Cells 9 3 3" xfId="9442"/>
    <cellStyle name="好_Sheet4 2" xfId="9443"/>
    <cellStyle name="Linked Cells 9 4" xfId="9444"/>
    <cellStyle name="好_Sheet4 2 2" xfId="9445"/>
    <cellStyle name="Linked Cells 9 4 2" xfId="9446"/>
    <cellStyle name="好_Sheet4 2 2 2" xfId="9447"/>
    <cellStyle name="Linked Cells 9 4 2 2" xfId="9448"/>
    <cellStyle name="Linked Cells 9 4 3" xfId="9449"/>
    <cellStyle name="好_Sheet4 3" xfId="9450"/>
    <cellStyle name="Linked Cells 9 5" xfId="9451"/>
    <cellStyle name="好_Sheet4 3 2" xfId="9452"/>
    <cellStyle name="Linked Cells 9 5 2" xfId="9453"/>
    <cellStyle name="Linked Cells 9 5 2 2" xfId="9454"/>
    <cellStyle name="Linked Cells 9 5 3" xfId="9455"/>
    <cellStyle name="好_Sheet4 4" xfId="9456"/>
    <cellStyle name="Linked Cells 9 6" xfId="9457"/>
    <cellStyle name="Linked Cells 9 6 2" xfId="9458"/>
    <cellStyle name="Linked Cells 9 6 2 2" xfId="9459"/>
    <cellStyle name="Linked Cells 9 7" xfId="9460"/>
    <cellStyle name="Linked Cells 9 7 2" xfId="9461"/>
    <cellStyle name="常规 5 2" xfId="9462"/>
    <cellStyle name="Linked Cells 9 8" xfId="9463"/>
    <cellStyle name="常规 5 2 2" xfId="9464"/>
    <cellStyle name="Linked Cells 9 8 2" xfId="9465"/>
    <cellStyle name="常规 5 3" xfId="9466"/>
    <cellStyle name="Linked Cells 9 9" xfId="9467"/>
    <cellStyle name="main_input" xfId="9468"/>
    <cellStyle name="Millares_10 AVERIAS MASIVAS + ANT" xfId="9469"/>
    <cellStyle name="常规 4 11 3 2 2" xfId="9470"/>
    <cellStyle name="Milliers [0]_!!!GO" xfId="9471"/>
    <cellStyle name="好_山阴县安荣乡煤矿资产评估申报表 20" xfId="9472"/>
    <cellStyle name="好_山阴县安荣乡煤矿资产评估申报表 15" xfId="9473"/>
    <cellStyle name="Milliers_!!!GO" xfId="9474"/>
    <cellStyle name="Model 2" xfId="9475"/>
    <cellStyle name="Moeda_car" xfId="9476"/>
    <cellStyle name="强调文字颜色 6 31" xfId="9477"/>
    <cellStyle name="强调文字颜色 6 26" xfId="9478"/>
    <cellStyle name="Mon?aire [0]_!!!GO_1ip" xfId="9479"/>
    <cellStyle name="Mon?aire_!!!GO_1te" xfId="9480"/>
    <cellStyle name="Moneda [0]_10 AVERIAS MASIVAS + ANT" xfId="9481"/>
    <cellStyle name="Monétaire_!!!GO" xfId="9482"/>
    <cellStyle name="Mon閠aire [0]_!!!GO" xfId="9483"/>
    <cellStyle name="Mon閠aire_!!!GO" xfId="9484"/>
    <cellStyle name="Multiple" xfId="9485"/>
    <cellStyle name="Unprotect 2 4" xfId="9486"/>
    <cellStyle name="n" xfId="9487"/>
    <cellStyle name="n_1028ERP明细估值(DCF)尽职调查表(金嗓子)_科宁公司（成本法）" xfId="9488"/>
    <cellStyle name="常规 8 24" xfId="9489"/>
    <cellStyle name="常规 8 19" xfId="9490"/>
    <cellStyle name="n_EVP3.01" xfId="9491"/>
    <cellStyle name="n_EVP3.01_附件5：评估、审计明细表（成本法）" xfId="9492"/>
    <cellStyle name="n_EVP3.01_科宁公司（成本法）" xfId="9493"/>
    <cellStyle name="强调文字颜色 1 29 2" xfId="9494"/>
    <cellStyle name="n_GB MODEL 082803 V1" xfId="9495"/>
    <cellStyle name="n_GB MODEL 082803 V1_附件5：评估、审计明细表（成本法）" xfId="9496"/>
    <cellStyle name="千位分隔 2 2 4" xfId="9497"/>
    <cellStyle name="n_GB MODEL 082803 V1_科宁公司（成本法）" xfId="9498"/>
    <cellStyle name="n_GB MODEL 083103 PRC  V3 w product mix change" xfId="9499"/>
    <cellStyle name="好_山阴县安荣乡煤矿资产评估申报表_0270锡林郭勒公司资产评估表 4" xfId="9500"/>
    <cellStyle name="n_GB MODEL 083103 PRC  V3 w product mix change_附件5：评估、审计明细表（成本法）" xfId="9501"/>
    <cellStyle name="n_GB MODEL 083103 PRC  V3 w product mix change_科宁公司（成本法）" xfId="9502"/>
    <cellStyle name="差_山西煤炭进出口集团左权鑫顺煤业有限公司资产评估表_0270锡林郭勒公司资产评估表 4" xfId="9503"/>
    <cellStyle name="n_GB model V5.2 0914" xfId="9504"/>
    <cellStyle name="n_GB model V5.2 0914_附件5：评估、审计明细表（成本法）" xfId="9505"/>
    <cellStyle name="常规 2 2 2 2 2 2 3 2 2" xfId="9506"/>
    <cellStyle name="n_GB model V5.2 0914_科宁公司（成本法）" xfId="9507"/>
    <cellStyle name="n_GB model V7 0914" xfId="9508"/>
    <cellStyle name="n_GB model V7 0914_附件5：评估、审计明细表（成本法）" xfId="9509"/>
    <cellStyle name="常规 9 2 2 6 2" xfId="9510"/>
    <cellStyle name="n_GB model V7 0914_科宁公司（成本法）" xfId="9511"/>
    <cellStyle name="n_GB model V7 0921" xfId="9512"/>
    <cellStyle name="n_附件5：评估、审计明细表（成本法）" xfId="9513"/>
    <cellStyle name="注释 2 23" xfId="9514"/>
    <cellStyle name="注释 2 18" xfId="9515"/>
    <cellStyle name="n_科宁公司（成本法）" xfId="9516"/>
    <cellStyle name="n_铝厂" xfId="9517"/>
    <cellStyle name="n_铝厂_附件5：评估、审计明细表（成本法）" xfId="9518"/>
    <cellStyle name="n_铝厂_科宁公司（成本法）" xfId="9519"/>
    <cellStyle name="标题 2 2 2 2" xfId="9520"/>
    <cellStyle name="n_铝厂现金流1122B_附件5：评估、审计明细表（成本法）" xfId="9521"/>
    <cellStyle name="n_铝厂现金流1122B_科宁公司（成本法）" xfId="9522"/>
    <cellStyle name="n_铝厂现金流1125_附件5：评估、审计明细表（成本法）" xfId="9523"/>
    <cellStyle name="n_铝厂现金流1125_科宁公司（成本法）" xfId="9524"/>
    <cellStyle name="n_现金流" xfId="9525"/>
    <cellStyle name="n_现金流_附件5：评估、审计明细表（成本法）" xfId="9526"/>
    <cellStyle name="n_现金流_科宁公司（成本法）" xfId="9527"/>
    <cellStyle name="Neg_S" xfId="9528"/>
    <cellStyle name="Neutral" xfId="9529"/>
    <cellStyle name="New Times Roman" xfId="9530"/>
    <cellStyle name="New Times Roman 2" xfId="9531"/>
    <cellStyle name="New Times Roman 2 2" xfId="9532"/>
    <cellStyle name="Next holiday" xfId="9533"/>
    <cellStyle name="Non défini" xfId="9534"/>
    <cellStyle name="Non défini 2" xfId="9535"/>
    <cellStyle name="Norm੎੎" xfId="9536"/>
    <cellStyle name="Normal - Style1" xfId="9537"/>
    <cellStyle name="Normal - Style1 10" xfId="9538"/>
    <cellStyle name="Normal - Style1 10 2" xfId="9539"/>
    <cellStyle name="Normal - Style1 10 2 2" xfId="9540"/>
    <cellStyle name="Normal - Style1 10 3" xfId="9541"/>
    <cellStyle name="Normal - Style1 10 3 2" xfId="9542"/>
    <cellStyle name="Normal - Style1 10 4" xfId="9543"/>
    <cellStyle name="Normal - Style1 11" xfId="9544"/>
    <cellStyle name="Normal - Style1 11 2" xfId="9545"/>
    <cellStyle name="Normal - Style1 11 2 2" xfId="9546"/>
    <cellStyle name="Special" xfId="9547"/>
    <cellStyle name="Normal - Style1 11 3" xfId="9548"/>
    <cellStyle name="Special 2" xfId="9549"/>
    <cellStyle name="Normal - Style1 11 3 2" xfId="9550"/>
    <cellStyle name="Normal - Style1 11 4" xfId="9551"/>
    <cellStyle name="Normal - Style1 12" xfId="9552"/>
    <cellStyle name="Normal - Style1 12 2" xfId="9553"/>
    <cellStyle name="Normal - Style1 12 2 2" xfId="9554"/>
    <cellStyle name="Normal - Style1 12 3" xfId="9555"/>
    <cellStyle name="Normal - Style1 12 3 2" xfId="9556"/>
    <cellStyle name="Normal - Style1 12 4" xfId="9557"/>
    <cellStyle name="Normal - Style1 13" xfId="9558"/>
    <cellStyle name="Normal - Style1 13 2" xfId="9559"/>
    <cellStyle name="Normal - Style1 13 2 2" xfId="9560"/>
    <cellStyle name="Normal - Style1 13 3" xfId="9561"/>
    <cellStyle name="Normal - Style1 13 4" xfId="9562"/>
    <cellStyle name="Normal - Style1 14 2" xfId="9563"/>
    <cellStyle name="Normal - Style1 14 2 2" xfId="9564"/>
    <cellStyle name="Normal - Style1 14 3" xfId="9565"/>
    <cellStyle name="Normal - Style1 20" xfId="9566"/>
    <cellStyle name="Normal - Style1 15" xfId="9567"/>
    <cellStyle name="Normal - Style1 20 2" xfId="9568"/>
    <cellStyle name="Normal - Style1 15 2" xfId="9569"/>
    <cellStyle name="Normal - Style1 15 2 2" xfId="9570"/>
    <cellStyle name="Normal - Style1 15 3" xfId="9571"/>
    <cellStyle name="Normal - Style1 21" xfId="9572"/>
    <cellStyle name="Normal - Style1 16" xfId="9573"/>
    <cellStyle name="好_鲲鹏房产测算表邵02 10" xfId="9574"/>
    <cellStyle name="Normal - Style1 21 2" xfId="9575"/>
    <cellStyle name="Normal - Style1 16 2" xfId="9576"/>
    <cellStyle name="Normal - Style1 16 2 2" xfId="9577"/>
    <cellStyle name="好_鲲鹏房产测算表邵02 11" xfId="9578"/>
    <cellStyle name="Normal - Style1 16 3" xfId="9579"/>
    <cellStyle name="千位分隔 10 2 18" xfId="9580"/>
    <cellStyle name="常规 2" xfId="9581"/>
    <cellStyle name="Normal - Style1 22 2" xfId="9582"/>
    <cellStyle name="Normal - Style1 17 2" xfId="9583"/>
    <cellStyle name="Normal - Style1 23" xfId="9584"/>
    <cellStyle name="Normal - Style1 18" xfId="9585"/>
    <cellStyle name="Normal - Style1 24" xfId="9586"/>
    <cellStyle name="Normal - Style1 19" xfId="9587"/>
    <cellStyle name="Normal - Style1 2" xfId="9588"/>
    <cellStyle name="Normal - Style1 2 2" xfId="9589"/>
    <cellStyle name="Normal - Style1 2 2 2" xfId="9590"/>
    <cellStyle name="Normal - Style1 2 2 2 2" xfId="9591"/>
    <cellStyle name="Normal - Style1 2 2 2 2 2" xfId="9592"/>
    <cellStyle name="Normal - Style1 2 2 3" xfId="9593"/>
    <cellStyle name="Normal - Style1 2 2 3 2" xfId="9594"/>
    <cellStyle name="Normal - Style1 2 2 5" xfId="9595"/>
    <cellStyle name="Normal - Style1 2 2 5 2" xfId="9596"/>
    <cellStyle name="Normal - Style1 2 2 6" xfId="9597"/>
    <cellStyle name="Normal - Style1 2 2 6 2" xfId="9598"/>
    <cellStyle name="Normal - Style1 2 3" xfId="9599"/>
    <cellStyle name="Normal - Style1 2 3 2" xfId="9600"/>
    <cellStyle name="Normal - Style1 2 3 2 2" xfId="9601"/>
    <cellStyle name="Normal - Style1 2 3 3 2" xfId="9602"/>
    <cellStyle name="Normal - Style1 2 3 4" xfId="9603"/>
    <cellStyle name="Normal - Style1 2 4 2 2" xfId="9604"/>
    <cellStyle name="Normal - Style1 2 4 3" xfId="9605"/>
    <cellStyle name="Normal - Style1 2 4 3 2" xfId="9606"/>
    <cellStyle name="Normal - Style1 2 4 4" xfId="9607"/>
    <cellStyle name="Normal - Style1 2 5" xfId="9608"/>
    <cellStyle name="Normal - Style1 2 5 2" xfId="9609"/>
    <cellStyle name="Normal - Style1 2 5 2 2" xfId="9610"/>
    <cellStyle name="Normal - Style1 2 5 3" xfId="9611"/>
    <cellStyle name="Normal - Style1 2 5 3 2" xfId="9612"/>
    <cellStyle name="Normal - Style1 2 5 4" xfId="9613"/>
    <cellStyle name="标题 4 5 2 2" xfId="9614"/>
    <cellStyle name="Normal - Style1 2 6" xfId="9615"/>
    <cellStyle name="Normal - Style1 2 6 3 2" xfId="9616"/>
    <cellStyle name="Normal - Style1 2 6 4" xfId="9617"/>
    <cellStyle name="Normal - Style1 2 7" xfId="9618"/>
    <cellStyle name="Normal - Style1 2 7 2" xfId="9619"/>
    <cellStyle name="Normal - Style1 2 7 2 2" xfId="9620"/>
    <cellStyle name="Normal - Style1 2 8" xfId="9621"/>
    <cellStyle name="Normal - Style1 2 9" xfId="9622"/>
    <cellStyle name="Normal - Style1 2 9 2" xfId="9623"/>
    <cellStyle name="Normal - Style1 30" xfId="9624"/>
    <cellStyle name="Normal - Style1 25" xfId="9625"/>
    <cellStyle name="Normal - Style1 31" xfId="9626"/>
    <cellStyle name="Normal - Style1 26" xfId="9627"/>
    <cellStyle name="Normal - Style1 32" xfId="9628"/>
    <cellStyle name="Normal - Style1 27" xfId="9629"/>
    <cellStyle name="Normal - Style1 33" xfId="9630"/>
    <cellStyle name="Normal - Style1 28" xfId="9631"/>
    <cellStyle name="Normal - Style1 34" xfId="9632"/>
    <cellStyle name="Normal - Style1 29" xfId="9633"/>
    <cellStyle name="常规 42 5 2" xfId="9634"/>
    <cellStyle name="差_案例1-掘进机 2 2 2" xfId="9635"/>
    <cellStyle name="Normal - Style1 3 2 2 2" xfId="9636"/>
    <cellStyle name="常规 42 6" xfId="9637"/>
    <cellStyle name="差_案例1-掘进机 2 3" xfId="9638"/>
    <cellStyle name="Normal - Style1 3 2 3" xfId="9639"/>
    <cellStyle name="差_案例1-掘进机 3" xfId="9640"/>
    <cellStyle name="Normal - Style1 3 3" xfId="9641"/>
    <cellStyle name="差_案例1-掘进机 3 2" xfId="9642"/>
    <cellStyle name="Normal - Style1 3 3 2" xfId="9643"/>
    <cellStyle name="Normal - Style1 3 3 2 2" xfId="9644"/>
    <cellStyle name="Normal - Style1 3 3 3" xfId="9645"/>
    <cellStyle name="差_案例1-掘进机 4" xfId="9646"/>
    <cellStyle name="Normal - Style1 3 4" xfId="9647"/>
    <cellStyle name="差_案例1-掘进机 4 2" xfId="9648"/>
    <cellStyle name="Normal - Style1 3 4 2" xfId="9649"/>
    <cellStyle name="Normal - Style1 3 4 2 2" xfId="9650"/>
    <cellStyle name="差_案例1-掘进机 4 3" xfId="9651"/>
    <cellStyle name="Normal - Style1 3 4 3" xfId="9652"/>
    <cellStyle name="差_案例1-掘进机 5" xfId="9653"/>
    <cellStyle name="Normal - Style1 3 5" xfId="9654"/>
    <cellStyle name="差_案例1-掘进机 5 2" xfId="9655"/>
    <cellStyle name="Normal - Style1 3 5 2" xfId="9656"/>
    <cellStyle name="Normal - Style1 3 5 2 2" xfId="9657"/>
    <cellStyle name="差_案例1-掘进机 5 3" xfId="9658"/>
    <cellStyle name="Normal - Style1 3 5 3" xfId="9659"/>
    <cellStyle name="差_案例1-掘进机 6" xfId="9660"/>
    <cellStyle name="标题 4 5 3 2" xfId="9661"/>
    <cellStyle name="Normal - Style1 3 6" xfId="9662"/>
    <cellStyle name="差_案例1-掘进机 6 2" xfId="9663"/>
    <cellStyle name="Normal - Style1 3 6 2" xfId="9664"/>
    <cellStyle name="链接单元格 3 3" xfId="9665"/>
    <cellStyle name="Normal - Style1 3 6 2 2" xfId="9666"/>
    <cellStyle name="Normal - Style1 3 6 3" xfId="9667"/>
    <cellStyle name="差_案例1-掘进机 7" xfId="9668"/>
    <cellStyle name="Normal - Style1 3 7" xfId="9669"/>
    <cellStyle name="差_案例1-掘进机 8" xfId="9670"/>
    <cellStyle name="Normal - Style1 3 8" xfId="9671"/>
    <cellStyle name="Normal - Style1 3 8 2" xfId="9672"/>
    <cellStyle name="差_案例1-掘进机 9" xfId="9673"/>
    <cellStyle name="Normal - Style1 3 9" xfId="9674"/>
    <cellStyle name="强调文字颜色 1 7 3" xfId="9675"/>
    <cellStyle name="Normal - Style1 4 2 2" xfId="9676"/>
    <cellStyle name="Normal - Style1 4 2 2 2" xfId="9677"/>
    <cellStyle name="Normal - Style1 4 2 3" xfId="9678"/>
    <cellStyle name="RevList 11 2 2" xfId="9679"/>
    <cellStyle name="Normal - Style1 4 3" xfId="9680"/>
    <cellStyle name="强调文字颜色 1 8 3" xfId="9681"/>
    <cellStyle name="Normal - Style1 4 3 2" xfId="9682"/>
    <cellStyle name="Normal - Style1 4 3 3" xfId="9683"/>
    <cellStyle name="Normal - Style1 4 4" xfId="9684"/>
    <cellStyle name="Normal - Style1 4 4 2" xfId="9685"/>
    <cellStyle name="Normal - Style1 4 4 2 2" xfId="9686"/>
    <cellStyle name="Normal - Style1 4 4 3" xfId="9687"/>
    <cellStyle name="Normal - Style1 4 5" xfId="9688"/>
    <cellStyle name="Normal - Style1 4 5 2" xfId="9689"/>
    <cellStyle name="Normal - Style1 4 5 2 2" xfId="9690"/>
    <cellStyle name="Normal - Style1 4 5 3" xfId="9691"/>
    <cellStyle name="Normal - Style1 4 6" xfId="9692"/>
    <cellStyle name="Normal - Style1 4 6 2" xfId="9693"/>
    <cellStyle name="Normal - Style1 4 6 2 2" xfId="9694"/>
    <cellStyle name="Normal - Style1 4 6 3" xfId="9695"/>
    <cellStyle name="Normal - Style1 4 8" xfId="9696"/>
    <cellStyle name="Normal - Style1 4 8 2" xfId="9697"/>
    <cellStyle name="强调文字颜色 2 7 3" xfId="9698"/>
    <cellStyle name="Normal - Style1 5 2 2" xfId="9699"/>
    <cellStyle name="Normal - Style1 5 2 2 2" xfId="9700"/>
    <cellStyle name="Normal - Style1 5 2 3" xfId="9701"/>
    <cellStyle name="强调文字颜色 2 8 3" xfId="9702"/>
    <cellStyle name="常规 42" xfId="9703"/>
    <cellStyle name="常规 37" xfId="9704"/>
    <cellStyle name="Normal - Style1 5 3 2" xfId="9705"/>
    <cellStyle name="常规 42 2" xfId="9706"/>
    <cellStyle name="常规 37 2" xfId="9707"/>
    <cellStyle name="Normal - Style1 5 3 2 2" xfId="9708"/>
    <cellStyle name="常规 43" xfId="9709"/>
    <cellStyle name="常规 38" xfId="9710"/>
    <cellStyle name="Normal - Style1 5 3 3" xfId="9711"/>
    <cellStyle name="Normal - Style1 5 4" xfId="9712"/>
    <cellStyle name="Normal - Style1 5 4 2" xfId="9713"/>
    <cellStyle name="Normal - Style1 5 4 2 2" xfId="9714"/>
    <cellStyle name="Normal - Style1 5 4 3" xfId="9715"/>
    <cellStyle name="Normal - Style1 5 5" xfId="9716"/>
    <cellStyle name="Normal - Style1 5 5 2" xfId="9717"/>
    <cellStyle name="Normal - Style1 5 5 2 2" xfId="9718"/>
    <cellStyle name="Normal - Style1 5 5 3" xfId="9719"/>
    <cellStyle name="Normal - Style1 5 6" xfId="9720"/>
    <cellStyle name="Normal - Style1 5 6 2" xfId="9721"/>
    <cellStyle name="千位分隔 2 12" xfId="9722"/>
    <cellStyle name="Normal - Style1 5 6 2 2" xfId="9723"/>
    <cellStyle name="Normal - Style1 5 6 3" xfId="9724"/>
    <cellStyle name="Normal - Style1 5 7" xfId="9725"/>
    <cellStyle name="Tickmark" xfId="9726"/>
    <cellStyle name="Normal - Style1 5 7 2" xfId="9727"/>
    <cellStyle name="Normal - Style1 5 8" xfId="9728"/>
    <cellStyle name="样式 1 4" xfId="9729"/>
    <cellStyle name="Normal - Style1 5 8 2" xfId="9730"/>
    <cellStyle name="Normal - Style1 5 9" xfId="9731"/>
    <cellStyle name="强调文字颜色 3 7 3" xfId="9732"/>
    <cellStyle name="千位分隔 2 20" xfId="9733"/>
    <cellStyle name="千位分隔 2 15" xfId="9734"/>
    <cellStyle name="Normal - Style1 6 2 2" xfId="9735"/>
    <cellStyle name="千位分隔 2 15 2" xfId="9736"/>
    <cellStyle name="Normal - Style1 6 2 2 2" xfId="9737"/>
    <cellStyle name="千位分隔 2 21" xfId="9738"/>
    <cellStyle name="千位分隔 2 16" xfId="9739"/>
    <cellStyle name="Normal - Style1 6 2 3" xfId="9740"/>
    <cellStyle name="Normal - Style1 7 2" xfId="9741"/>
    <cellStyle name="强调文字颜色 4 7 3" xfId="9742"/>
    <cellStyle name="千位分隔 7 20" xfId="9743"/>
    <cellStyle name="千位分隔 7 15" xfId="9744"/>
    <cellStyle name="Normal - Style1 7 2 2" xfId="9745"/>
    <cellStyle name="千位分隔 7 21" xfId="9746"/>
    <cellStyle name="千位分隔 7 16" xfId="9747"/>
    <cellStyle name="Normal - Style1 7 2 3" xfId="9748"/>
    <cellStyle name="Normal - Style1 7 8 2" xfId="9749"/>
    <cellStyle name="Normal - Style1 7 9" xfId="9750"/>
    <cellStyle name="Normal - Style1 8" xfId="9751"/>
    <cellStyle name="Normal - Style1 8 2" xfId="9752"/>
    <cellStyle name="样式 1 4 5" xfId="9753"/>
    <cellStyle name="强调文字颜色 5 7 3" xfId="9754"/>
    <cellStyle name="Normal - Style1 8 2 2" xfId="9755"/>
    <cellStyle name="Normal - Style1 8 2 2 2" xfId="9756"/>
    <cellStyle name="Normal - Style1 8 2 3" xfId="9757"/>
    <cellStyle name="Normal - Style1 8 6 2 2" xfId="9758"/>
    <cellStyle name="强调文字颜色 2 4 2 2 2" xfId="9759"/>
    <cellStyle name="Normal - Style1 8 6 3" xfId="9760"/>
    <cellStyle name="Normal - Style1 8 7 2" xfId="9761"/>
    <cellStyle name="Normal - Style1 8 9" xfId="9762"/>
    <cellStyle name="Normal - Style1 9" xfId="9763"/>
    <cellStyle name="Normal - Style1 9 2" xfId="9764"/>
    <cellStyle name="强调文字颜色 6 7 3" xfId="9765"/>
    <cellStyle name="Normal - Style1 9 2 2" xfId="9766"/>
    <cellStyle name="RevList 4 19" xfId="9767"/>
    <cellStyle name="Normal - Style1 9 2 2 2" xfId="9768"/>
    <cellStyle name="Normal - Style1 9 2 3" xfId="9769"/>
    <cellStyle name="Normal - Style1 9 3 2 2" xfId="9770"/>
    <cellStyle name="适中 2 7" xfId="9771"/>
    <cellStyle name="Normal - Style1 9 4 3" xfId="9772"/>
    <cellStyle name="Normal - Style1 9 5 2 2" xfId="9773"/>
    <cellStyle name="适中 3 7" xfId="9774"/>
    <cellStyle name="Normal - Style1 9 5 3" xfId="9775"/>
    <cellStyle name="适中 4 6" xfId="9776"/>
    <cellStyle name="Normal - Style1 9 6 2" xfId="9777"/>
    <cellStyle name="Normal - Style1 9 6 2 2" xfId="9778"/>
    <cellStyle name="强调文字颜色 2 4 3 2 2" xfId="9779"/>
    <cellStyle name="Normal - Style1 9 6 3" xfId="9780"/>
    <cellStyle name="Normal - Style1 9 7" xfId="9781"/>
    <cellStyle name="适中 5 6" xfId="9782"/>
    <cellStyle name="Normal - Style1 9 7 2" xfId="9783"/>
    <cellStyle name="Normal - Style1 9 8" xfId="9784"/>
    <cellStyle name="适中 6 6" xfId="9785"/>
    <cellStyle name="Normal - Style1 9 8 2" xfId="9786"/>
    <cellStyle name="Normal - Style1 9 9" xfId="9787"/>
    <cellStyle name="t_现金流" xfId="9788"/>
    <cellStyle name="Normal$" xfId="9789"/>
    <cellStyle name="Normal_ rislugp" xfId="9790"/>
    <cellStyle name="normal1" xfId="9791"/>
    <cellStyle name="normal1$" xfId="9792"/>
    <cellStyle name="normal12" xfId="9793"/>
    <cellStyle name="normal1R" xfId="9794"/>
    <cellStyle name="Normal2" xfId="9795"/>
    <cellStyle name="Normalny_Arkusz1" xfId="9796"/>
    <cellStyle name="NormalR" xfId="9797"/>
    <cellStyle name="Note" xfId="9798"/>
    <cellStyle name="Ø›ŽÅ_SCWHX012" xfId="9799"/>
    <cellStyle name="Œ…‹æØ‚è [0.00]_Region Orders (2)" xfId="9800"/>
    <cellStyle name="Œ…‹æØ‚è_Region Orders (2)" xfId="9801"/>
    <cellStyle name="oft Excel]_x000d__x000a_Comment=open=/f ‚ðw’è‚·‚é‚ÆAƒ†[ƒU[’è‹`ŠÖ”‚ðŠÖ”“\‚è•t‚¯‚Ìˆê——‚É“o˜^‚·‚é‚±‚Æ‚ª‚Å‚«‚Ü‚·B_x000d__x000a_Maximized 2" xfId="9802"/>
    <cellStyle name="oft Excel]_x000d__x000a_Comment=open=/f ‚ðw’è‚·‚é‚ÆAƒ†[ƒU[’è‹`ŠÖ”‚ðŠÖ”“\‚è•t‚¯‚Ìˆê——‚É“o˜^‚·‚é‚±‚Æ‚ª‚Å‚«‚Ü‚·B_x000d__x000a_Maximized 2 2" xfId="9803"/>
    <cellStyle name="Ohne F" xfId="9804"/>
    <cellStyle name="ºó¼Ì³¬¼¶Á´½Ó" xfId="9805"/>
    <cellStyle name="Output" xfId="9806"/>
    <cellStyle name="Output Amounts" xfId="9807"/>
    <cellStyle name="Patterna" xfId="9808"/>
    <cellStyle name="per.style" xfId="9809"/>
    <cellStyle name="per.style 2" xfId="9810"/>
    <cellStyle name="per.style 2 2" xfId="9811"/>
    <cellStyle name="Percent (0)" xfId="9812"/>
    <cellStyle name="常规 5 4 7" xfId="9813"/>
    <cellStyle name="Percent (0) 2" xfId="9814"/>
    <cellStyle name="输出 14" xfId="9815"/>
    <cellStyle name="常规 5 4 7 2" xfId="9816"/>
    <cellStyle name="Percent (0) 2 2" xfId="9817"/>
    <cellStyle name="Percent (0) 3" xfId="9818"/>
    <cellStyle name="Percent [0%]" xfId="9819"/>
    <cellStyle name="Percent [0%] 11" xfId="9820"/>
    <cellStyle name="Percent [0%] 12" xfId="9821"/>
    <cellStyle name="Percent [0%] 13" xfId="9822"/>
    <cellStyle name="Percent [0%] 14" xfId="9823"/>
    <cellStyle name="Percent [0%] 21" xfId="9824"/>
    <cellStyle name="Percent [0%] 16" xfId="9825"/>
    <cellStyle name="Percent [0%] 17" xfId="9826"/>
    <cellStyle name="Percent [0%] 18" xfId="9827"/>
    <cellStyle name="Percent [0%] 19" xfId="9828"/>
    <cellStyle name="Percent [0%] 2" xfId="9829"/>
    <cellStyle name="强调文字颜色 3 3 3 3" xfId="9830"/>
    <cellStyle name="Percent [0%] 2 10" xfId="9831"/>
    <cellStyle name="Percent [0%] 2 11" xfId="9832"/>
    <cellStyle name="Percent [0%] 2 12" xfId="9833"/>
    <cellStyle name="Percent [0%] 2 14" xfId="9834"/>
    <cellStyle name="Percent [0%] 2 20" xfId="9835"/>
    <cellStyle name="Percent [0%] 2 15" xfId="9836"/>
    <cellStyle name="Percent [0%] 2 21" xfId="9837"/>
    <cellStyle name="Percent [0%] 2 16" xfId="9838"/>
    <cellStyle name="Percent [0%] 2 19" xfId="9839"/>
    <cellStyle name="强调文字颜色 1 2 3 3" xfId="9840"/>
    <cellStyle name="Percent [0%] 2 2" xfId="9841"/>
    <cellStyle name="Percent [0%] 2 2 2" xfId="9842"/>
    <cellStyle name="Percent [0%] 2 2 3" xfId="9843"/>
    <cellStyle name="强调文字颜色 1 2 3 4" xfId="9844"/>
    <cellStyle name="Percent [0%] 2 3" xfId="9845"/>
    <cellStyle name="Percent [0%] 2 4" xfId="9846"/>
    <cellStyle name="Percent [0%] 2 5" xfId="9847"/>
    <cellStyle name="借出原因 2" xfId="9848"/>
    <cellStyle name="Percent [0%] 2 6" xfId="9849"/>
    <cellStyle name="Percent [0%] 2 8" xfId="9850"/>
    <cellStyle name="Percent [0%] 2 9" xfId="9851"/>
    <cellStyle name="Percent [0%] 4" xfId="9852"/>
    <cellStyle name="Percent [0%] 5" xfId="9853"/>
    <cellStyle name="Percent [0%] 6" xfId="9854"/>
    <cellStyle name="Percent [0%] 7" xfId="9855"/>
    <cellStyle name="Percent [0%] 8" xfId="9856"/>
    <cellStyle name="Percent [0%] 9" xfId="9857"/>
    <cellStyle name="Percent [0.00%]" xfId="9858"/>
    <cellStyle name="Percent [0.00%] 10" xfId="9859"/>
    <cellStyle name="Percent [0.00%] 11" xfId="9860"/>
    <cellStyle name="Percent [0.00%] 12" xfId="9861"/>
    <cellStyle name="Percent [0.00%] 13" xfId="9862"/>
    <cellStyle name="Percent [0.00%] 14" xfId="9863"/>
    <cellStyle name="Percent [0.00%] 20" xfId="9864"/>
    <cellStyle name="Percent [0.00%] 15" xfId="9865"/>
    <cellStyle name="Percent [0.00%] 21" xfId="9866"/>
    <cellStyle name="Percent [0.00%] 16" xfId="9867"/>
    <cellStyle name="Percent [0.00%] 17" xfId="9868"/>
    <cellStyle name="强调文字颜色 3 10" xfId="9869"/>
    <cellStyle name="常规 12 8 2" xfId="9870"/>
    <cellStyle name="Percent [0.00%] 18" xfId="9871"/>
    <cellStyle name="强调文字颜色 3 11" xfId="9872"/>
    <cellStyle name="RevList 2 9 2" xfId="9873"/>
    <cellStyle name="Percent [0.00%] 19" xfId="9874"/>
    <cellStyle name="Percent [0.00%] 2 10" xfId="9875"/>
    <cellStyle name="Percent [0.00%] 2 11" xfId="9876"/>
    <cellStyle name="Percent [0.00%] 2 12" xfId="9877"/>
    <cellStyle name="Percent [0.00%] 2 20" xfId="9878"/>
    <cellStyle name="Percent [0.00%] 2 15" xfId="9879"/>
    <cellStyle name="Percent [0.00%] 2 21" xfId="9880"/>
    <cellStyle name="Percent [0.00%] 2 16" xfId="9881"/>
    <cellStyle name="Percent [0.00%] 2 17" xfId="9882"/>
    <cellStyle name="Percent [0.00%] 2 19" xfId="9883"/>
    <cellStyle name="Percent [0.00%] 2 2" xfId="9884"/>
    <cellStyle name="Percent [0.00%] 2 2 2" xfId="9885"/>
    <cellStyle name="Percent [0.00%] 2 2 3" xfId="9886"/>
    <cellStyle name="Percent [0.00%] 2 3" xfId="9887"/>
    <cellStyle name="Percent [0.00%] 2 4" xfId="9888"/>
    <cellStyle name="常规 5 11 2 2" xfId="9889"/>
    <cellStyle name="Percent [0.00%] 2 5" xfId="9890"/>
    <cellStyle name="Percent [0.00%] 2 6" xfId="9891"/>
    <cellStyle name="Percent [0.00%] 2 9" xfId="9892"/>
    <cellStyle name="Percent [0.00%] 3" xfId="9893"/>
    <cellStyle name="Percent [0.00%] 4" xfId="9894"/>
    <cellStyle name="千位分隔[0] 2 2 2 2 3 2 2" xfId="9895"/>
    <cellStyle name="Percent [0.00%] 5" xfId="9896"/>
    <cellStyle name="Percent [0.00%] 6" xfId="9897"/>
    <cellStyle name="Percent [0.00%] 9" xfId="9898"/>
    <cellStyle name="表标题" xfId="9899"/>
    <cellStyle name="Percent [0] 2" xfId="9900"/>
    <cellStyle name="表标题 2" xfId="9901"/>
    <cellStyle name="Percent [0] 2 2" xfId="9902"/>
    <cellStyle name="Percent [00]" xfId="9903"/>
    <cellStyle name="Percent [00] 2" xfId="9904"/>
    <cellStyle name="Percent [00] 2 2" xfId="9905"/>
    <cellStyle name="Percent [00] 3" xfId="9906"/>
    <cellStyle name="Percent [2]" xfId="9907"/>
    <cellStyle name="Percent [2] 10" xfId="9908"/>
    <cellStyle name="Percent [2] 11" xfId="9909"/>
    <cellStyle name="Percent [2] 12" xfId="9910"/>
    <cellStyle name="适中 3 3 2" xfId="9911"/>
    <cellStyle name="Percent [2] 13" xfId="9912"/>
    <cellStyle name="Percent [2] 14" xfId="9913"/>
    <cellStyle name="Percent [2] 21" xfId="9914"/>
    <cellStyle name="Percent [2] 16" xfId="9915"/>
    <cellStyle name="Percent [2] 22" xfId="9916"/>
    <cellStyle name="Percent [2] 17" xfId="9917"/>
    <cellStyle name="Percent [2] 23" xfId="9918"/>
    <cellStyle name="Percent [2] 18" xfId="9919"/>
    <cellStyle name="Percent [2] 24" xfId="9920"/>
    <cellStyle name="Percent [2] 19" xfId="9921"/>
    <cellStyle name="Percent [2] 2" xfId="9922"/>
    <cellStyle name="Percent [2] 2 11" xfId="9923"/>
    <cellStyle name="Percent [2] 2 12" xfId="9924"/>
    <cellStyle name="Percent [2] 2 13" xfId="9925"/>
    <cellStyle name="Percent [2] 2 14" xfId="9926"/>
    <cellStyle name="Percent [2] 2 17" xfId="9927"/>
    <cellStyle name="Percent [2] 2 18" xfId="9928"/>
    <cellStyle name="公司标准表 8 2 2 2" xfId="9929"/>
    <cellStyle name="Percent [2] 2 19" xfId="9930"/>
    <cellStyle name="Percent [2] 7" xfId="9931"/>
    <cellStyle name="Percent [2] 2 2 3" xfId="9932"/>
    <cellStyle name="Percent [2] 8" xfId="9933"/>
    <cellStyle name="Percent [2] 2 2 4" xfId="9934"/>
    <cellStyle name="Percent [2] 2 4" xfId="9935"/>
    <cellStyle name="Percent [2] 2 5" xfId="9936"/>
    <cellStyle name="Percent [2] 2 6" xfId="9937"/>
    <cellStyle name="Percent [2] 2 7" xfId="9938"/>
    <cellStyle name="Percent [2] 2 8" xfId="9939"/>
    <cellStyle name="Percent [2] 2 9" xfId="9940"/>
    <cellStyle name="Percent [2] 25" xfId="9941"/>
    <cellStyle name="Percent [2] 26" xfId="9942"/>
    <cellStyle name="RevList 5 11 2" xfId="9943"/>
    <cellStyle name="Percent [2] 3" xfId="9944"/>
    <cellStyle name="Percent [2] 4" xfId="9945"/>
    <cellStyle name="Percent [2] 5" xfId="9946"/>
    <cellStyle name="Percent [2] 5 2" xfId="9947"/>
    <cellStyle name="Percent [2] 5 3" xfId="9948"/>
    <cellStyle name="Percent [2] 5 4" xfId="9949"/>
    <cellStyle name="Percent [2] 9" xfId="9950"/>
    <cellStyle name="Percent[0]" xfId="9951"/>
    <cellStyle name="输入 3 7" xfId="9952"/>
    <cellStyle name="Percent[0] 10" xfId="9953"/>
    <cellStyle name="PSSpacer 2" xfId="9954"/>
    <cellStyle name="Percent[0] 11" xfId="9955"/>
    <cellStyle name="PSSpacer 3" xfId="9956"/>
    <cellStyle name="Percent[0] 12" xfId="9957"/>
    <cellStyle name="Percent[0] 13" xfId="9958"/>
    <cellStyle name="Percent[0] 14" xfId="9959"/>
    <cellStyle name="Percent[0] 20" xfId="9960"/>
    <cellStyle name="Percent[0] 15" xfId="9961"/>
    <cellStyle name="Percent[0] 21" xfId="9962"/>
    <cellStyle name="Percent[0] 16" xfId="9963"/>
    <cellStyle name="Percent[0] 17" xfId="9964"/>
    <cellStyle name="Percent[0] 18" xfId="9965"/>
    <cellStyle name="Percent[0] 19" xfId="9966"/>
    <cellStyle name="Percent[0] 2" xfId="9967"/>
    <cellStyle name="注释 2 9 3" xfId="9968"/>
    <cellStyle name="Percent[0] 2 10" xfId="9969"/>
    <cellStyle name="注释 2 9 4" xfId="9970"/>
    <cellStyle name="Percent[0] 2 11" xfId="9971"/>
    <cellStyle name="注释 2 9 5" xfId="9972"/>
    <cellStyle name="Percent[0] 2 12" xfId="9973"/>
    <cellStyle name="Percent[0] 2 13" xfId="9974"/>
    <cellStyle name="Percent[0] 2 14" xfId="9975"/>
    <cellStyle name="Percent[0] 2 20" xfId="9976"/>
    <cellStyle name="Percent[0] 2 15" xfId="9977"/>
    <cellStyle name="Percent[0] 2 21" xfId="9978"/>
    <cellStyle name="Percent[0] 2 16" xfId="9979"/>
    <cellStyle name="Percent[0] 2 17" xfId="9980"/>
    <cellStyle name="Percent[0] 2 18" xfId="9981"/>
    <cellStyle name="Percent[0] 2 19" xfId="9982"/>
    <cellStyle name="Percent[0] 2 2" xfId="9983"/>
    <cellStyle name="Percent[0] 2 2 2" xfId="9984"/>
    <cellStyle name="Percent[0] 2 2 3" xfId="9985"/>
    <cellStyle name="Percent[0] 2 3" xfId="9986"/>
    <cellStyle name="Percent[0] 2 4" xfId="9987"/>
    <cellStyle name="Percent[0] 2 5" xfId="9988"/>
    <cellStyle name="Percent[0] 2 6" xfId="9989"/>
    <cellStyle name="Percent[0] 2 7" xfId="9990"/>
    <cellStyle name="Percent[0] 2 8" xfId="9991"/>
    <cellStyle name="Percent[0] 5" xfId="9992"/>
    <cellStyle name="Percent[0] 6" xfId="9993"/>
    <cellStyle name="Percent[0] 7" xfId="9994"/>
    <cellStyle name="Percent[0] 8" xfId="9995"/>
    <cellStyle name="Percent[0] 9" xfId="9996"/>
    <cellStyle name="Percent[2]" xfId="9997"/>
    <cellStyle name="Percent[2] 10" xfId="9998"/>
    <cellStyle name="百分比 5 2 8 2" xfId="9999"/>
    <cellStyle name="Percent[2] 11" xfId="10000"/>
    <cellStyle name="Percent[2] 12" xfId="10001"/>
    <cellStyle name="注释 6 9 2" xfId="10002"/>
    <cellStyle name="Percent[2] 13" xfId="10003"/>
    <cellStyle name="差_Sheet2 2 2" xfId="10004"/>
    <cellStyle name="Percent[2] 14" xfId="10005"/>
    <cellStyle name="Percent[2] 20" xfId="10006"/>
    <cellStyle name="Percent[2] 15" xfId="10007"/>
    <cellStyle name="Percent[2] 21" xfId="10008"/>
    <cellStyle name="Percent[2] 16" xfId="10009"/>
    <cellStyle name="Percent[2] 17" xfId="10010"/>
    <cellStyle name="Percent[2] 18" xfId="10011"/>
    <cellStyle name="好_仙桃-田" xfId="10012"/>
    <cellStyle name="Percent[2] 19" xfId="10013"/>
    <cellStyle name="Percent[2] 2" xfId="10014"/>
    <cellStyle name="Percent[2] 2 20" xfId="10015"/>
    <cellStyle name="Percent[2] 2 15" xfId="10016"/>
    <cellStyle name="Percent[2] 2 21" xfId="10017"/>
    <cellStyle name="Percent[2] 2 16" xfId="10018"/>
    <cellStyle name="PSDec 2" xfId="10019"/>
    <cellStyle name="Percent[2] 2 17" xfId="10020"/>
    <cellStyle name="PSDec 3" xfId="10021"/>
    <cellStyle name="Percent[2] 2 18" xfId="10022"/>
    <cellStyle name="Percent[2] 2 2" xfId="10023"/>
    <cellStyle name="Percent[2] 2 2 2" xfId="10024"/>
    <cellStyle name="Percent[2] 2 2 3" xfId="10025"/>
    <cellStyle name="Percent[2] 2 3" xfId="10026"/>
    <cellStyle name="Percent[2] 2 4" xfId="10027"/>
    <cellStyle name="Percent[2] 2 5" xfId="10028"/>
    <cellStyle name="Percent[2] 2 6" xfId="10029"/>
    <cellStyle name="Percent[2] 2 7" xfId="10030"/>
    <cellStyle name="Percent[2] 2 8" xfId="10031"/>
    <cellStyle name="Percent[2] 2 9" xfId="10032"/>
    <cellStyle name="Percent[2] 4" xfId="10033"/>
    <cellStyle name="Percent[2] 4 2" xfId="10034"/>
    <cellStyle name="Percent[2] 5" xfId="10035"/>
    <cellStyle name="Percent[2] 6" xfId="10036"/>
    <cellStyle name="标题 2 2 5 2" xfId="10037"/>
    <cellStyle name="Percent[2] 7" xfId="10038"/>
    <cellStyle name="标题 2 2 5 3" xfId="10039"/>
    <cellStyle name="Percent[2] 8" xfId="10040"/>
    <cellStyle name="Percent[2] 9" xfId="10041"/>
    <cellStyle name="Percent1" xfId="10042"/>
    <cellStyle name="percentr" xfId="10043"/>
    <cellStyle name="常规 5 2 5" xfId="10044"/>
    <cellStyle name="Pourcentage_pldt" xfId="10045"/>
    <cellStyle name="样式 1" xfId="10046"/>
    <cellStyle name="Prefilled" xfId="10047"/>
    <cellStyle name="样式 1 2" xfId="10048"/>
    <cellStyle name="差_鲲鹏房产测算表邵02" xfId="10049"/>
    <cellStyle name="Prefilled 2" xfId="10050"/>
    <cellStyle name="PrePop Currency (0)" xfId="10051"/>
    <cellStyle name="PrePop Currency (0) 2" xfId="10052"/>
    <cellStyle name="PrePop Currency (0) 2 2" xfId="10053"/>
    <cellStyle name="PrePop Currency (2)" xfId="10054"/>
    <cellStyle name="PrePop Currency (2) 2" xfId="10055"/>
    <cellStyle name="注释 9 5 4" xfId="10056"/>
    <cellStyle name="千位分隔 10 2 21" xfId="10057"/>
    <cellStyle name="千位分隔 10 2 16" xfId="10058"/>
    <cellStyle name="PrePop Currency (2) 2 2" xfId="10059"/>
    <cellStyle name="style2 14" xfId="10060"/>
    <cellStyle name="PrePop Units (2)" xfId="10061"/>
    <cellStyle name="PrePop Units (2) 2" xfId="10062"/>
    <cellStyle name="pricing" xfId="10063"/>
    <cellStyle name="PSChar" xfId="10064"/>
    <cellStyle name="PSChar 23" xfId="10065"/>
    <cellStyle name="PSChar 18" xfId="10066"/>
    <cellStyle name="PSChar 2" xfId="10067"/>
    <cellStyle name="PSChar 2 10" xfId="10068"/>
    <cellStyle name="PSChar 2 11" xfId="10069"/>
    <cellStyle name="强调文字颜色 5 3 2 2 3 2" xfId="10070"/>
    <cellStyle name="PSChar 2 12" xfId="10071"/>
    <cellStyle name="PSChar 2 13" xfId="10072"/>
    <cellStyle name="PSChar 2 14" xfId="10073"/>
    <cellStyle name="PSChar 2 20" xfId="10074"/>
    <cellStyle name="PSChar 2 15" xfId="10075"/>
    <cellStyle name="注释 5 6 3 2" xfId="10076"/>
    <cellStyle name="PSChar 2 21" xfId="10077"/>
    <cellStyle name="PSChar 2 16" xfId="10078"/>
    <cellStyle name="PSChar 2 18" xfId="10079"/>
    <cellStyle name="PSChar 2 19" xfId="10080"/>
    <cellStyle name="PSChar 2 2" xfId="10081"/>
    <cellStyle name="PSChar 2 2 2" xfId="10082"/>
    <cellStyle name="PSChar 2 2 4" xfId="10083"/>
    <cellStyle name="PSChar 2 3" xfId="10084"/>
    <cellStyle name="PSChar 2 4" xfId="10085"/>
    <cellStyle name="PSChar 2 5" xfId="10086"/>
    <cellStyle name="PSChar 2 6" xfId="10087"/>
    <cellStyle name="PSChar 2 8" xfId="10088"/>
    <cellStyle name="PSChar 25" xfId="10089"/>
    <cellStyle name="解释性文本 2 6 2" xfId="10090"/>
    <cellStyle name="PSChar 26" xfId="10091"/>
    <cellStyle name="PSChar 3" xfId="10092"/>
    <cellStyle name="PSChar 3 2" xfId="10093"/>
    <cellStyle name="PSChar 3 2 2" xfId="10094"/>
    <cellStyle name="PSChar 3 3" xfId="10095"/>
    <cellStyle name="注释 2 4 3 2" xfId="10096"/>
    <cellStyle name="PSChar 4" xfId="10097"/>
    <cellStyle name="PSChar 5 2" xfId="10098"/>
    <cellStyle name="PSDate" xfId="10099"/>
    <cellStyle name="PSDate 2" xfId="10100"/>
    <cellStyle name="PSDate 2 2" xfId="10101"/>
    <cellStyle name="PSDate 3" xfId="10102"/>
    <cellStyle name="PSDec" xfId="10103"/>
    <cellStyle name="PSDec 2 2" xfId="10104"/>
    <cellStyle name="PSHeading" xfId="10105"/>
    <cellStyle name="PSHeading 2" xfId="10106"/>
    <cellStyle name="PSInt" xfId="10107"/>
    <cellStyle name="PSInt 2" xfId="10108"/>
    <cellStyle name="PSInt 2 2" xfId="10109"/>
    <cellStyle name="强调文字颜色 6 3 2 3 2" xfId="10110"/>
    <cellStyle name="PSInt 3" xfId="10111"/>
    <cellStyle name="PSSpacer" xfId="10112"/>
    <cellStyle name="PSSpacer 2 2" xfId="10113"/>
    <cellStyle name="Rates" xfId="10114"/>
    <cellStyle name="realtime" xfId="10115"/>
    <cellStyle name="Red" xfId="10116"/>
    <cellStyle name="result" xfId="10117"/>
    <cellStyle name="revised" xfId="10118"/>
    <cellStyle name="RevList" xfId="10119"/>
    <cellStyle name="RevList 10" xfId="10120"/>
    <cellStyle name="RevList 10 2" xfId="10121"/>
    <cellStyle name="RevList 10 2 2" xfId="10122"/>
    <cellStyle name="RevList 10 3" xfId="10123"/>
    <cellStyle name="RevList 11" xfId="10124"/>
    <cellStyle name="RevList 11 2" xfId="10125"/>
    <cellStyle name="RevList 12" xfId="10126"/>
    <cellStyle name="千位分隔[0] 2" xfId="10127"/>
    <cellStyle name="RevList 12 2 2" xfId="10128"/>
    <cellStyle name="RevList 12 3" xfId="10129"/>
    <cellStyle name="RevList 12 3 2" xfId="10130"/>
    <cellStyle name="RevList 13" xfId="10131"/>
    <cellStyle name="RevList 13 2" xfId="10132"/>
    <cellStyle name="RevList 13 2 2" xfId="10133"/>
    <cellStyle name="链接单元格 2 3 2 2" xfId="10134"/>
    <cellStyle name="RevList 13 3" xfId="10135"/>
    <cellStyle name="RevList 13 3 2" xfId="10136"/>
    <cellStyle name="RevList 14" xfId="10137"/>
    <cellStyle name="RevList 14 2" xfId="10138"/>
    <cellStyle name="RevList 14 2 2" xfId="10139"/>
    <cellStyle name="RevList 14 3" xfId="10140"/>
    <cellStyle name="RevList 14 4" xfId="10141"/>
    <cellStyle name="常规 11 20" xfId="10142"/>
    <cellStyle name="常规 11 15" xfId="10143"/>
    <cellStyle name="RevList 15 3 2" xfId="10144"/>
    <cellStyle name="RevList 15 4" xfId="10145"/>
    <cellStyle name="RevList 16 3" xfId="10146"/>
    <cellStyle name="百分比 8 10" xfId="10147"/>
    <cellStyle name="RevList 17 2 2" xfId="10148"/>
    <cellStyle name="常规 24 5 3" xfId="10149"/>
    <cellStyle name="RevList 9 6 2" xfId="10150"/>
    <cellStyle name="RevList 23" xfId="10151"/>
    <cellStyle name="RevList 18" xfId="10152"/>
    <cellStyle name="RevList 9 6 2 2" xfId="10153"/>
    <cellStyle name="RevList 23 2" xfId="10154"/>
    <cellStyle name="RevList 18 2" xfId="10155"/>
    <cellStyle name="RevList 18 2 2" xfId="10156"/>
    <cellStyle name="RevList 18 3" xfId="10157"/>
    <cellStyle name="RevList 9 6 3" xfId="10158"/>
    <cellStyle name="RevList 24" xfId="10159"/>
    <cellStyle name="RevList 19" xfId="10160"/>
    <cellStyle name="RevList 24 2" xfId="10161"/>
    <cellStyle name="RevList 19 2" xfId="10162"/>
    <cellStyle name="RevList 19 3" xfId="10163"/>
    <cellStyle name="RevList 2" xfId="10164"/>
    <cellStyle name="RevList 2 10" xfId="10165"/>
    <cellStyle name="RevList 2 10 2" xfId="10166"/>
    <cellStyle name="强调文字颜色 5 4 3 2 2" xfId="10167"/>
    <cellStyle name="RevList 2 11" xfId="10168"/>
    <cellStyle name="RevList 2 11 2" xfId="10169"/>
    <cellStyle name="RevList 2 12" xfId="10170"/>
    <cellStyle name="style2 10" xfId="10171"/>
    <cellStyle name="RevList 2 12 2" xfId="10172"/>
    <cellStyle name="RevList 2 13" xfId="10173"/>
    <cellStyle name="t_铝厂现金流1125" xfId="10174"/>
    <cellStyle name="RevList 2 13 2" xfId="10175"/>
    <cellStyle name="RevList 2 14" xfId="10176"/>
    <cellStyle name="好_娄娄沟房屋及构筑物照片 7" xfId="10177"/>
    <cellStyle name="RevList 2 14 2" xfId="10178"/>
    <cellStyle name="RevList 2 20" xfId="10179"/>
    <cellStyle name="RevList 2 15" xfId="10180"/>
    <cellStyle name="RevList 2 20 2" xfId="10181"/>
    <cellStyle name="RevList 2 15 2" xfId="10182"/>
    <cellStyle name="常规 31" xfId="10183"/>
    <cellStyle name="常规 26" xfId="10184"/>
    <cellStyle name="RevList 2 21 2" xfId="10185"/>
    <cellStyle name="RevList 2 16 2" xfId="10186"/>
    <cellStyle name="RevList 2 22" xfId="10187"/>
    <cellStyle name="RevList 2 17" xfId="10188"/>
    <cellStyle name="常规 81" xfId="10189"/>
    <cellStyle name="常规 76" xfId="10190"/>
    <cellStyle name="RevList 2 22 2" xfId="10191"/>
    <cellStyle name="RevList 2 17 2" xfId="10192"/>
    <cellStyle name="RevList 2 23" xfId="10193"/>
    <cellStyle name="RevList 2 18" xfId="10194"/>
    <cellStyle name="好_主要设备询价表（塔城） 2 2" xfId="10195"/>
    <cellStyle name="RevList 2 24" xfId="10196"/>
    <cellStyle name="RevList 2 19" xfId="10197"/>
    <cellStyle name="RevList 2 24 2" xfId="10198"/>
    <cellStyle name="RevList 2 19 2" xfId="10199"/>
    <cellStyle name="RevList 2 2" xfId="10200"/>
    <cellStyle name="RevList 2 2 2" xfId="10201"/>
    <cellStyle name="RevList 2 2 2 2" xfId="10202"/>
    <cellStyle name="RevList 2 2 2 2 2" xfId="10203"/>
    <cellStyle name="RevList 2 2 2 3" xfId="10204"/>
    <cellStyle name="RevList 2 2 2 4" xfId="10205"/>
    <cellStyle name="RevList 2 2 4" xfId="10206"/>
    <cellStyle name="强调文字颜色 1 5" xfId="10207"/>
    <cellStyle name="RevList 2 2 4 2" xfId="10208"/>
    <cellStyle name="RevList 2 2 5" xfId="10209"/>
    <cellStyle name="强调文字颜色 2 5" xfId="10210"/>
    <cellStyle name="RevList 2 2 5 2" xfId="10211"/>
    <cellStyle name="RevList 2 2 6" xfId="10212"/>
    <cellStyle name="强调文字颜色 3 5" xfId="10213"/>
    <cellStyle name="RevList 2 2 6 2" xfId="10214"/>
    <cellStyle name="RevList 2 2 7" xfId="10215"/>
    <cellStyle name="好_主要设备询价表（塔城） 2 3" xfId="10216"/>
    <cellStyle name="常规 22 2 2 2" xfId="10217"/>
    <cellStyle name="常规 17 2 2 2" xfId="10218"/>
    <cellStyle name="RevList 2 30" xfId="10219"/>
    <cellStyle name="RevList 2 25" xfId="10220"/>
    <cellStyle name="RevList 2 25 2" xfId="10221"/>
    <cellStyle name="常规 22 2 2 3" xfId="10222"/>
    <cellStyle name="常规 17 2 2 3" xfId="10223"/>
    <cellStyle name="RevList 2 26" xfId="10224"/>
    <cellStyle name="常规 22 2 2 3 2" xfId="10225"/>
    <cellStyle name="常规 17 2 2 3 2" xfId="10226"/>
    <cellStyle name="RevList 2 26 2" xfId="10227"/>
    <cellStyle name="常规 22 2 2 4" xfId="10228"/>
    <cellStyle name="常规 17 2 2 4" xfId="10229"/>
    <cellStyle name="RevList 2 27" xfId="10230"/>
    <cellStyle name="RevList 2 27 2" xfId="10231"/>
    <cellStyle name="千分位[0]_ 白土" xfId="10232"/>
    <cellStyle name="RevList 2 28" xfId="10233"/>
    <cellStyle name="RevList 2 28 2" xfId="10234"/>
    <cellStyle name="RevList 2 29" xfId="10235"/>
    <cellStyle name="RevList 2 29 2" xfId="10236"/>
    <cellStyle name="RevList 2 3" xfId="10237"/>
    <cellStyle name="资产 5" xfId="10238"/>
    <cellStyle name="常规 12 2 3" xfId="10239"/>
    <cellStyle name="RevList 2 3 2" xfId="10240"/>
    <cellStyle name="资产 5 2" xfId="10241"/>
    <cellStyle name="RevList 2 3 2 2" xfId="10242"/>
    <cellStyle name="资产 6" xfId="10243"/>
    <cellStyle name="强调文字颜色 1 3 4 2 2" xfId="10244"/>
    <cellStyle name="RevList 2 3 3" xfId="10245"/>
    <cellStyle name="资产 6 2" xfId="10246"/>
    <cellStyle name="RevList 2 3 3 2" xfId="10247"/>
    <cellStyle name="资产 7" xfId="10248"/>
    <cellStyle name="RevList 2 3 4" xfId="10249"/>
    <cellStyle name="资产 8" xfId="10250"/>
    <cellStyle name="好_娄娄沟房屋及构筑物照片_0270锡林郭勒公司资产评估表 2" xfId="10251"/>
    <cellStyle name="RevList 2 3 5" xfId="10252"/>
    <cellStyle name="RevList 2 4" xfId="10253"/>
    <cellStyle name="强调文字颜色 2 11" xfId="10254"/>
    <cellStyle name="常规 12 3 3" xfId="10255"/>
    <cellStyle name="RevList 2 4 2" xfId="10256"/>
    <cellStyle name="RevList 2 4 2 2" xfId="10257"/>
    <cellStyle name="强调文字颜色 2 12" xfId="10258"/>
    <cellStyle name="常规 12 3 4" xfId="10259"/>
    <cellStyle name="s_SPRC" xfId="10260"/>
    <cellStyle name="RevList 2 4 3" xfId="10261"/>
    <cellStyle name="RevList 2 4 3 2" xfId="10262"/>
    <cellStyle name="强调文字颜色 2 13" xfId="10263"/>
    <cellStyle name="RevList 2 4 4" xfId="10264"/>
    <cellStyle name="RevList 2 5" xfId="10265"/>
    <cellStyle name="常规 12 4 3" xfId="10266"/>
    <cellStyle name="RevList 2 5 2" xfId="10267"/>
    <cellStyle name="RevList 2 5 2 2" xfId="10268"/>
    <cellStyle name="RevList 2 5 3" xfId="10269"/>
    <cellStyle name="RevList 2 5 3 2" xfId="10270"/>
    <cellStyle name="RevList 2 6" xfId="10271"/>
    <cellStyle name="RevList 2 6 2" xfId="10272"/>
    <cellStyle name="RevList 2 6 2 2" xfId="10273"/>
    <cellStyle name="RevList 2 6 3" xfId="10274"/>
    <cellStyle name="RevList 2 6 3 2" xfId="10275"/>
    <cellStyle name="RevList 2 6 4" xfId="10276"/>
    <cellStyle name="RevList 2 7" xfId="10277"/>
    <cellStyle name="常规 12 6 3" xfId="10278"/>
    <cellStyle name="RevList 2 7 2" xfId="10279"/>
    <cellStyle name="RevList 2 7 2 2" xfId="10280"/>
    <cellStyle name="RevList 2 7 3" xfId="10281"/>
    <cellStyle name="RevList 2 8" xfId="10282"/>
    <cellStyle name="RevList 2 8 2" xfId="10283"/>
    <cellStyle name="RevList 2 8 2 2" xfId="10284"/>
    <cellStyle name="RevList 2 8 3" xfId="10285"/>
    <cellStyle name="RevList 2 8 3 2" xfId="10286"/>
    <cellStyle name="RevList 2 8 4" xfId="10287"/>
    <cellStyle name="RevList 2 9" xfId="10288"/>
    <cellStyle name="RevList 30" xfId="10289"/>
    <cellStyle name="RevList 25" xfId="10290"/>
    <cellStyle name="RevList 30 2" xfId="10291"/>
    <cellStyle name="RevList 25 2" xfId="10292"/>
    <cellStyle name="RevList 32 2" xfId="10293"/>
    <cellStyle name="RevList 27 2" xfId="10294"/>
    <cellStyle name="RevList 33 2" xfId="10295"/>
    <cellStyle name="RevList 28 2" xfId="10296"/>
    <cellStyle name="RevList 3 10" xfId="10297"/>
    <cellStyle name="RevList 3 10 2" xfId="10298"/>
    <cellStyle name="RevList 3 11" xfId="10299"/>
    <cellStyle name="RevList 3 11 2" xfId="10300"/>
    <cellStyle name="RevList 3 12 2" xfId="10301"/>
    <cellStyle name="RevList 3 14" xfId="10302"/>
    <cellStyle name="RevList 3 14 2" xfId="10303"/>
    <cellStyle name="RevList 3 20" xfId="10304"/>
    <cellStyle name="RevList 3 15" xfId="10305"/>
    <cellStyle name="RevList 3 20 2" xfId="10306"/>
    <cellStyle name="RevList 3 15 2" xfId="10307"/>
    <cellStyle name="常规 2 2 2 2 2 2 5 2" xfId="10308"/>
    <cellStyle name="RevList 3 21" xfId="10309"/>
    <cellStyle name="RevList 3 16" xfId="10310"/>
    <cellStyle name="RevList 3 21 2" xfId="10311"/>
    <cellStyle name="RevList 3 16 2" xfId="10312"/>
    <cellStyle name="RevList 3 22" xfId="10313"/>
    <cellStyle name="RevList 3 17" xfId="10314"/>
    <cellStyle name="RevList 3 22 2" xfId="10315"/>
    <cellStyle name="RevList 3 17 2" xfId="10316"/>
    <cellStyle name="RevList 3 23" xfId="10317"/>
    <cellStyle name="RevList 3 18" xfId="10318"/>
    <cellStyle name="RevList 3 18 2" xfId="10319"/>
    <cellStyle name="RevList 3 19" xfId="10320"/>
    <cellStyle name="RevList 3 19 2" xfId="10321"/>
    <cellStyle name="RevList 3 2" xfId="10322"/>
    <cellStyle name="RevList 3 2 2" xfId="10323"/>
    <cellStyle name="RevList 3 2 2 3" xfId="10324"/>
    <cellStyle name="RevList 3 2 3" xfId="10325"/>
    <cellStyle name="RevList 3 2 4" xfId="10326"/>
    <cellStyle name="RevList 3 3" xfId="10327"/>
    <cellStyle name="常规 13 2 3" xfId="10328"/>
    <cellStyle name="RevList 3 3 2" xfId="10329"/>
    <cellStyle name="强调文字颜色 1 3 5 2 2" xfId="10330"/>
    <cellStyle name="RevList 3 3 3" xfId="10331"/>
    <cellStyle name="RevList 3 3 4" xfId="10332"/>
    <cellStyle name="RevList 3 3 5" xfId="10333"/>
    <cellStyle name="RevList 3 4" xfId="10334"/>
    <cellStyle name="常规 13 3 3" xfId="10335"/>
    <cellStyle name="RevList 3 4 2" xfId="10336"/>
    <cellStyle name="RevList 3 4 3" xfId="10337"/>
    <cellStyle name="常规 24 3" xfId="10338"/>
    <cellStyle name="常规 19 3" xfId="10339"/>
    <cellStyle name="百分比 6 7" xfId="10340"/>
    <cellStyle name="RevList 3 4 3 2" xfId="10341"/>
    <cellStyle name="RevList 3 4 4" xfId="10342"/>
    <cellStyle name="RevList 3 5" xfId="10343"/>
    <cellStyle name="常规 13 4 3" xfId="10344"/>
    <cellStyle name="RevList 3 5 2" xfId="10345"/>
    <cellStyle name="RevList 3 5 3" xfId="10346"/>
    <cellStyle name="RevList 3 5 3 2" xfId="10347"/>
    <cellStyle name="RevList 3 5 4" xfId="10348"/>
    <cellStyle name="RevList 3 6" xfId="10349"/>
    <cellStyle name="常规 13 5 3" xfId="10350"/>
    <cellStyle name="RevList 3 6 2" xfId="10351"/>
    <cellStyle name="RevList 3 6 3" xfId="10352"/>
    <cellStyle name="资产 31" xfId="10353"/>
    <cellStyle name="资产 26" xfId="10354"/>
    <cellStyle name="RevList 3 6 3 2" xfId="10355"/>
    <cellStyle name="RevList 3 6 4" xfId="10356"/>
    <cellStyle name="RevList 3 7" xfId="10357"/>
    <cellStyle name="常规 13 6 3" xfId="10358"/>
    <cellStyle name="Thousands 2 19" xfId="10359"/>
    <cellStyle name="RevList 3 7 2" xfId="10360"/>
    <cellStyle name="RevList 3 7 2 2" xfId="10361"/>
    <cellStyle name="RevList 3 7 3" xfId="10362"/>
    <cellStyle name="RevList 3 8" xfId="10363"/>
    <cellStyle name="RevList 3 9" xfId="10364"/>
    <cellStyle name="RevList 3 9 2" xfId="10365"/>
    <cellStyle name="RevList 4" xfId="10366"/>
    <cellStyle name="RevList 4 12" xfId="10367"/>
    <cellStyle name="RevList 4 12 2" xfId="10368"/>
    <cellStyle name="RevList 4 13" xfId="10369"/>
    <cellStyle name="RevList 4 13 2" xfId="10370"/>
    <cellStyle name="RevList 4 14" xfId="10371"/>
    <cellStyle name="RevList 4 14 2" xfId="10372"/>
    <cellStyle name="RevList 4 20" xfId="10373"/>
    <cellStyle name="RevList 4 15" xfId="10374"/>
    <cellStyle name="RevList 4 21" xfId="10375"/>
    <cellStyle name="RevList 4 16" xfId="10376"/>
    <cellStyle name="RevList 4 21 2" xfId="10377"/>
    <cellStyle name="RevList 4 16 2" xfId="10378"/>
    <cellStyle name="RevList 4 22" xfId="10379"/>
    <cellStyle name="RevList 4 17" xfId="10380"/>
    <cellStyle name="RevList 4 22 2" xfId="10381"/>
    <cellStyle name="RevList 4 17 2" xfId="10382"/>
    <cellStyle name="RevList 4 23" xfId="10383"/>
    <cellStyle name="RevList 4 18" xfId="10384"/>
    <cellStyle name="RevList 4 18 2" xfId="10385"/>
    <cellStyle name="RevList 4 19 2" xfId="10386"/>
    <cellStyle name="RevList 4 2" xfId="10387"/>
    <cellStyle name="RevList 4 2 2" xfId="10388"/>
    <cellStyle name="RevList 4 2 2 2" xfId="10389"/>
    <cellStyle name="RevList 4 2 3" xfId="10390"/>
    <cellStyle name="RevList 4 2 3 2" xfId="10391"/>
    <cellStyle name="分级显示列_1_Book1" xfId="10392"/>
    <cellStyle name="RevList 4 2 4" xfId="10393"/>
    <cellStyle name="RevList 4 2 5" xfId="10394"/>
    <cellStyle name="RevList 4 3" xfId="10395"/>
    <cellStyle name="RevList 4 4" xfId="10396"/>
    <cellStyle name="RevList 4 4 2" xfId="10397"/>
    <cellStyle name="RevList 4 4 2 2" xfId="10398"/>
    <cellStyle name="RevList 4 4 3" xfId="10399"/>
    <cellStyle name="RevList 4 4 3 2" xfId="10400"/>
    <cellStyle name="RevList 4 4 4" xfId="10401"/>
    <cellStyle name="RevList 4 5 3" xfId="10402"/>
    <cellStyle name="RevList 4 5 3 2" xfId="10403"/>
    <cellStyle name="RevList 4 5 4" xfId="10404"/>
    <cellStyle name="RevList 4 6" xfId="10405"/>
    <cellStyle name="RevList 4 6 3" xfId="10406"/>
    <cellStyle name="RevList 4 6 3 2" xfId="10407"/>
    <cellStyle name="RevList 4 6 4" xfId="10408"/>
    <cellStyle name="RevList 4 7" xfId="10409"/>
    <cellStyle name="常规 14 6 3" xfId="10410"/>
    <cellStyle name="RevList 4 7 2" xfId="10411"/>
    <cellStyle name="RevList 4 7 2 2" xfId="10412"/>
    <cellStyle name="RevList 4 7 3" xfId="10413"/>
    <cellStyle name="RevList 4 8" xfId="10414"/>
    <cellStyle name="RevList 4 9" xfId="10415"/>
    <cellStyle name="RevList 5" xfId="10416"/>
    <cellStyle name="RevList 5 10 2" xfId="10417"/>
    <cellStyle name="RevList 5 12 2" xfId="10418"/>
    <cellStyle name="RevList 5 13 2" xfId="10419"/>
    <cellStyle name="RevList 5 14 2" xfId="10420"/>
    <cellStyle name="RevList 5 20 2" xfId="10421"/>
    <cellStyle name="RevList 5 15 2" xfId="10422"/>
    <cellStyle name="RevList 5 21 2" xfId="10423"/>
    <cellStyle name="RevList 5 16 2" xfId="10424"/>
    <cellStyle name="RevList 5 22 2" xfId="10425"/>
    <cellStyle name="RevList 5 17 2" xfId="10426"/>
    <cellStyle name="RevList 5 18 2" xfId="10427"/>
    <cellStyle name="RevList 5 19 2" xfId="10428"/>
    <cellStyle name="RevList 5 2 3" xfId="10429"/>
    <cellStyle name="RevList 5 2 3 2" xfId="10430"/>
    <cellStyle name="RevList 5 2 4" xfId="10431"/>
    <cellStyle name="常规 20 2 3 2" xfId="10432"/>
    <cellStyle name="RevList 5 3 2 2" xfId="10433"/>
    <cellStyle name="常规 20 2 4" xfId="10434"/>
    <cellStyle name="RevList 5 3 3" xfId="10435"/>
    <cellStyle name="RevList 5 3 3 2" xfId="10436"/>
    <cellStyle name="RevList 5 3 4" xfId="10437"/>
    <cellStyle name="RevList 5 4 2 2" xfId="10438"/>
    <cellStyle name="RevList 5 4 3" xfId="10439"/>
    <cellStyle name="RevList 5 4 3 2" xfId="10440"/>
    <cellStyle name="RevList 5 4 4" xfId="10441"/>
    <cellStyle name="RevList 5 5 2 2" xfId="10442"/>
    <cellStyle name="RevList 5 5 3" xfId="10443"/>
    <cellStyle name="RevList 5 5 3 2" xfId="10444"/>
    <cellStyle name="RevList 5 5 4" xfId="10445"/>
    <cellStyle name="RevList 5 6" xfId="10446"/>
    <cellStyle name="RevList 5 6 2" xfId="10447"/>
    <cellStyle name="常规 3 10" xfId="10448"/>
    <cellStyle name="RevList 5 6 2 2" xfId="10449"/>
    <cellStyle name="RevList 5 6 3" xfId="10450"/>
    <cellStyle name="RevList 5 6 3 2" xfId="10451"/>
    <cellStyle name="RevList 5 6 4" xfId="10452"/>
    <cellStyle name="RevList 5 7" xfId="10453"/>
    <cellStyle name="好_神华香港公司参股七家风电公司评估进场时间计划及联系人名单 14" xfId="10454"/>
    <cellStyle name="常规 15 6 3" xfId="10455"/>
    <cellStyle name="RevList 5 7 2" xfId="10456"/>
    <cellStyle name="公司标准表 5 3" xfId="10457"/>
    <cellStyle name="常规 8 10" xfId="10458"/>
    <cellStyle name="RevList 5 7 2 2" xfId="10459"/>
    <cellStyle name="好_神华香港公司参股七家风电公司评估进场时间计划及联系人名单 20" xfId="10460"/>
    <cellStyle name="好_神华香港公司参股七家风电公司评估进场时间计划及联系人名单 15" xfId="10461"/>
    <cellStyle name="RevList 5 7 3" xfId="10462"/>
    <cellStyle name="RevList 5 8" xfId="10463"/>
    <cellStyle name="RevList 5 8 2" xfId="10464"/>
    <cellStyle name="RevList 5 9" xfId="10465"/>
    <cellStyle name="RevList 5 9 2" xfId="10466"/>
    <cellStyle name="RevList 6" xfId="10467"/>
    <cellStyle name="RevList 6 10" xfId="10468"/>
    <cellStyle name="RevList 6 10 2" xfId="10469"/>
    <cellStyle name="RevList 6 11" xfId="10470"/>
    <cellStyle name="RevList 6 11 2" xfId="10471"/>
    <cellStyle name="强调文字颜色 4 5 2 2" xfId="10472"/>
    <cellStyle name="RevList 6 12" xfId="10473"/>
    <cellStyle name="RevList 6 12 2" xfId="10474"/>
    <cellStyle name="RevList 6 13" xfId="10475"/>
    <cellStyle name="RevList 6 13 2" xfId="10476"/>
    <cellStyle name="RevList 6 14 2" xfId="10477"/>
    <cellStyle name="RevList 6 20" xfId="10478"/>
    <cellStyle name="RevList 6 15" xfId="10479"/>
    <cellStyle name="RevList 6 20 2" xfId="10480"/>
    <cellStyle name="RevList 6 15 2" xfId="10481"/>
    <cellStyle name="RevList 6 21" xfId="10482"/>
    <cellStyle name="RevList 6 16" xfId="10483"/>
    <cellStyle name="RevList 6 21 2" xfId="10484"/>
    <cellStyle name="RevList 6 16 2" xfId="10485"/>
    <cellStyle name="RevList 6 22" xfId="10486"/>
    <cellStyle name="RevList 6 17" xfId="10487"/>
    <cellStyle name="RevList 6 22 2" xfId="10488"/>
    <cellStyle name="RevList 6 17 2" xfId="10489"/>
    <cellStyle name="RevList 6 23" xfId="10490"/>
    <cellStyle name="RevList 6 18" xfId="10491"/>
    <cellStyle name="RevList 6 18 2" xfId="10492"/>
    <cellStyle name="RevList 6 19" xfId="10493"/>
    <cellStyle name="RevList 6 19 2" xfId="10494"/>
    <cellStyle name="RevList 6 2" xfId="10495"/>
    <cellStyle name="RevList 6 2 2" xfId="10496"/>
    <cellStyle name="RevList 6 2 2 2" xfId="10497"/>
    <cellStyle name="RevList 6 2 3" xfId="10498"/>
    <cellStyle name="RevList 6 2 3 2" xfId="10499"/>
    <cellStyle name="RevList 6 2 4" xfId="10500"/>
    <cellStyle name="RevList 6 3" xfId="10501"/>
    <cellStyle name="RevList 6 3 4" xfId="10502"/>
    <cellStyle name="常规 16 3 3" xfId="10503"/>
    <cellStyle name="RevList 6 4 2" xfId="10504"/>
    <cellStyle name="RevList 6 4 2 2" xfId="10505"/>
    <cellStyle name="RevList 6 4 3" xfId="10506"/>
    <cellStyle name="RevList 6 4 4" xfId="10507"/>
    <cellStyle name="RevList 6 5" xfId="10508"/>
    <cellStyle name="常规 16 4 3" xfId="10509"/>
    <cellStyle name="RevList 6 5 2" xfId="10510"/>
    <cellStyle name="RevList 6 5 2 2" xfId="10511"/>
    <cellStyle name="RevList 6 5 3 2" xfId="10512"/>
    <cellStyle name="标题 2 2 2 2 2" xfId="10513"/>
    <cellStyle name="RevList 6 6" xfId="10514"/>
    <cellStyle name="常规 16 5 3" xfId="10515"/>
    <cellStyle name="RevList 6 6 2" xfId="10516"/>
    <cellStyle name="RevList 6 6 2 2" xfId="10517"/>
    <cellStyle name="RevList 6 7 2 2" xfId="10518"/>
    <cellStyle name="RevList 6 7 3 2" xfId="10519"/>
    <cellStyle name="RevList 6 7 4" xfId="10520"/>
    <cellStyle name="RevList 6 8" xfId="10521"/>
    <cellStyle name="RevList 6 8 2" xfId="10522"/>
    <cellStyle name="千位分隔[0] 6 7" xfId="10523"/>
    <cellStyle name="RevList 6 8 2 2" xfId="10524"/>
    <cellStyle name="RevList 6 8 3" xfId="10525"/>
    <cellStyle name="RevList 6 8 3 2" xfId="10526"/>
    <cellStyle name="RevList 6 8 4" xfId="10527"/>
    <cellStyle name="RevList 6 9" xfId="10528"/>
    <cellStyle name="RevList 6 9 2" xfId="10529"/>
    <cellStyle name="RevList 6 9 2 2" xfId="10530"/>
    <cellStyle name="RevList 7" xfId="10531"/>
    <cellStyle name="RevList 7 10" xfId="10532"/>
    <cellStyle name="RevList 7 10 2" xfId="10533"/>
    <cellStyle name="强调文字颜色 5 4 4 2 2" xfId="10534"/>
    <cellStyle name="RevList 7 11" xfId="10535"/>
    <cellStyle name="RevList 7 2 2 2" xfId="10536"/>
    <cellStyle name="RevList 7 2 3" xfId="10537"/>
    <cellStyle name="RevList 7 3 2 2" xfId="10538"/>
    <cellStyle name="好 3" xfId="10539"/>
    <cellStyle name="RevList 7 4 2 2" xfId="10540"/>
    <cellStyle name="RevList 7 4 3" xfId="10541"/>
    <cellStyle name="RevList 7 5" xfId="10542"/>
    <cellStyle name="RevList 7 5 2" xfId="10543"/>
    <cellStyle name="RevList 7 5 2 2" xfId="10544"/>
    <cellStyle name="RevList 7 5 3" xfId="10545"/>
    <cellStyle name="RevList 7 6" xfId="10546"/>
    <cellStyle name="RevList 7 6 2" xfId="10547"/>
    <cellStyle name="RevList 7 6 2 2" xfId="10548"/>
    <cellStyle name="RevList 7 6 3" xfId="10549"/>
    <cellStyle name="RevList 7 7" xfId="10550"/>
    <cellStyle name="RevList 7 7 3" xfId="10551"/>
    <cellStyle name="RevList 7 8" xfId="10552"/>
    <cellStyle name="常规 22 7 4" xfId="10553"/>
    <cellStyle name="RevList 7 8 3" xfId="10554"/>
    <cellStyle name="RevList 7 9" xfId="10555"/>
    <cellStyle name="常规 22 8 3" xfId="10556"/>
    <cellStyle name="RevList 7 9 2" xfId="10557"/>
    <cellStyle name="RevList 8" xfId="10558"/>
    <cellStyle name="RevList 8 2 3" xfId="10559"/>
    <cellStyle name="商品名称 2 2" xfId="10560"/>
    <cellStyle name="RevList 8 3" xfId="10561"/>
    <cellStyle name="常规 23 2 3" xfId="10562"/>
    <cellStyle name="常规 18 2 3" xfId="10563"/>
    <cellStyle name="RevList 8 3 2" xfId="10564"/>
    <cellStyle name="RevList 8 3 2 2" xfId="10565"/>
    <cellStyle name="RevList 8 3 3" xfId="10566"/>
    <cellStyle name="RevList 8 4 3" xfId="10567"/>
    <cellStyle name="RevList 8 5" xfId="10568"/>
    <cellStyle name="常规 23 4 3" xfId="10569"/>
    <cellStyle name="常规 18 4 3" xfId="10570"/>
    <cellStyle name="RevList 8 5 2" xfId="10571"/>
    <cellStyle name="RevList 8 5 2 2" xfId="10572"/>
    <cellStyle name="RevList 8 5 3" xfId="10573"/>
    <cellStyle name="RevList 8 6" xfId="10574"/>
    <cellStyle name="常规 23 5 3" xfId="10575"/>
    <cellStyle name="常规 18 5 3" xfId="10576"/>
    <cellStyle name="RevList 8 6 2" xfId="10577"/>
    <cellStyle name="RevList 8 6 2 2" xfId="10578"/>
    <cellStyle name="RevList 8 6 3" xfId="10579"/>
    <cellStyle name="RevList 8 7" xfId="10580"/>
    <cellStyle name="常规 23 6 3" xfId="10581"/>
    <cellStyle name="常规 18 6 3" xfId="10582"/>
    <cellStyle name="RevList 8 7 2" xfId="10583"/>
    <cellStyle name="RevList 8 8" xfId="10584"/>
    <cellStyle name="RevList 8 8 2" xfId="10585"/>
    <cellStyle name="RevList 8 9" xfId="10586"/>
    <cellStyle name="RevList 9" xfId="10587"/>
    <cellStyle name="RevList 9 2" xfId="10588"/>
    <cellStyle name="RevList 9 2 2" xfId="10589"/>
    <cellStyle name="RevList 9 2 2 2" xfId="10590"/>
    <cellStyle name="RevList 9 2 3" xfId="10591"/>
    <cellStyle name="商品名称 3 2" xfId="10592"/>
    <cellStyle name="RevList 9 3" xfId="10593"/>
    <cellStyle name="常规 24 2 3" xfId="10594"/>
    <cellStyle name="RevList 9 3 2" xfId="10595"/>
    <cellStyle name="RevList 9 3 2 2" xfId="10596"/>
    <cellStyle name="RevList 9 3 3" xfId="10597"/>
    <cellStyle name="常规 24 3 3" xfId="10598"/>
    <cellStyle name="RevList 9 4 2" xfId="10599"/>
    <cellStyle name="RevList 9 4 2 2" xfId="10600"/>
    <cellStyle name="RevList 9 4 3" xfId="10601"/>
    <cellStyle name="RevList 9 5" xfId="10602"/>
    <cellStyle name="常规 24 4 3" xfId="10603"/>
    <cellStyle name="RevList 9 5 2" xfId="10604"/>
    <cellStyle name="RevList 9 5 2 2" xfId="10605"/>
    <cellStyle name="RevList 9 5 3" xfId="10606"/>
    <cellStyle name="RevList 9 6" xfId="10607"/>
    <cellStyle name="RevList 9 7" xfId="10608"/>
    <cellStyle name="常规 24 6 3" xfId="10609"/>
    <cellStyle name="常规 19 6 3" xfId="10610"/>
    <cellStyle name="RevList 9 7 2" xfId="10611"/>
    <cellStyle name="RevList 9 8 2" xfId="10612"/>
    <cellStyle name="row_def_array" xfId="10613"/>
    <cellStyle name="RowLevel_0" xfId="10614"/>
    <cellStyle name="rt" xfId="10615"/>
    <cellStyle name="Unprotect 2 9" xfId="10616"/>
    <cellStyle name="s" xfId="10617"/>
    <cellStyle name="s]_x000d__x000a_load=_x000d__x000a_Beep=yes_x000d__x000a_NullPort=None_x000d__x000a_BorderWidth=2_x000d__x000a_CursorBlinkRate=695_x000d__x000a_DoubleClickSpeed=645_x000d__x000a_Programs=com exe bat pif_x000d_" xfId="10618"/>
    <cellStyle name="s]_x000d__x000a_load=_x000d__x000a_run=_x000d__x000a_NullPort=None_x000d__x000a_device=HP LaserJet 4 Plus,HPPCL5MS,LPT1:_x000d__x000a__x000d__x000a_[Desktop]_x000d__x000a_Wallpaper=(无)_x000d__x000a_TileWallpaper=0_x000d_" xfId="10619"/>
    <cellStyle name="s]_x000d__x000a_load=_x000d__x000a_run=_x000d__x000a_NullPort=None_x000d__x000a_device=HP LaserJet 4 Plus,HPPCL5MS,LPT1:_x000d__x000a__x000d__x000a_[Desktop]_x000d__x000a_Wallpaper=(无)_x000d__x000a_TileWallpaper=0_x000d_ 2" xfId="10620"/>
    <cellStyle name="s]_x000d__x000a_load=_x000d__x000a_run=_x000d__x000a_NullPort=None_x000d__x000a_device=HP LaserJet 4 Plus,HPPCL5MS,LPT1:_x000d__x000a__x000d__x000a_[Desktop]_x000d__x000a_Wallpaper=(无)_x000d__x000a_TileWallpaper=0_x000d_ 2 2" xfId="10621"/>
    <cellStyle name="s]_x000d__x000a_load=_x000d__x000a_run=_x000d__x000a_NullPort=None_x000d__x000a_device=HP LaserJet 4 Plus,HPPCL5MS,LPT1:_x000d__x000a__x000d__x000a_[Desktop]_x000d__x000a_Wallpaper=(无)_x000d__x000a_TileWallpaper=0_x000d_ 2 2 2" xfId="10622"/>
    <cellStyle name="常规 9 2 3 2 2" xfId="10623"/>
    <cellStyle name="s]_x000d__x000a_load=_x000d__x000a_run=_x000d__x000a_NullPort=None_x000d__x000a_device=HP LaserJet 4 Plus,HPPCL5MS,LPT1:_x000d__x000a__x000d__x000a_[Desktop]_x000d__x000a_Wallpaper=(无)_x000d__x000a_TileWallpaper=0_x000d_ 3" xfId="10624"/>
    <cellStyle name="s]_x000d__x000a_load=_x000d__x000a_run=_x000d__x000a_NullPort=None_x000d__x000a_device=HP LaserJet 4 Plus,HPPCL5MS,LPT1:_x000d__x000a__x000d__x000a_[Desktop]_x000d__x000a_Wallpaper=(无)_x000d__x000a_TileWallpaper=0_x000d_ 3 2" xfId="10625"/>
    <cellStyle name="s]_x000d__x000a_spooler=yes_x000d__x000a_load=mbtn.exe_x000d__x000a_run=_x000d__x000a_Beep=yes_x000d__x000a_NullPort=None_x000d__x000a_BorderWidth=1_x000d__x000a_CursorBlinkRate=522_x000d__x000a_DoubleClickSpeed=740" xfId="10626"/>
    <cellStyle name="s]_x000d__x000a_spooler=yes_x000d__x000a_load=mbtn.exe_x000d__x000a_run=_x000d__x000a_Beep=yes_x000d__x000a_NullPort=None_x000d__x000a_BorderWidth=1_x000d__x000a_CursorBlinkRate=522_x000d__x000a_DoubleClickSpeed=740 2" xfId="10627"/>
    <cellStyle name="s]_x000d__x000a_spooler=yes_x000d__x000a_load=mbtn.exe_x000d__x000a_run=_x000d__x000a_Beep=yes_x000d__x000a_NullPort=None_x000d__x000a_BorderWidth=1_x000d__x000a_CursorBlinkRate=522_x000d__x000a_DoubleClickSpeed=740 2 2" xfId="10628"/>
    <cellStyle name="弇[0]_laroux" xfId="10629"/>
    <cellStyle name="s]_x000d__x000a_spooler=yes_x000d__x000a_load=mbtn.exe_x000d__x000a_run=_x000d__x000a_Beep=yes_x000d__x000a_NullPort=None_x000d__x000a_BorderWidth=1_x000d__x000a_CursorBlinkRate=522_x000d__x000a_DoubleClickSpeed=740 2 2 2" xfId="10630"/>
    <cellStyle name="常规 2 33" xfId="10631"/>
    <cellStyle name="常规 2 28" xfId="10632"/>
    <cellStyle name="s]_x000d__x000a_spooler=yes_x000d__x000a_load=mbtn.exe_x000d__x000a_run=_x000d__x000a_Beep=yes_x000d__x000a_NullPort=None_x000d__x000a_BorderWidth=1_x000d__x000a_CursorBlinkRate=522_x000d__x000a_DoubleClickSpeed=740 3 2" xfId="10633"/>
    <cellStyle name="超链接 2 3 2 2 2" xfId="10634"/>
    <cellStyle name="s_Design Yield" xfId="10635"/>
    <cellStyle name="公司标准表 4" xfId="10636"/>
    <cellStyle name="s_RRC" xfId="10637"/>
    <cellStyle name="section" xfId="10638"/>
    <cellStyle name="Sheet Head" xfId="10639"/>
    <cellStyle name="Sheet Head 2" xfId="10640"/>
    <cellStyle name="Sheet Head 2 2" xfId="10641"/>
    <cellStyle name="SingleLineAcctgn" xfId="10642"/>
    <cellStyle name="sstot" xfId="10643"/>
    <cellStyle name="sstot 2" xfId="10644"/>
    <cellStyle name="STANDARD" xfId="10645"/>
    <cellStyle name="static" xfId="10646"/>
    <cellStyle name="STYL1 - Style1" xfId="10647"/>
    <cellStyle name="Style 1" xfId="10648"/>
    <cellStyle name="style 2" xfId="10649"/>
    <cellStyle name="style_设备底稿（江鹤高速）" xfId="10650"/>
    <cellStyle name="style1" xfId="10651"/>
    <cellStyle name="常规 3 19 2 2 3" xfId="10652"/>
    <cellStyle name="style1 2" xfId="10653"/>
    <cellStyle name="style2" xfId="10654"/>
    <cellStyle name="style2 12" xfId="10655"/>
    <cellStyle name="style2 13" xfId="10656"/>
    <cellStyle name="强调文字颜色 2 4 2" xfId="10657"/>
    <cellStyle name="style2 20" xfId="10658"/>
    <cellStyle name="style2 15" xfId="10659"/>
    <cellStyle name="强调文字颜色 2 4 3" xfId="10660"/>
    <cellStyle name="style2 21" xfId="10661"/>
    <cellStyle name="style2 16" xfId="10662"/>
    <cellStyle name="强调文字颜色 2 4 4" xfId="10663"/>
    <cellStyle name="style2 22" xfId="10664"/>
    <cellStyle name="style2 17" xfId="10665"/>
    <cellStyle name="强调文字颜色 2 4 5" xfId="10666"/>
    <cellStyle name="style2 23" xfId="10667"/>
    <cellStyle name="style2 18" xfId="10668"/>
    <cellStyle name="强调文字颜色 2 4 6" xfId="10669"/>
    <cellStyle name="style2 24" xfId="10670"/>
    <cellStyle name="style2 19" xfId="10671"/>
    <cellStyle name="style2 2" xfId="10672"/>
    <cellStyle name="style2 2 12" xfId="10673"/>
    <cellStyle name="style2 2 14" xfId="10674"/>
    <cellStyle name="style2 2 20" xfId="10675"/>
    <cellStyle name="style2 2 15" xfId="10676"/>
    <cellStyle name="style2 2 21" xfId="10677"/>
    <cellStyle name="style2 2 16" xfId="10678"/>
    <cellStyle name="style2 2 18" xfId="10679"/>
    <cellStyle name="style2 2 19" xfId="10680"/>
    <cellStyle name="style2 2 2" xfId="10681"/>
    <cellStyle name="style2 2 2 2" xfId="10682"/>
    <cellStyle name="style2 2 2 4" xfId="10683"/>
    <cellStyle name="style2 2 3" xfId="10684"/>
    <cellStyle name="style2 2 4" xfId="10685"/>
    <cellStyle name="style2 2 5" xfId="10686"/>
    <cellStyle name="style2 2 6" xfId="10687"/>
    <cellStyle name="style2 2 7" xfId="10688"/>
    <cellStyle name="style2 2 8" xfId="10689"/>
    <cellStyle name="常规 2 2 2 4 2 2" xfId="10690"/>
    <cellStyle name="style2 2 9" xfId="10691"/>
    <cellStyle name="强调文字颜色 2 4 7" xfId="10692"/>
    <cellStyle name="常规 2 2 5 3 2" xfId="10693"/>
    <cellStyle name="style2 25" xfId="10694"/>
    <cellStyle name="style2 26" xfId="10695"/>
    <cellStyle name="style2 3" xfId="10696"/>
    <cellStyle name="style2 3 2" xfId="10697"/>
    <cellStyle name="style2 3 3" xfId="10698"/>
    <cellStyle name="style2 3 4" xfId="10699"/>
    <cellStyle name="style2 4" xfId="10700"/>
    <cellStyle name="style2 4 2" xfId="10701"/>
    <cellStyle name="style2 4 3" xfId="10702"/>
    <cellStyle name="style2 5" xfId="10703"/>
    <cellStyle name="style2 5 2" xfId="10704"/>
    <cellStyle name="style2 6" xfId="10705"/>
    <cellStyle name="style2 7" xfId="10706"/>
    <cellStyle name="style2 8" xfId="10707"/>
    <cellStyle name="style2 9" xfId="10708"/>
    <cellStyle name="subhead" xfId="10709"/>
    <cellStyle name="subhead 2" xfId="10710"/>
    <cellStyle name="差_国华锡林郭勒设备询价表 5" xfId="10711"/>
    <cellStyle name="Subtotal" xfId="10712"/>
    <cellStyle name="Subtotal 2" xfId="10713"/>
    <cellStyle name="t" xfId="10714"/>
    <cellStyle name="t 2" xfId="10715"/>
    <cellStyle name="T.M.JJ_" xfId="10716"/>
    <cellStyle name="T.M.JJJJ_" xfId="10717"/>
    <cellStyle name="标题 4 2 2 2" xfId="10718"/>
    <cellStyle name="t_1028ERP明细估值(DCF)尽职调查表(金嗓子)" xfId="10719"/>
    <cellStyle name="t_EVP3.01" xfId="10720"/>
    <cellStyle name="t_GB MODEL 082803 V1" xfId="10721"/>
    <cellStyle name="t_GB MODEL 083103 PRC  V3 w product mix change" xfId="10722"/>
    <cellStyle name="t_GB model V5.2 0914" xfId="10723"/>
    <cellStyle name="t_GB model V7 0914" xfId="10724"/>
    <cellStyle name="t_GB model V7 0921" xfId="10725"/>
    <cellStyle name="常规 2 3 4" xfId="10726"/>
    <cellStyle name="t_HVAC Equipment (3)" xfId="10727"/>
    <cellStyle name="常规 2 3 4 2" xfId="10728"/>
    <cellStyle name="t_HVAC Equipment (3) 2" xfId="10729"/>
    <cellStyle name="t_铝厂" xfId="10730"/>
    <cellStyle name="t_铝厂现金流1122B" xfId="10731"/>
    <cellStyle name="text" xfId="10732"/>
    <cellStyle name="Text Indent A" xfId="10733"/>
    <cellStyle name="Text Indent A 2 2" xfId="10734"/>
    <cellStyle name="Text Indent B" xfId="10735"/>
    <cellStyle name="Text Indent B 2" xfId="10736"/>
    <cellStyle name="Text Indent B 2 2" xfId="10737"/>
    <cellStyle name="检查单元格 7 2" xfId="10738"/>
    <cellStyle name="Text Indent C" xfId="10739"/>
    <cellStyle name="Text Indent C 2" xfId="10740"/>
    <cellStyle name="Text Indent C 2 2" xfId="10741"/>
    <cellStyle name="þ_x001d_ðK_x000c_Fý_x001b__x000d_9ýU_x0001_Ð_x0008_¦)_x0007__x0001__x0001_" xfId="10742"/>
    <cellStyle name="þ_x001d_ðK_x000c_Fý_x001b__x000d_9ýU_x0001_Ð_x0008_¦)_x0007__x0001__x0001_ 2" xfId="10743"/>
    <cellStyle name="þ_x001d_ðK_x000c_Fý_x001b__x000d_9ýU_x0001_Ð_x0008_¦)_x0007__x0001__x0001_ 2 2" xfId="10744"/>
    <cellStyle name="Thousands 11" xfId="10745"/>
    <cellStyle name="Thousands 12" xfId="10746"/>
    <cellStyle name="Thousands 13" xfId="10747"/>
    <cellStyle name="Thousands 21" xfId="10748"/>
    <cellStyle name="Thousands 16" xfId="10749"/>
    <cellStyle name="Thousands 17" xfId="10750"/>
    <cellStyle name="Thousands 18" xfId="10751"/>
    <cellStyle name="Thousands 19" xfId="10752"/>
    <cellStyle name="Thousands 2 10" xfId="10753"/>
    <cellStyle name="常规 33 3 2 2" xfId="10754"/>
    <cellStyle name="常规 28 3 2 2" xfId="10755"/>
    <cellStyle name="Thousands 2 11" xfId="10756"/>
    <cellStyle name="常规 3 8 2 3 2" xfId="10757"/>
    <cellStyle name="Thousands 2 12" xfId="10758"/>
    <cellStyle name="Thousands 2 20" xfId="10759"/>
    <cellStyle name="Thousands 2 15" xfId="10760"/>
    <cellStyle name="Thousands 2 21" xfId="10761"/>
    <cellStyle name="Thousands 2 16" xfId="10762"/>
    <cellStyle name="Thousands 2 17" xfId="10763"/>
    <cellStyle name="常规 13 6 2" xfId="10764"/>
    <cellStyle name="Thousands 2 18" xfId="10765"/>
    <cellStyle name="Thousands 2 2" xfId="10766"/>
    <cellStyle name="Thousands 2 2 2" xfId="10767"/>
    <cellStyle name="Thousands 2 3" xfId="10768"/>
    <cellStyle name="Thousands 2 6" xfId="10769"/>
    <cellStyle name="Thousands 2 7" xfId="10770"/>
    <cellStyle name="Thousands 2 9" xfId="10771"/>
    <cellStyle name="Thousands 3" xfId="10772"/>
    <cellStyle name="Thousands 4" xfId="10773"/>
    <cellStyle name="Thousands 5" xfId="10774"/>
    <cellStyle name="Thousands 6" xfId="10775"/>
    <cellStyle name="Thousands 7" xfId="10776"/>
    <cellStyle name="Thousands 8" xfId="10777"/>
    <cellStyle name="Thousands 9" xfId="10778"/>
    <cellStyle name="千位分隔 7 12" xfId="10779"/>
    <cellStyle name="Tickmark 2" xfId="10780"/>
    <cellStyle name="Times New Roman" xfId="10781"/>
    <cellStyle name="TITEL" xfId="10782"/>
    <cellStyle name="TITLE" xfId="10783"/>
    <cellStyle name="Topheader" xfId="10784"/>
    <cellStyle name="Topheader 2" xfId="10785"/>
    <cellStyle name="Total" xfId="10786"/>
    <cellStyle name="Total 2" xfId="10787"/>
    <cellStyle name="Total 2 2" xfId="10788"/>
    <cellStyle name="Tusental_KRATIO97" xfId="10789"/>
    <cellStyle name="差 2 21 2" xfId="10790"/>
    <cellStyle name="差 2 16 2" xfId="10791"/>
    <cellStyle name="u" xfId="10792"/>
    <cellStyle name="u_Matrix" xfId="10793"/>
    <cellStyle name="u_Module1 (2)" xfId="10794"/>
    <cellStyle name="Uhrzeit_" xfId="10795"/>
    <cellStyle name="Unprotect" xfId="10796"/>
    <cellStyle name="Unprotect 10" xfId="10797"/>
    <cellStyle name="Unprotect 12" xfId="10798"/>
    <cellStyle name="Unprotect 13" xfId="10799"/>
    <cellStyle name="Unprotect 14" xfId="10800"/>
    <cellStyle name="Unprotect 20" xfId="10801"/>
    <cellStyle name="Unprotect 15" xfId="10802"/>
    <cellStyle name="Unprotect 21" xfId="10803"/>
    <cellStyle name="Unprotect 16" xfId="10804"/>
    <cellStyle name="Unprotect 17" xfId="10805"/>
    <cellStyle name="Unprotect 18" xfId="10806"/>
    <cellStyle name="Unprotect 19" xfId="10807"/>
    <cellStyle name="Unprotect 2" xfId="10808"/>
    <cellStyle name="Unprotect 2 11" xfId="10809"/>
    <cellStyle name="Unprotect 2 12" xfId="10810"/>
    <cellStyle name="Unprotect 2 13" xfId="10811"/>
    <cellStyle name="常规 23 6 2 2" xfId="10812"/>
    <cellStyle name="常规 18 6 2 2" xfId="10813"/>
    <cellStyle name="Unprotect 2 14" xfId="10814"/>
    <cellStyle name="Unprotect 2 20" xfId="10815"/>
    <cellStyle name="Unprotect 2 15" xfId="10816"/>
    <cellStyle name="Unprotect 2 21" xfId="10817"/>
    <cellStyle name="Unprotect 2 16" xfId="10818"/>
    <cellStyle name="Unprotect 2 17" xfId="10819"/>
    <cellStyle name="汇总 3 2 2 2" xfId="10820"/>
    <cellStyle name="Unprotect 2 18" xfId="10821"/>
    <cellStyle name="Unprotect 2 19" xfId="10822"/>
    <cellStyle name="差_娄娄沟房屋及构筑物照片" xfId="10823"/>
    <cellStyle name="Unprotect 2 2" xfId="10824"/>
    <cellStyle name="Unprotect 2 3" xfId="10825"/>
    <cellStyle name="Unprotect 2 5" xfId="10826"/>
    <cellStyle name="Unprotect 2 7" xfId="10827"/>
    <cellStyle name="警告文本 6 3 2" xfId="10828"/>
    <cellStyle name="Unprotect 2 8" xfId="10829"/>
    <cellStyle name="Unprotect 3" xfId="10830"/>
    <cellStyle name="Unprotect 4" xfId="10831"/>
    <cellStyle name="Unprotect 5" xfId="10832"/>
    <cellStyle name="Unprotect 7" xfId="10833"/>
    <cellStyle name="Unprotect 9" xfId="10834"/>
    <cellStyle name="常规 11 3" xfId="10835"/>
    <cellStyle name="Unprotected" xfId="10836"/>
    <cellStyle name="Valuta_KRATIO97" xfId="10837"/>
    <cellStyle name="样式 1 2 2 2 3" xfId="10838"/>
    <cellStyle name="输出 5 4 2" xfId="10839"/>
    <cellStyle name="Währung [0]_SUWPRÜ94" xfId="10840"/>
    <cellStyle name="Warning Text" xfId="10841"/>
    <cellStyle name="wei" xfId="10842"/>
    <cellStyle name="wrap" xfId="10843"/>
    <cellStyle name="链接单元格 2 4" xfId="10844"/>
    <cellStyle name="Zhengnan" xfId="10845"/>
    <cellStyle name="Обычный_регистр ос на 01102012" xfId="10846"/>
    <cellStyle name="パーセント_laroux" xfId="10847"/>
    <cellStyle name="标题 1 3 2 3" xfId="10848"/>
    <cellStyle name="_CCT Notes to BS 98(EY)" xfId="10849"/>
    <cellStyle name="常规 3 2 5 2" xfId="10850"/>
    <cellStyle name="_laroux" xfId="10851"/>
    <cellStyle name="だ_CCT Consol BS PL 0999-draft" xfId="10852"/>
    <cellStyle name="だ_laroux" xfId="10853"/>
    <cellStyle name="籵_laroux" xfId="10854"/>
    <cellStyle name="差_1-024青岛田润食品有限公司评估申报表 2" xfId="10855"/>
    <cellStyle name="煦弇[0]_laroux" xfId="10856"/>
    <cellStyle name="煦弇_laroux" xfId="10857"/>
    <cellStyle name="弇煦路[0]_050978" xfId="10858"/>
    <cellStyle name="常规 2 5 2 3" xfId="10859"/>
    <cellStyle name="弇煦路_050978" xfId="10860"/>
    <cellStyle name="百分比 10 10" xfId="10861"/>
    <cellStyle name="百分比 10 11" xfId="10862"/>
    <cellStyle name="百分比 10 12" xfId="10863"/>
    <cellStyle name="百分比 10 13" xfId="10864"/>
    <cellStyle name="百分比 10 14" xfId="10865"/>
    <cellStyle name="百分比 10 20" xfId="10866"/>
    <cellStyle name="百分比 10 15" xfId="10867"/>
    <cellStyle name="百分比 10 21" xfId="10868"/>
    <cellStyle name="百分比 10 16" xfId="10869"/>
    <cellStyle name="百分比 10 17" xfId="10870"/>
    <cellStyle name="百分比 10 18" xfId="10871"/>
    <cellStyle name="百分比 10 19" xfId="10872"/>
    <cellStyle name="百分比 10 2" xfId="10873"/>
    <cellStyle name="百分比 10 3" xfId="10874"/>
    <cellStyle name="警告文本 8 2" xfId="10875"/>
    <cellStyle name="百分比 10 4" xfId="10876"/>
    <cellStyle name="百分比 10 5" xfId="10877"/>
    <cellStyle name="百分比 10 6" xfId="10878"/>
    <cellStyle name="百分比 11" xfId="10879"/>
    <cellStyle name="百分比 12" xfId="10880"/>
    <cellStyle name="百分比 2" xfId="10881"/>
    <cellStyle name="百分比 2 10" xfId="10882"/>
    <cellStyle name="百分比 2 10 2" xfId="10883"/>
    <cellStyle name="百分比 2 11" xfId="10884"/>
    <cellStyle name="百分比 2 12" xfId="10885"/>
    <cellStyle name="百分比 2 14" xfId="10886"/>
    <cellStyle name="百分比 2 20" xfId="10887"/>
    <cellStyle name="百分比 2 15" xfId="10888"/>
    <cellStyle name="百分比 2 21" xfId="10889"/>
    <cellStyle name="百分比 2 16" xfId="10890"/>
    <cellStyle name="百分比 2 22" xfId="10891"/>
    <cellStyle name="百分比 2 17" xfId="10892"/>
    <cellStyle name="百分比 2 23" xfId="10893"/>
    <cellStyle name="百分比 2 18" xfId="10894"/>
    <cellStyle name="百分比 2 24" xfId="10895"/>
    <cellStyle name="百分比 2 19" xfId="10896"/>
    <cellStyle name="百分比 2 2" xfId="10897"/>
    <cellStyle name="百分比 2 2 2" xfId="10898"/>
    <cellStyle name="百分比 2 2 2 2" xfId="10899"/>
    <cellStyle name="百分比 2 2 2 3" xfId="10900"/>
    <cellStyle name="百分比 2 2 2 3 2" xfId="10901"/>
    <cellStyle name="百分比 2 2 2 4" xfId="10902"/>
    <cellStyle name="百分比 2 2 4 2" xfId="10903"/>
    <cellStyle name="百分比 2 2 5" xfId="10904"/>
    <cellStyle name="百分比 2 30" xfId="10905"/>
    <cellStyle name="百分比 2 25" xfId="10906"/>
    <cellStyle name="百分比 2 26" xfId="10907"/>
    <cellStyle name="百分比 2 27" xfId="10908"/>
    <cellStyle name="注释 8 3" xfId="10909"/>
    <cellStyle name="百分比 2 29" xfId="10910"/>
    <cellStyle name="百分比 2 3" xfId="10911"/>
    <cellStyle name="百分比 2 3 2" xfId="10912"/>
    <cellStyle name="百分比 2 3 2 2" xfId="10913"/>
    <cellStyle name="百分比 2 3 4" xfId="10914"/>
    <cellStyle name="百分比 2 30 2" xfId="10915"/>
    <cellStyle name="百分比 2 4" xfId="10916"/>
    <cellStyle name="百分比 2 4 2" xfId="10917"/>
    <cellStyle name="百分比 2 5" xfId="10918"/>
    <cellStyle name="百分比 2 5 2" xfId="10919"/>
    <cellStyle name="常规 20 2" xfId="10920"/>
    <cellStyle name="常规 15 2" xfId="10921"/>
    <cellStyle name="百分比 2 6" xfId="10922"/>
    <cellStyle name="常规 20 3" xfId="10923"/>
    <cellStyle name="常规 15 3" xfId="10924"/>
    <cellStyle name="百分比 2 7" xfId="10925"/>
    <cellStyle name="常规 15 4" xfId="10926"/>
    <cellStyle name="百分比 2 8" xfId="10927"/>
    <cellStyle name="常规 15 4 2" xfId="10928"/>
    <cellStyle name="百分比 2 8 2" xfId="10929"/>
    <cellStyle name="常规 15 5" xfId="10930"/>
    <cellStyle name="百分比 2 9" xfId="10931"/>
    <cellStyle name="百分比 3" xfId="10932"/>
    <cellStyle name="百分比 3 2 2" xfId="10933"/>
    <cellStyle name="百分比 3 4 2" xfId="10934"/>
    <cellStyle name="百分比 3 4 3" xfId="10935"/>
    <cellStyle name="常规 16 5 2" xfId="10936"/>
    <cellStyle name="百分比 3 9 2" xfId="10937"/>
    <cellStyle name="百分比 4" xfId="10938"/>
    <cellStyle name="百分比 4 12" xfId="10939"/>
    <cellStyle name="百分比 4 13" xfId="10940"/>
    <cellStyle name="百分比 4 14" xfId="10941"/>
    <cellStyle name="百分比 4 20" xfId="10942"/>
    <cellStyle name="百分比 4 15" xfId="10943"/>
    <cellStyle name="百分比 4 21" xfId="10944"/>
    <cellStyle name="百分比 4 16" xfId="10945"/>
    <cellStyle name="百分比 4 17" xfId="10946"/>
    <cellStyle name="百分比 4 18" xfId="10947"/>
    <cellStyle name="百分比 4 19" xfId="10948"/>
    <cellStyle name="百分比 4 2" xfId="10949"/>
    <cellStyle name="標準_１０" xfId="10950"/>
    <cellStyle name="百分比 4 2 10" xfId="10951"/>
    <cellStyle name="注释 2 11 3" xfId="10952"/>
    <cellStyle name="百分比 4 2 10 2" xfId="10953"/>
    <cellStyle name="百分比 4 2 11" xfId="10954"/>
    <cellStyle name="百分比 4 2 12" xfId="10955"/>
    <cellStyle name="百分比 4 2 12 2" xfId="10956"/>
    <cellStyle name="百分比 4 2 13" xfId="10957"/>
    <cellStyle name="百分比 4 2 13 2" xfId="10958"/>
    <cellStyle name="百分比 4 2 14" xfId="10959"/>
    <cellStyle name="百分比 4 2 14 2" xfId="10960"/>
    <cellStyle name="百分比 4 2 20" xfId="10961"/>
    <cellStyle name="百分比 4 2 15" xfId="10962"/>
    <cellStyle name="百分比 4 2 20 2" xfId="10963"/>
    <cellStyle name="百分比 4 2 15 2" xfId="10964"/>
    <cellStyle name="百分比 4 2 21" xfId="10965"/>
    <cellStyle name="百分比 4 2 16" xfId="10966"/>
    <cellStyle name="百分比 4 2 21 2" xfId="10967"/>
    <cellStyle name="百分比 4 2 16 2" xfId="10968"/>
    <cellStyle name="百分比 4 2 17" xfId="10969"/>
    <cellStyle name="百分比 4 2 17 2" xfId="10970"/>
    <cellStyle name="百分比 4 2 18" xfId="10971"/>
    <cellStyle name="百分比 4 2 18 2" xfId="10972"/>
    <cellStyle name="百分比 4 2 19" xfId="10973"/>
    <cellStyle name="百分比 4 2 19 2" xfId="10974"/>
    <cellStyle name="百分比 4 2 2" xfId="10975"/>
    <cellStyle name="百分比 4 2 3 2" xfId="10976"/>
    <cellStyle name="百分比 4 2 4" xfId="10977"/>
    <cellStyle name="百分比 4 2 4 2" xfId="10978"/>
    <cellStyle name="百分比 4 2 5" xfId="10979"/>
    <cellStyle name="百分比 4 2 5 2" xfId="10980"/>
    <cellStyle name="百分比 4 2 6" xfId="10981"/>
    <cellStyle name="百分比 4 2 6 2" xfId="10982"/>
    <cellStyle name="百分比 4 2 7" xfId="10983"/>
    <cellStyle name="百分比 4 2 7 2" xfId="10984"/>
    <cellStyle name="百分比 4 2 8" xfId="10985"/>
    <cellStyle name="百分比 4 2 8 2" xfId="10986"/>
    <cellStyle name="百分比 4 2 9" xfId="10987"/>
    <cellStyle name="百分比 4 2 9 2" xfId="10988"/>
    <cellStyle name="百分比 4 4" xfId="10989"/>
    <cellStyle name="注释 8 2 3 2" xfId="10990"/>
    <cellStyle name="百分比 4 5" xfId="10991"/>
    <cellStyle name="常规 22 2" xfId="10992"/>
    <cellStyle name="常规 17 2" xfId="10993"/>
    <cellStyle name="百分比 4 6" xfId="10994"/>
    <cellStyle name="常规 22 3" xfId="10995"/>
    <cellStyle name="常规 17 3" xfId="10996"/>
    <cellStyle name="常规 13 3 2 2" xfId="10997"/>
    <cellStyle name="百分比 4 7" xfId="10998"/>
    <cellStyle name="常规 22 4" xfId="10999"/>
    <cellStyle name="常规 17 4" xfId="11000"/>
    <cellStyle name="百分比 4 8" xfId="11001"/>
    <cellStyle name="常规 22 5" xfId="11002"/>
    <cellStyle name="常规 17 5" xfId="11003"/>
    <cellStyle name="百分比 4 9" xfId="11004"/>
    <cellStyle name="百分比 5 2 10" xfId="11005"/>
    <cellStyle name="百分比 5 2 10 2" xfId="11006"/>
    <cellStyle name="百分比 5 2 11" xfId="11007"/>
    <cellStyle name="百分比 5 2 11 2" xfId="11008"/>
    <cellStyle name="百分比 5 2 12" xfId="11009"/>
    <cellStyle name="强调文字颜色 5 20" xfId="11010"/>
    <cellStyle name="强调文字颜色 5 15" xfId="11011"/>
    <cellStyle name="百分比 5 2 12 2" xfId="11012"/>
    <cellStyle name="百分比 5 2 13" xfId="11013"/>
    <cellStyle name="百分比 5 2 13 2" xfId="11014"/>
    <cellStyle name="百分比 5 2 14" xfId="11015"/>
    <cellStyle name="百分比 5 2 14 2" xfId="11016"/>
    <cellStyle name="百分比 5 2 21" xfId="11017"/>
    <cellStyle name="百分比 5 2 16" xfId="11018"/>
    <cellStyle name="百分比 5 2 21 2" xfId="11019"/>
    <cellStyle name="百分比 5 2 16 2" xfId="11020"/>
    <cellStyle name="百分比 5 2 22" xfId="11021"/>
    <cellStyle name="百分比 5 2 17" xfId="11022"/>
    <cellStyle name="强调文字颜色 6 20" xfId="11023"/>
    <cellStyle name="强调文字颜色 6 15" xfId="11024"/>
    <cellStyle name="百分比 5 2 17 2" xfId="11025"/>
    <cellStyle name="百分比 5 2 18" xfId="11026"/>
    <cellStyle name="百分比 5 2 18 2" xfId="11027"/>
    <cellStyle name="百分比 5 2 19" xfId="11028"/>
    <cellStyle name="百分比 5 2 19 2" xfId="11029"/>
    <cellStyle name="百分比 5 2 3 2" xfId="11030"/>
    <cellStyle name="百分比 5 2 4" xfId="11031"/>
    <cellStyle name="百分比 5 2 4 2" xfId="11032"/>
    <cellStyle name="百分比 5 2 5" xfId="11033"/>
    <cellStyle name="百分比 5 2 5 2" xfId="11034"/>
    <cellStyle name="百分比 5 2 6" xfId="11035"/>
    <cellStyle name="百分比 5 2 6 2" xfId="11036"/>
    <cellStyle name="百分比 5 2 7" xfId="11037"/>
    <cellStyle name="百分比 5 2 7 2" xfId="11038"/>
    <cellStyle name="百分比 5 2 8" xfId="11039"/>
    <cellStyle name="百分比 5 2 9" xfId="11040"/>
    <cellStyle name="百分比 5 2 9 2" xfId="11041"/>
    <cellStyle name="百分比 5 4 2" xfId="11042"/>
    <cellStyle name="百分比 6 11" xfId="11043"/>
    <cellStyle name="百分比 6 12" xfId="11044"/>
    <cellStyle name="百分比 6 13" xfId="11045"/>
    <cellStyle name="差_20110112-井巷工程(经李部审） 5 3 2" xfId="11046"/>
    <cellStyle name="百分比 6 14" xfId="11047"/>
    <cellStyle name="百分比 6 20" xfId="11048"/>
    <cellStyle name="百分比 6 15" xfId="11049"/>
    <cellStyle name="百分比 6 21" xfId="11050"/>
    <cellStyle name="百分比 6 16" xfId="11051"/>
    <cellStyle name="百分比 6 18" xfId="11052"/>
    <cellStyle name="百分比 6 2" xfId="11053"/>
    <cellStyle name="百分比 6 3" xfId="11054"/>
    <cellStyle name="百分比 6 4" xfId="11055"/>
    <cellStyle name="百分比 6 5" xfId="11056"/>
    <cellStyle name="常规 24 2" xfId="11057"/>
    <cellStyle name="常规 19 2" xfId="11058"/>
    <cellStyle name="常规 11 3 2 3 2" xfId="11059"/>
    <cellStyle name="百分比 6 6" xfId="11060"/>
    <cellStyle name="常规 24 4" xfId="11061"/>
    <cellStyle name="常规 19 4" xfId="11062"/>
    <cellStyle name="百分比 6 8" xfId="11063"/>
    <cellStyle name="常规 24 5" xfId="11064"/>
    <cellStyle name="常规 19 5" xfId="11065"/>
    <cellStyle name="百分比 6 9" xfId="11066"/>
    <cellStyle name="百分比 7 11" xfId="11067"/>
    <cellStyle name="百分比 7 12" xfId="11068"/>
    <cellStyle name="百分比 7 14" xfId="11069"/>
    <cellStyle name="百分比 7 20" xfId="11070"/>
    <cellStyle name="百分比 7 15" xfId="11071"/>
    <cellStyle name="百分比 7 21" xfId="11072"/>
    <cellStyle name="百分比 7 16" xfId="11073"/>
    <cellStyle name="百分比 7 17" xfId="11074"/>
    <cellStyle name="百分比 7 18" xfId="11075"/>
    <cellStyle name="百分比 7 19" xfId="11076"/>
    <cellStyle name="百分比 7 3" xfId="11077"/>
    <cellStyle name="百分比 7 4" xfId="11078"/>
    <cellStyle name="百分比 7 5" xfId="11079"/>
    <cellStyle name="常规 30 2" xfId="11080"/>
    <cellStyle name="常规 25 2" xfId="11081"/>
    <cellStyle name="百分比 7 6" xfId="11082"/>
    <cellStyle name="常规 30 3" xfId="11083"/>
    <cellStyle name="常规 25 3" xfId="11084"/>
    <cellStyle name="百分比 7 7" xfId="11085"/>
    <cellStyle name="常规 30 4" xfId="11086"/>
    <cellStyle name="常规 25 4" xfId="11087"/>
    <cellStyle name="百分比 7 8" xfId="11088"/>
    <cellStyle name="常规 30 5" xfId="11089"/>
    <cellStyle name="常规 25 5" xfId="11090"/>
    <cellStyle name="百分比 7 9" xfId="11091"/>
    <cellStyle name="百分比 8 11" xfId="11092"/>
    <cellStyle name="百分比 8 12" xfId="11093"/>
    <cellStyle name="百分比 8 13" xfId="11094"/>
    <cellStyle name="百分比 8 14" xfId="11095"/>
    <cellStyle name="百分比 8 2" xfId="11096"/>
    <cellStyle name="百分比 8 3" xfId="11097"/>
    <cellStyle name="百分比 8 4" xfId="11098"/>
    <cellStyle name="差_20110112-井巷工程(经李部审）" xfId="11099"/>
    <cellStyle name="百分比 8 5" xfId="11100"/>
    <cellStyle name="常规 31 2" xfId="11101"/>
    <cellStyle name="常规 26 2" xfId="11102"/>
    <cellStyle name="百分比 8 6" xfId="11103"/>
    <cellStyle name="常规 31 3" xfId="11104"/>
    <cellStyle name="常规 26 3" xfId="11105"/>
    <cellStyle name="百分比 8 7" xfId="11106"/>
    <cellStyle name="常规 31 4" xfId="11107"/>
    <cellStyle name="常规 26 4" xfId="11108"/>
    <cellStyle name="百分比 8 8" xfId="11109"/>
    <cellStyle name="常规 31 5" xfId="11110"/>
    <cellStyle name="常规 26 5" xfId="11111"/>
    <cellStyle name="百分比 8 9" xfId="11112"/>
    <cellStyle name="百分比 9 10" xfId="11113"/>
    <cellStyle name="百分比 9 11" xfId="11114"/>
    <cellStyle name="百分比 9 12" xfId="11115"/>
    <cellStyle name="百分比 9 13" xfId="11116"/>
    <cellStyle name="百分比 9 14" xfId="11117"/>
    <cellStyle name="百分比 9 20" xfId="11118"/>
    <cellStyle name="百分比 9 15" xfId="11119"/>
    <cellStyle name="百分比 9 21" xfId="11120"/>
    <cellStyle name="百分比 9 16" xfId="11121"/>
    <cellStyle name="百分比 9 17" xfId="11122"/>
    <cellStyle name="百分比 9 18" xfId="11123"/>
    <cellStyle name="百分比 9 19" xfId="11124"/>
    <cellStyle name="百分比 9 3" xfId="11125"/>
    <cellStyle name="百分比 9 4" xfId="11126"/>
    <cellStyle name="百分比 9 5" xfId="11127"/>
    <cellStyle name="常规 32 2" xfId="11128"/>
    <cellStyle name="常规 27 2" xfId="11129"/>
    <cellStyle name="百分比 9 6" xfId="11130"/>
    <cellStyle name="常规 32 4" xfId="11131"/>
    <cellStyle name="常规 27 4" xfId="11132"/>
    <cellStyle name="百分比 9 8" xfId="11133"/>
    <cellStyle name="常规 32 5" xfId="11134"/>
    <cellStyle name="常规 27 5" xfId="11135"/>
    <cellStyle name="百分比 9 9" xfId="11136"/>
    <cellStyle name="常规 11 2 20" xfId="11137"/>
    <cellStyle name="常规 11 2 15" xfId="11138"/>
    <cellStyle name="捠壿 [0.00]_PRODUCT DETAIL Q1" xfId="11139"/>
    <cellStyle name="捠壿_PRODUCT DETAIL Q1" xfId="11140"/>
    <cellStyle name="计算 3 2 3 2" xfId="11141"/>
    <cellStyle name="閉撰蟈諉" xfId="11142"/>
    <cellStyle name="编号" xfId="11143"/>
    <cellStyle name="编号 2" xfId="11144"/>
    <cellStyle name="编号 2 2" xfId="11145"/>
    <cellStyle name="标题 1 2 2" xfId="11146"/>
    <cellStyle name="标题 1 2 2 2" xfId="11147"/>
    <cellStyle name="标题 1 2 2 2 2" xfId="11148"/>
    <cellStyle name="标题 1 2 3" xfId="11149"/>
    <cellStyle name="标题 1 2 3 2" xfId="11150"/>
    <cellStyle name="标题 1 2 3 2 2" xfId="11151"/>
    <cellStyle name="标题 1 2 3 3" xfId="11152"/>
    <cellStyle name="标题 1 2 4" xfId="11153"/>
    <cellStyle name="标题 1 2 5" xfId="11154"/>
    <cellStyle name="标题 1 2 5 2" xfId="11155"/>
    <cellStyle name="标题 1 2 5 2 2" xfId="11156"/>
    <cellStyle name="标题 1 2 5 3" xfId="11157"/>
    <cellStyle name="标题 1 2 6" xfId="11158"/>
    <cellStyle name="标题 1 2 6 2" xfId="11159"/>
    <cellStyle name="标题 1 3" xfId="11160"/>
    <cellStyle name="标题 1 3 2" xfId="11161"/>
    <cellStyle name="标题 1 3 2 2" xfId="11162"/>
    <cellStyle name="差_神华香港公司参股七家风电公司评估进场时间计划及联系人名单 19" xfId="11163"/>
    <cellStyle name="标题 1 3 2 2 2" xfId="11164"/>
    <cellStyle name="标题 1 3 3" xfId="11165"/>
    <cellStyle name="标题 1 3 3 2" xfId="11166"/>
    <cellStyle name="标题 1 3 3 2 2" xfId="11167"/>
    <cellStyle name="标题 1 3 3 3" xfId="11168"/>
    <cellStyle name="标题 1 3 4" xfId="11169"/>
    <cellStyle name="标题 1 3 4 2" xfId="11170"/>
    <cellStyle name="标题 1 3 4 2 2" xfId="11171"/>
    <cellStyle name="标题 1 3 5" xfId="11172"/>
    <cellStyle name="标题 1 3 5 2" xfId="11173"/>
    <cellStyle name="标题 1 3 6" xfId="11174"/>
    <cellStyle name="标题 1 4" xfId="11175"/>
    <cellStyle name="常规 4 15" xfId="11176"/>
    <cellStyle name="标题 1 4 2" xfId="11177"/>
    <cellStyle name="常规 4 15 2" xfId="11178"/>
    <cellStyle name="标题 1 4 2 2" xfId="11179"/>
    <cellStyle name="常规 4 15 2 2" xfId="11180"/>
    <cellStyle name="标题 1 4 2 2 2" xfId="11181"/>
    <cellStyle name="常规 4 15 3" xfId="11182"/>
    <cellStyle name="标题 1 4 2 3" xfId="11183"/>
    <cellStyle name="常规 4 16" xfId="11184"/>
    <cellStyle name="标题 1 4 3" xfId="11185"/>
    <cellStyle name="常规 4 16 2" xfId="11186"/>
    <cellStyle name="标题 1 4 3 2" xfId="11187"/>
    <cellStyle name="常规 4 16 2 2" xfId="11188"/>
    <cellStyle name="标题 1 4 3 2 2" xfId="11189"/>
    <cellStyle name="常规 4 16 3" xfId="11190"/>
    <cellStyle name="标题 1 4 3 3" xfId="11191"/>
    <cellStyle name="常规 4 17" xfId="11192"/>
    <cellStyle name="标题 1 4 4" xfId="11193"/>
    <cellStyle name="常规 4 17 2" xfId="11194"/>
    <cellStyle name="标题 1 4 4 2" xfId="11195"/>
    <cellStyle name="标题 1 5" xfId="11196"/>
    <cellStyle name="标题 1 5 2" xfId="11197"/>
    <cellStyle name="标题 1 5 2 2" xfId="11198"/>
    <cellStyle name="标题 1 5 3" xfId="11199"/>
    <cellStyle name="标题 1 5 3 2" xfId="11200"/>
    <cellStyle name="标题 1 5 4" xfId="11201"/>
    <cellStyle name="标题 1 6" xfId="11202"/>
    <cellStyle name="标题 1 6 2" xfId="11203"/>
    <cellStyle name="标题 1 6 2 2" xfId="11204"/>
    <cellStyle name="标题 1 6 3" xfId="11205"/>
    <cellStyle name="标题 1 6 3 2" xfId="11206"/>
    <cellStyle name="标题 1 6 4" xfId="11207"/>
    <cellStyle name="标题 1 7" xfId="11208"/>
    <cellStyle name="标题 1 7 2" xfId="11209"/>
    <cellStyle name="标题 1 8" xfId="11210"/>
    <cellStyle name="标题 1 8 2" xfId="11211"/>
    <cellStyle name="标题 10" xfId="11212"/>
    <cellStyle name="标题 11" xfId="11213"/>
    <cellStyle name="标题 11 2" xfId="11214"/>
    <cellStyle name="标题 2 2" xfId="11215"/>
    <cellStyle name="公司标准表 8 8" xfId="11216"/>
    <cellStyle name="标题 2 2 2" xfId="11217"/>
    <cellStyle name="公司标准表 8 9" xfId="11218"/>
    <cellStyle name="标题 2 2 3" xfId="11219"/>
    <cellStyle name="标题 2 2 3 2" xfId="11220"/>
    <cellStyle name="标题 2 2 3 3" xfId="11221"/>
    <cellStyle name="标题 2 2 4" xfId="11222"/>
    <cellStyle name="标题 2 2 5" xfId="11223"/>
    <cellStyle name="标题 2 2 5 2 2" xfId="11224"/>
    <cellStyle name="标题 2 2 6" xfId="11225"/>
    <cellStyle name="标题 2 2 6 2" xfId="11226"/>
    <cellStyle name="标题 2 3" xfId="11227"/>
    <cellStyle name="注释 2 5 3" xfId="11228"/>
    <cellStyle name="标题 2 3 2 2" xfId="11229"/>
    <cellStyle name="注释 2 5 3 2" xfId="11230"/>
    <cellStyle name="标题 2 3 2 2 2" xfId="11231"/>
    <cellStyle name="注释 2 5 4" xfId="11232"/>
    <cellStyle name="标题 2 3 2 3" xfId="11233"/>
    <cellStyle name="千位分隔 5 2 2 4" xfId="11234"/>
    <cellStyle name="公司标准表 9 9" xfId="11235"/>
    <cellStyle name="标题 2 3 3" xfId="11236"/>
    <cellStyle name="注释 2 6 3" xfId="11237"/>
    <cellStyle name="标题 2 3 3 2" xfId="11238"/>
    <cellStyle name="注释 2 6 3 2" xfId="11239"/>
    <cellStyle name="标题 2 3 3 2 2" xfId="11240"/>
    <cellStyle name="注释 2 6 4" xfId="11241"/>
    <cellStyle name="标题 2 3 3 3" xfId="11242"/>
    <cellStyle name="千位分隔 5 2 2 5" xfId="11243"/>
    <cellStyle name="标题 2 3 4" xfId="11244"/>
    <cellStyle name="注释 2 7 3" xfId="11245"/>
    <cellStyle name="标题 2 3 4 2" xfId="11246"/>
    <cellStyle name="注释 2 7 3 2" xfId="11247"/>
    <cellStyle name="差 6 4" xfId="11248"/>
    <cellStyle name="标题 2 3 4 2 2" xfId="11249"/>
    <cellStyle name="注释 2 7 4" xfId="11250"/>
    <cellStyle name="标题 2 3 4 3" xfId="11251"/>
    <cellStyle name="千位分隔 5 2 2 6" xfId="11252"/>
    <cellStyle name="标题 2 3 5" xfId="11253"/>
    <cellStyle name="注释 2 8 3" xfId="11254"/>
    <cellStyle name="标题 2 3 5 2" xfId="11255"/>
    <cellStyle name="千位分隔 5 2 2 7" xfId="11256"/>
    <cellStyle name="标题 2 3 6" xfId="11257"/>
    <cellStyle name="标题 2 4" xfId="11258"/>
    <cellStyle name="常规 9 20" xfId="11259"/>
    <cellStyle name="常规 9 15" xfId="11260"/>
    <cellStyle name="标题 2 4 2" xfId="11261"/>
    <cellStyle name="注释 3 5 3" xfId="11262"/>
    <cellStyle name="标题 2 4 2 2" xfId="11263"/>
    <cellStyle name="注释 3 5 3 2" xfId="11264"/>
    <cellStyle name="标题 2 4 2 2 2" xfId="11265"/>
    <cellStyle name="注释 3 5 4" xfId="11266"/>
    <cellStyle name="标题 2 4 2 3" xfId="11267"/>
    <cellStyle name="常规 9 21" xfId="11268"/>
    <cellStyle name="常规 9 16" xfId="11269"/>
    <cellStyle name="标题 2 4 3" xfId="11270"/>
    <cellStyle name="注释 3 6 3" xfId="11271"/>
    <cellStyle name="标题 2 4 3 2" xfId="11272"/>
    <cellStyle name="注释 3 6 3 2" xfId="11273"/>
    <cellStyle name="标题 2 4 3 2 2" xfId="11274"/>
    <cellStyle name="注释 3 6 4" xfId="11275"/>
    <cellStyle name="貨幣_1" xfId="11276"/>
    <cellStyle name="标题 2 4 3 3" xfId="11277"/>
    <cellStyle name="常规 9 22" xfId="11278"/>
    <cellStyle name="常规 9 17" xfId="11279"/>
    <cellStyle name="标题 2 4 4" xfId="11280"/>
    <cellStyle name="标题 2 4 4 2" xfId="11281"/>
    <cellStyle name="好_国华锡林郭勒设备询价表 2" xfId="11282"/>
    <cellStyle name="常规 9 23" xfId="11283"/>
    <cellStyle name="常规 9 18" xfId="11284"/>
    <cellStyle name="标题 2 4 5" xfId="11285"/>
    <cellStyle name="标题 2 5" xfId="11286"/>
    <cellStyle name="标题 2 5 2" xfId="11287"/>
    <cellStyle name="注释 4 5 3" xfId="11288"/>
    <cellStyle name="标题 2 5 2 2" xfId="11289"/>
    <cellStyle name="标题 2 5 3" xfId="11290"/>
    <cellStyle name="注释 4 6 3" xfId="11291"/>
    <cellStyle name="标题 2 5 3 2" xfId="11292"/>
    <cellStyle name="标题 2 6" xfId="11293"/>
    <cellStyle name="标题 2 6 2" xfId="11294"/>
    <cellStyle name="注释 5 5 3" xfId="11295"/>
    <cellStyle name="标题 2 6 2 2" xfId="11296"/>
    <cellStyle name="标题 2 6 3" xfId="11297"/>
    <cellStyle name="注释 5 6 3" xfId="11298"/>
    <cellStyle name="标题 2 6 3 2" xfId="11299"/>
    <cellStyle name="标题 2 6 4" xfId="11300"/>
    <cellStyle name="标题 2 7" xfId="11301"/>
    <cellStyle name="标题 2 7 2" xfId="11302"/>
    <cellStyle name="标题 3 2" xfId="11303"/>
    <cellStyle name="标题 3 2 2" xfId="11304"/>
    <cellStyle name="标题 3 2 2 2" xfId="11305"/>
    <cellStyle name="标题 3 2 2 2 2" xfId="11306"/>
    <cellStyle name="标题 3 2 3" xfId="11307"/>
    <cellStyle name="标题 3 2 3 2 2" xfId="11308"/>
    <cellStyle name="标题 3 2 4" xfId="11309"/>
    <cellStyle name="标题 3 2 4 2" xfId="11310"/>
    <cellStyle name="标题 3 2 4 2 2" xfId="11311"/>
    <cellStyle name="标题 3 2 4 3" xfId="11312"/>
    <cellStyle name="标题 3 2 5" xfId="11313"/>
    <cellStyle name="标题 3 2 5 2" xfId="11314"/>
    <cellStyle name="标题 3 2 5 2 2" xfId="11315"/>
    <cellStyle name="标题 3 2 5 3" xfId="11316"/>
    <cellStyle name="标题 3 2 6" xfId="11317"/>
    <cellStyle name="标题 3 2 6 2" xfId="11318"/>
    <cellStyle name="标题 3 3" xfId="11319"/>
    <cellStyle name="标题 3 3 2" xfId="11320"/>
    <cellStyle name="标题 3 3 2 2" xfId="11321"/>
    <cellStyle name="标题 3 3 2 2 2" xfId="11322"/>
    <cellStyle name="标题 3 3 2 3" xfId="11323"/>
    <cellStyle name="标题 3 3 3" xfId="11324"/>
    <cellStyle name="标题 3 3 3 3" xfId="11325"/>
    <cellStyle name="标题 3 3 4" xfId="11326"/>
    <cellStyle name="标题 3 3 4 2" xfId="11327"/>
    <cellStyle name="标题 3 3 4 2 2" xfId="11328"/>
    <cellStyle name="标题 3 3 4 3" xfId="11329"/>
    <cellStyle name="标题 3 3 5" xfId="11330"/>
    <cellStyle name="标题 3 3 6" xfId="11331"/>
    <cellStyle name="标题 3 4" xfId="11332"/>
    <cellStyle name="标题 3 4 2" xfId="11333"/>
    <cellStyle name="标题 3 4 2 2" xfId="11334"/>
    <cellStyle name="标题 3 4 2 2 2" xfId="11335"/>
    <cellStyle name="标题 3 4 2 3" xfId="11336"/>
    <cellStyle name="标题 3 4 3" xfId="11337"/>
    <cellStyle name="标题 3 4 3 2" xfId="11338"/>
    <cellStyle name="标题 3 4 3 2 2" xfId="11339"/>
    <cellStyle name="标题 3 4 3 3" xfId="11340"/>
    <cellStyle name="标题 3 4 4" xfId="11341"/>
    <cellStyle name="标题 3 4 4 2" xfId="11342"/>
    <cellStyle name="标题 3 4 5" xfId="11343"/>
    <cellStyle name="标题 3 5" xfId="11344"/>
    <cellStyle name="标题 3 5 2" xfId="11345"/>
    <cellStyle name="标题 3 5 2 2" xfId="11346"/>
    <cellStyle name="标题 3 5 3" xfId="11347"/>
    <cellStyle name="标题 3 5 3 2" xfId="11348"/>
    <cellStyle name="标题 3 5 4" xfId="11349"/>
    <cellStyle name="标题 3 6 2 2" xfId="11350"/>
    <cellStyle name="标题 3 6 3" xfId="11351"/>
    <cellStyle name="标题 3 6 3 2" xfId="11352"/>
    <cellStyle name="标题 3 6 4" xfId="11353"/>
    <cellStyle name="标题 3 8" xfId="11354"/>
    <cellStyle name="标题 3 8 2" xfId="11355"/>
    <cellStyle name="标题 4 2" xfId="11356"/>
    <cellStyle name="标题 4 2 2" xfId="11357"/>
    <cellStyle name="标题 4 2 2 2 2" xfId="11358"/>
    <cellStyle name="标题 4 2 3" xfId="11359"/>
    <cellStyle name="标题 4 2 3 2" xfId="11360"/>
    <cellStyle name="标题 4 2 3 2 2" xfId="11361"/>
    <cellStyle name="标题 4 2 3 3" xfId="11362"/>
    <cellStyle name="标题 4 2 4" xfId="11363"/>
    <cellStyle name="标题 4 2 4 2" xfId="11364"/>
    <cellStyle name="标题 4 2 4 2 2" xfId="11365"/>
    <cellStyle name="标题 4 2 4 3" xfId="11366"/>
    <cellStyle name="好_江西贵溪化肥有限责任公司资产评估申报表" xfId="11367"/>
    <cellStyle name="标题 4 2 5" xfId="11368"/>
    <cellStyle name="标题 4 2 5 2" xfId="11369"/>
    <cellStyle name="标题 4 2 5 2 2" xfId="11370"/>
    <cellStyle name="标题 4 2 5 3" xfId="11371"/>
    <cellStyle name="标题 4 2 6" xfId="11372"/>
    <cellStyle name="标题 4 3" xfId="11373"/>
    <cellStyle name="标题 4 3 2" xfId="11374"/>
    <cellStyle name="标题 4 3 2 2" xfId="11375"/>
    <cellStyle name="标题 4 3 2 2 2" xfId="11376"/>
    <cellStyle name="标题 4 3 3" xfId="11377"/>
    <cellStyle name="标题 4 3 3 2" xfId="11378"/>
    <cellStyle name="标题 4 3 3 2 2" xfId="11379"/>
    <cellStyle name="标题 4 3 5" xfId="11380"/>
    <cellStyle name="标题 4 3 5 2" xfId="11381"/>
    <cellStyle name="标题 4 3 6" xfId="11382"/>
    <cellStyle name="标题 4 4" xfId="11383"/>
    <cellStyle name="标题 4 4 2" xfId="11384"/>
    <cellStyle name="标题 4 4 2 2" xfId="11385"/>
    <cellStyle name="标题 4 4 2 3" xfId="11386"/>
    <cellStyle name="标题 4 4 3" xfId="11387"/>
    <cellStyle name="标题 4 4 3 2" xfId="11388"/>
    <cellStyle name="标题 4 4 3 3" xfId="11389"/>
    <cellStyle name="标题 4 4 4" xfId="11390"/>
    <cellStyle name="标题 4 4 4 2" xfId="11391"/>
    <cellStyle name="标题 4 4 5" xfId="11392"/>
    <cellStyle name="标题 4 5" xfId="11393"/>
    <cellStyle name="标题 4 5 2" xfId="11394"/>
    <cellStyle name="标题 4 5 3" xfId="11395"/>
    <cellStyle name="标题 4 5 4" xfId="11396"/>
    <cellStyle name="标题 4 6" xfId="11397"/>
    <cellStyle name="标题 4 6 2" xfId="11398"/>
    <cellStyle name="标题 4 6 2 2" xfId="11399"/>
    <cellStyle name="标题 4 6 3" xfId="11400"/>
    <cellStyle name="标题 4 6 3 2" xfId="11401"/>
    <cellStyle name="标题 4 6 4" xfId="11402"/>
    <cellStyle name="标题 4 7" xfId="11403"/>
    <cellStyle name="标题 4 7 2" xfId="11404"/>
    <cellStyle name="标题 4 8" xfId="11405"/>
    <cellStyle name="标题 4 8 2" xfId="11406"/>
    <cellStyle name="标题 5" xfId="11407"/>
    <cellStyle name="标题 5 2" xfId="11408"/>
    <cellStyle name="标题 5 2 2" xfId="11409"/>
    <cellStyle name="标题 5 2 2 2" xfId="11410"/>
    <cellStyle name="标题 5 3" xfId="11411"/>
    <cellStyle name="标题 5 3 2" xfId="11412"/>
    <cellStyle name="标题 5 3 2 2" xfId="11413"/>
    <cellStyle name="标题 5 3 3" xfId="11414"/>
    <cellStyle name="标题 5 4" xfId="11415"/>
    <cellStyle name="标题 5 4 2" xfId="11416"/>
    <cellStyle name="标题 5 4 2 2" xfId="11417"/>
    <cellStyle name="标题 5 4 3" xfId="11418"/>
    <cellStyle name="标题 5 5" xfId="11419"/>
    <cellStyle name="标题 5 5 2" xfId="11420"/>
    <cellStyle name="标题 5 5 2 2" xfId="11421"/>
    <cellStyle name="标题 5 5 3" xfId="11422"/>
    <cellStyle name="标题 5 6" xfId="11423"/>
    <cellStyle name="标题 6" xfId="11424"/>
    <cellStyle name="标题 6 2" xfId="11425"/>
    <cellStyle name="标题 6 2 2" xfId="11426"/>
    <cellStyle name="标题 6 2 2 2" xfId="11427"/>
    <cellStyle name="汇总 11 2" xfId="11428"/>
    <cellStyle name="标题 6 2 3" xfId="11429"/>
    <cellStyle name="标题 6 3 2" xfId="11430"/>
    <cellStyle name="标题 6 3 2 2" xfId="11431"/>
    <cellStyle name="汇总 12 2" xfId="11432"/>
    <cellStyle name="标题 6 3 3" xfId="11433"/>
    <cellStyle name="标题 6 4" xfId="11434"/>
    <cellStyle name="标题 6 4 2" xfId="11435"/>
    <cellStyle name="标题 6 4 2 2" xfId="11436"/>
    <cellStyle name="标题 6 4 3" xfId="11437"/>
    <cellStyle name="标题 6 5" xfId="11438"/>
    <cellStyle name="标题 6 5 2" xfId="11439"/>
    <cellStyle name="标题 6 6" xfId="11440"/>
    <cellStyle name="标题 7" xfId="11441"/>
    <cellStyle name="标题 7 2" xfId="11442"/>
    <cellStyle name="标题 7 2 2" xfId="11443"/>
    <cellStyle name="标题 7 2 2 2" xfId="11444"/>
    <cellStyle name="标题 7 2 3" xfId="11445"/>
    <cellStyle name="注释 38" xfId="11446"/>
    <cellStyle name="标题 7 3 2 2" xfId="11447"/>
    <cellStyle name="标题 7 3 3" xfId="11448"/>
    <cellStyle name="标题 7 4" xfId="11449"/>
    <cellStyle name="标题 7 4 2" xfId="11450"/>
    <cellStyle name="标题 7 5" xfId="11451"/>
    <cellStyle name="常规 16 2 2 2" xfId="11452"/>
    <cellStyle name="标题 8 2" xfId="11453"/>
    <cellStyle name="标题 8 2 2" xfId="11454"/>
    <cellStyle name="标题 8 4" xfId="11455"/>
    <cellStyle name="标题 9 3 2" xfId="11456"/>
    <cellStyle name="标题 9 4" xfId="11457"/>
    <cellStyle name="标题1" xfId="11458"/>
    <cellStyle name="标题1 2" xfId="11459"/>
    <cellStyle name="标题1 2 2" xfId="11460"/>
    <cellStyle name="部门" xfId="11461"/>
    <cellStyle name="部门 2" xfId="11462"/>
    <cellStyle name="部门 2 2" xfId="11463"/>
    <cellStyle name="超链接 2 3 6" xfId="11464"/>
    <cellStyle name="差 10" xfId="11465"/>
    <cellStyle name="超链接 2 3 8" xfId="11466"/>
    <cellStyle name="差 12" xfId="11467"/>
    <cellStyle name="超链接 2 3 9" xfId="11468"/>
    <cellStyle name="常规 60 2 2" xfId="11469"/>
    <cellStyle name="差 13" xfId="11470"/>
    <cellStyle name="好_F负债类_07华阳-合并" xfId="11471"/>
    <cellStyle name="差 13 2" xfId="11472"/>
    <cellStyle name="差 14" xfId="11473"/>
    <cellStyle name="差 14 2" xfId="11474"/>
    <cellStyle name="强调文字颜色 1 4 2 2 2" xfId="11475"/>
    <cellStyle name="差 20" xfId="11476"/>
    <cellStyle name="差 15" xfId="11477"/>
    <cellStyle name="差 20 2" xfId="11478"/>
    <cellStyle name="差 15 2" xfId="11479"/>
    <cellStyle name="公司标准表 7 5 2 2" xfId="11480"/>
    <cellStyle name="差 21" xfId="11481"/>
    <cellStyle name="差 16" xfId="11482"/>
    <cellStyle name="差 21 2" xfId="11483"/>
    <cellStyle name="差 16 2" xfId="11484"/>
    <cellStyle name="差 22" xfId="11485"/>
    <cellStyle name="差 17" xfId="11486"/>
    <cellStyle name="差 22 2" xfId="11487"/>
    <cellStyle name="差 17 2" xfId="11488"/>
    <cellStyle name="差 23" xfId="11489"/>
    <cellStyle name="差 18" xfId="11490"/>
    <cellStyle name="差 23 2" xfId="11491"/>
    <cellStyle name="差 18 2" xfId="11492"/>
    <cellStyle name="差 24" xfId="11493"/>
    <cellStyle name="差 19" xfId="11494"/>
    <cellStyle name="差 24 2" xfId="11495"/>
    <cellStyle name="差 19 2" xfId="11496"/>
    <cellStyle name="差 2" xfId="11497"/>
    <cellStyle name="差 2 10" xfId="11498"/>
    <cellStyle name="差 2 10 2" xfId="11499"/>
    <cellStyle name="差 2 11" xfId="11500"/>
    <cellStyle name="差 2 11 2" xfId="11501"/>
    <cellStyle name="差 2 12" xfId="11502"/>
    <cellStyle name="差 2 12 2" xfId="11503"/>
    <cellStyle name="常规 2 3 2 3 2" xfId="11504"/>
    <cellStyle name="差 2 13" xfId="11505"/>
    <cellStyle name="差 2 13 2" xfId="11506"/>
    <cellStyle name="千位分隔 2 4 10" xfId="11507"/>
    <cellStyle name="差 2 14" xfId="11508"/>
    <cellStyle name="差 2 14 2" xfId="11509"/>
    <cellStyle name="千位分隔 2 4 11" xfId="11510"/>
    <cellStyle name="差 2 20" xfId="11511"/>
    <cellStyle name="差 2 15" xfId="11512"/>
    <cellStyle name="差 2 20 2" xfId="11513"/>
    <cellStyle name="差 2 15 2" xfId="11514"/>
    <cellStyle name="千位分隔 2 4 12" xfId="11515"/>
    <cellStyle name="差 2 21" xfId="11516"/>
    <cellStyle name="差 2 16" xfId="11517"/>
    <cellStyle name="千位分隔 2 4 13" xfId="11518"/>
    <cellStyle name="差 2 22" xfId="11519"/>
    <cellStyle name="差 2 17" xfId="11520"/>
    <cellStyle name="差 2 17 2" xfId="11521"/>
    <cellStyle name="千位分隔 2 4 14" xfId="11522"/>
    <cellStyle name="差 2 18" xfId="11523"/>
    <cellStyle name="差 2 18 2" xfId="11524"/>
    <cellStyle name="千位分隔 2 4 20" xfId="11525"/>
    <cellStyle name="千位分隔 2 4 15" xfId="11526"/>
    <cellStyle name="差 2 19" xfId="11527"/>
    <cellStyle name="差 2 19 2" xfId="11528"/>
    <cellStyle name="差 2 2" xfId="11529"/>
    <cellStyle name="差 2 2 2" xfId="11530"/>
    <cellStyle name="差 2 2 2 2" xfId="11531"/>
    <cellStyle name="差 2 2 2 3" xfId="11532"/>
    <cellStyle name="差 2 2 3" xfId="11533"/>
    <cellStyle name="差 2 3" xfId="11534"/>
    <cellStyle name="千位分隔 2 4 2 7" xfId="11535"/>
    <cellStyle name="差 2 3 2" xfId="11536"/>
    <cellStyle name="千位分隔 2 4 2 8" xfId="11537"/>
    <cellStyle name="差 2 3 3" xfId="11538"/>
    <cellStyle name="差 2 3 3 2" xfId="11539"/>
    <cellStyle name="千位分隔 2 4 2 9" xfId="11540"/>
    <cellStyle name="差 2 3 4" xfId="11541"/>
    <cellStyle name="差 2 4" xfId="11542"/>
    <cellStyle name="差 2 4 2" xfId="11543"/>
    <cellStyle name="差 2 4 2 2" xfId="11544"/>
    <cellStyle name="差 2 4 3" xfId="11545"/>
    <cellStyle name="差 2 4 3 2" xfId="11546"/>
    <cellStyle name="差 2 5" xfId="11547"/>
    <cellStyle name="差 2 5 2" xfId="11548"/>
    <cellStyle name="差 2 5 2 2" xfId="11549"/>
    <cellStyle name="差 2 5 3" xfId="11550"/>
    <cellStyle name="差 2 6" xfId="11551"/>
    <cellStyle name="差 2 6 2" xfId="11552"/>
    <cellStyle name="差 2 6 2 2" xfId="11553"/>
    <cellStyle name="差 2 6 3" xfId="11554"/>
    <cellStyle name="好_设备案例安装费用计算 2 2" xfId="11555"/>
    <cellStyle name="差 2 7" xfId="11556"/>
    <cellStyle name="差 2 7 2" xfId="11557"/>
    <cellStyle name="差 2 8" xfId="11558"/>
    <cellStyle name="差 2 8 2" xfId="11559"/>
    <cellStyle name="差 2 9" xfId="11560"/>
    <cellStyle name="差 2 9 2" xfId="11561"/>
    <cellStyle name="差 25" xfId="11562"/>
    <cellStyle name="差 3" xfId="11563"/>
    <cellStyle name="差 3 2" xfId="11564"/>
    <cellStyle name="差 3 2 2" xfId="11565"/>
    <cellStyle name="差 3 2 2 2" xfId="11566"/>
    <cellStyle name="差 3 2 2 2 2" xfId="11567"/>
    <cellStyle name="差 3 2 2 2 2 2" xfId="11568"/>
    <cellStyle name="强调文字颜色 3 2" xfId="11569"/>
    <cellStyle name="差 3 2 2 2 3" xfId="11570"/>
    <cellStyle name="差 3 2 2 3" xfId="11571"/>
    <cellStyle name="差 3 2 2 3 2" xfId="11572"/>
    <cellStyle name="强调文字颜色 4 3 3 2" xfId="11573"/>
    <cellStyle name="差 3 2 2 4" xfId="11574"/>
    <cellStyle name="差 3 2 3" xfId="11575"/>
    <cellStyle name="差 3 2 3 2" xfId="11576"/>
    <cellStyle name="差 3 2 4" xfId="11577"/>
    <cellStyle name="差 3 3" xfId="11578"/>
    <cellStyle name="差 3 3 2" xfId="11579"/>
    <cellStyle name="差 3 3 2 2" xfId="11580"/>
    <cellStyle name="差 3 3 3" xfId="11581"/>
    <cellStyle name="差 3 4" xfId="11582"/>
    <cellStyle name="差 3 4 2" xfId="11583"/>
    <cellStyle name="差 3 4 2 2" xfId="11584"/>
    <cellStyle name="差 3 4 3" xfId="11585"/>
    <cellStyle name="超链接 2 3 10" xfId="11586"/>
    <cellStyle name="差 3 5" xfId="11587"/>
    <cellStyle name="差 3 5 2" xfId="11588"/>
    <cellStyle name="差 3 5 2 2" xfId="11589"/>
    <cellStyle name="差 3 5 3" xfId="11590"/>
    <cellStyle name="差 3 7" xfId="11591"/>
    <cellStyle name="差 4" xfId="11592"/>
    <cellStyle name="差 4 2" xfId="11593"/>
    <cellStyle name="差 4 3" xfId="11594"/>
    <cellStyle name="差 4 3 2" xfId="11595"/>
    <cellStyle name="差 4 3 2 2" xfId="11596"/>
    <cellStyle name="差 4 3 3" xfId="11597"/>
    <cellStyle name="差 4 4" xfId="11598"/>
    <cellStyle name="差 4 4 2" xfId="11599"/>
    <cellStyle name="差 4 4 2 2" xfId="11600"/>
    <cellStyle name="差 4 4 3" xfId="11601"/>
    <cellStyle name="差 4 5" xfId="11602"/>
    <cellStyle name="差 4 5 2" xfId="11603"/>
    <cellStyle name="差 4 6" xfId="11604"/>
    <cellStyle name="差 5" xfId="11605"/>
    <cellStyle name="差 5 2" xfId="11606"/>
    <cellStyle name="差 5 2 2" xfId="11607"/>
    <cellStyle name="差 5 3" xfId="11608"/>
    <cellStyle name="差 5 3 2" xfId="11609"/>
    <cellStyle name="差 5 4" xfId="11610"/>
    <cellStyle name="差 5 4 2" xfId="11611"/>
    <cellStyle name="差 5 5" xfId="11612"/>
    <cellStyle name="差 6" xfId="11613"/>
    <cellStyle name="差 6 2" xfId="11614"/>
    <cellStyle name="差 6 2 2" xfId="11615"/>
    <cellStyle name="差 6 3" xfId="11616"/>
    <cellStyle name="差 6 3 2" xfId="11617"/>
    <cellStyle name="差 8" xfId="11618"/>
    <cellStyle name="差 8 2" xfId="11619"/>
    <cellStyle name="差 8 2 2" xfId="11620"/>
    <cellStyle name="差 8 3" xfId="11621"/>
    <cellStyle name="差 9" xfId="11622"/>
    <cellStyle name="好_附件10：主要设备询价表 19" xfId="11623"/>
    <cellStyle name="差 9 2" xfId="11624"/>
    <cellStyle name="差_0270锡林郭勒公司资产评估表 2 3" xfId="11625"/>
    <cellStyle name="好 2 4 2 2" xfId="11626"/>
    <cellStyle name="差_0270锡林郭勒公司资产评估表 3" xfId="11627"/>
    <cellStyle name="差_0270锡林郭勒公司资产评估表 4" xfId="11628"/>
    <cellStyle name="注释 10 4" xfId="11629"/>
    <cellStyle name="差_035湖南省康普通信设备有限责任公司评估明细表" xfId="11630"/>
    <cellStyle name="差_04评估申报表（资产基础法）-东平" xfId="11631"/>
    <cellStyle name="差_04评估申报表（资产基础法）-东平 2" xfId="11632"/>
    <cellStyle name="常规 10 6 4" xfId="11633"/>
    <cellStyle name="差_070210" xfId="11634"/>
    <cellStyle name="适中rm" xfId="11635"/>
    <cellStyle name="差_08华阳-S损益类" xfId="11636"/>
    <cellStyle name="差_1-024青岛田润食品有限公司评估申报表" xfId="11637"/>
    <cellStyle name="差_1-024青岛田润食品有限公司评估申报表（20101031）" xfId="11638"/>
    <cellStyle name="差_1-024青岛田润食品有限公司评估申报表（20101031） 2" xfId="11639"/>
    <cellStyle name="强调文字颜色 6 2 5 3 2" xfId="11640"/>
    <cellStyle name="差_20110112-井巷工程(经李部审） 11" xfId="11641"/>
    <cellStyle name="差_20110112-井巷工程(经李部审） 12" xfId="11642"/>
    <cellStyle name="差_20110112-井巷工程(经李部审） 12 2" xfId="11643"/>
    <cellStyle name="差_20110112-井巷工程(经李部审） 13" xfId="11644"/>
    <cellStyle name="差_20110112-井巷工程(经李部审） 13 2" xfId="11645"/>
    <cellStyle name="差_20110112-井巷工程(经李部审） 14" xfId="11646"/>
    <cellStyle name="差_20110112-井巷工程(经李部审） 14 2" xfId="11647"/>
    <cellStyle name="差_20110112-井巷工程(经李部审） 20" xfId="11648"/>
    <cellStyle name="差_20110112-井巷工程(经李部审） 15" xfId="11649"/>
    <cellStyle name="差_20110112-井巷工程(经李部审） 20 2" xfId="11650"/>
    <cellStyle name="差_20110112-井巷工程(经李部审） 15 2" xfId="11651"/>
    <cellStyle name="差_20110112-井巷工程(经李部审） 21" xfId="11652"/>
    <cellStyle name="差_20110112-井巷工程(经李部审） 16" xfId="11653"/>
    <cellStyle name="差_20110112-井巷工程(经李部审） 21 2" xfId="11654"/>
    <cellStyle name="差_20110112-井巷工程(经李部审） 16 2" xfId="11655"/>
    <cellStyle name="差_20110112-井巷工程(经李部审） 22" xfId="11656"/>
    <cellStyle name="差_20110112-井巷工程(经李部审） 17" xfId="11657"/>
    <cellStyle name="差_20110112-井巷工程(经李部审） 17 2" xfId="11658"/>
    <cellStyle name="常规 5 2 10 3" xfId="11659"/>
    <cellStyle name="差_20110112-井巷工程(经李部审） 19" xfId="11660"/>
    <cellStyle name="差_20110112-井巷工程(经李部审） 19 2" xfId="11661"/>
    <cellStyle name="差_20110112-井巷工程(经李部审） 2" xfId="11662"/>
    <cellStyle name="差_20110112-井巷工程(经李部审） 2 2" xfId="11663"/>
    <cellStyle name="差_20110112-井巷工程(经李部审） 2 2 2" xfId="11664"/>
    <cellStyle name="常规 2 4 3" xfId="11665"/>
    <cellStyle name="差_20110112-井巷工程(经李部审） 2 2 2 2" xfId="11666"/>
    <cellStyle name="常规 4 2 2 2 2 4 3" xfId="11667"/>
    <cellStyle name="常规 2 4 3 2" xfId="11668"/>
    <cellStyle name="差_20110112-井巷工程(经李部审） 2 2 2 2 2" xfId="11669"/>
    <cellStyle name="常规 2 4 4" xfId="11670"/>
    <cellStyle name="差_20110112-井巷工程(经李部审） 2 2 2 3" xfId="11671"/>
    <cellStyle name="差_20110112-井巷工程(经李部审） 2 2 3" xfId="11672"/>
    <cellStyle name="常规 2 5 3" xfId="11673"/>
    <cellStyle name="差_20110112-井巷工程(经李部审） 2 2 3 2" xfId="11674"/>
    <cellStyle name="差_20110112-井巷工程(经李部审） 2 2 4" xfId="11675"/>
    <cellStyle name="差_20110112-井巷工程(经李部审） 2 3" xfId="11676"/>
    <cellStyle name="差_20110112-井巷工程(经李部审） 2 3 2" xfId="11677"/>
    <cellStyle name="差_20110112-井巷工程(经李部审） 2 4" xfId="11678"/>
    <cellStyle name="差_20110112-井巷工程(经李部审） 3" xfId="11679"/>
    <cellStyle name="差_20110112-井巷工程(经李部审） 3 2" xfId="11680"/>
    <cellStyle name="差_20110112-井巷工程(经李部审） 3 2 2" xfId="11681"/>
    <cellStyle name="差_20110112-井巷工程(经李部审） 3 3" xfId="11682"/>
    <cellStyle name="差_常用设备原值 2" xfId="11683"/>
    <cellStyle name="差_20110112-井巷工程(经李部审） 4 2" xfId="11684"/>
    <cellStyle name="差_20110112-井巷工程(经李部审） 4 2 2" xfId="11685"/>
    <cellStyle name="差_20110112-井巷工程(经李部审） 4 3" xfId="11686"/>
    <cellStyle name="差_20110112-井巷工程(经李部审） 4 3 2" xfId="11687"/>
    <cellStyle name="差_20110112-井巷工程(经李部审） 4 4" xfId="11688"/>
    <cellStyle name="差_20110112-井巷工程(经李部审） 5 2" xfId="11689"/>
    <cellStyle name="差_20110112-井巷工程(经李部审） 5 2 2" xfId="11690"/>
    <cellStyle name="差_20110112-井巷工程(经李部审） 5 4" xfId="11691"/>
    <cellStyle name="差_20110112-井巷工程(经李部审） 6 2" xfId="11692"/>
    <cellStyle name="差_20110112-井巷工程(经李部审） 6 2 2" xfId="11693"/>
    <cellStyle name="差_20110112-井巷工程(经李部审） 6 3" xfId="11694"/>
    <cellStyle name="差_20110112-井巷工程(经李部审） 7 2" xfId="11695"/>
    <cellStyle name="差_20110112-井巷工程(经李部审） 8 2" xfId="11696"/>
    <cellStyle name="差_20110112-井巷工程(经李部审） 9" xfId="11697"/>
    <cellStyle name="差_20110112-井巷工程(经李部审） 9 2" xfId="11698"/>
    <cellStyle name="差_20110112-井巷工程(经李部审）_0270锡林郭勒公司资产评估表" xfId="11699"/>
    <cellStyle name="差_20110112-井巷工程(经李部审）_0270锡林郭勒公司资产评估表 2 2" xfId="11700"/>
    <cellStyle name="差_20110112-井巷工程(经李部审）_0270锡林郭勒公司资产评估表 2 2 2" xfId="11701"/>
    <cellStyle name="差_20110112-井巷工程(经李部审）_0270锡林郭勒公司资产评估表 2 3" xfId="11702"/>
    <cellStyle name="常规 5 2 9 2 2" xfId="11703"/>
    <cellStyle name="差_20110112-井巷工程(经李部审）_0270锡林郭勒公司资产评估表 3 2" xfId="11704"/>
    <cellStyle name="差_Book1_08华阳-Z资产类" xfId="11705"/>
    <cellStyle name="差_Book1_F负债类" xfId="11706"/>
    <cellStyle name="差_F负债类" xfId="11707"/>
    <cellStyle name="差_F负债类_07华阳-合并" xfId="11708"/>
    <cellStyle name="差_F负债类_1" xfId="11709"/>
    <cellStyle name="差_Q所有者权益类" xfId="11710"/>
    <cellStyle name="差_Sheet2" xfId="11711"/>
    <cellStyle name="差_Sheet2 2" xfId="11712"/>
    <cellStyle name="差_Sheet2 2 2 2" xfId="11713"/>
    <cellStyle name="差_Sheet2 3" xfId="11714"/>
    <cellStyle name="差_Sheet2 3 2" xfId="11715"/>
    <cellStyle name="输出 4 2 2" xfId="11716"/>
    <cellStyle name="差_Sheet3" xfId="11717"/>
    <cellStyle name="差_Sheet3 2" xfId="11718"/>
    <cellStyle name="差_Sheet3 2 2" xfId="11719"/>
    <cellStyle name="差_Sheet3 2 2 2" xfId="11720"/>
    <cellStyle name="差_Sheet3 3" xfId="11721"/>
    <cellStyle name="差_Sheet3 3 2" xfId="11722"/>
    <cellStyle name="差_Sheet4" xfId="11723"/>
    <cellStyle name="差_Sheet4 2" xfId="11724"/>
    <cellStyle name="差_Sheet4 2 2" xfId="11725"/>
    <cellStyle name="差_Sheet4 3" xfId="11726"/>
    <cellStyle name="差_Sheet4 3 2" xfId="11727"/>
    <cellStyle name="差_S损益类" xfId="11728"/>
    <cellStyle name="差_Z资产类" xfId="11729"/>
    <cellStyle name="差_案例1-掘进机 13" xfId="11730"/>
    <cellStyle name="差_案例1-掘进机 14" xfId="11731"/>
    <cellStyle name="差_案例1-掘进机 20" xfId="11732"/>
    <cellStyle name="差_案例1-掘进机 15" xfId="11733"/>
    <cellStyle name="差_案例1-掘进机 21" xfId="11734"/>
    <cellStyle name="差_案例1-掘进机 16" xfId="11735"/>
    <cellStyle name="差_案例1-掘进机 17" xfId="11736"/>
    <cellStyle name="差_案例1-掘进机 18" xfId="11737"/>
    <cellStyle name="差_案例1-掘进机 19" xfId="11738"/>
    <cellStyle name="常规 42 5 2 2" xfId="11739"/>
    <cellStyle name="差_案例1-掘进机 2 2 2 2" xfId="11740"/>
    <cellStyle name="常规 42 5 3" xfId="11741"/>
    <cellStyle name="差_案例1-掘进机 2 2 3" xfId="11742"/>
    <cellStyle name="差_案例1-掘进机_0270锡林郭勒公司资产评估表" xfId="11743"/>
    <cellStyle name="差_案例1-掘进机_0270锡林郭勒公司资产评估表 2" xfId="11744"/>
    <cellStyle name="差_案例1-掘进机_0270锡林郭勒公司资产评估表 2 2" xfId="11745"/>
    <cellStyle name="差_案例1-掘进机_0270锡林郭勒公司资产评估表 3" xfId="11746"/>
    <cellStyle name="差_半山报告报表12.4" xfId="11747"/>
    <cellStyle name="差_产成品测算表" xfId="11748"/>
    <cellStyle name="差_附件10：主要设备询价表" xfId="11749"/>
    <cellStyle name="差_附件10：主要设备询价表 14" xfId="11750"/>
    <cellStyle name="差_附件10：主要设备询价表 20" xfId="11751"/>
    <cellStyle name="差_附件10：主要设备询价表 15" xfId="11752"/>
    <cellStyle name="差_附件10：主要设备询价表 21" xfId="11753"/>
    <cellStyle name="差_附件10：主要设备询价表 16" xfId="11754"/>
    <cellStyle name="差_附件10：主要设备询价表 17" xfId="11755"/>
    <cellStyle name="差_附件10：主要设备询价表 18" xfId="11756"/>
    <cellStyle name="差_附件10：主要设备询价表 19" xfId="11757"/>
    <cellStyle name="差_附件10：主要设备询价表 2" xfId="11758"/>
    <cellStyle name="计算 22" xfId="11759"/>
    <cellStyle name="计算 17" xfId="11760"/>
    <cellStyle name="差_附件10：主要设备询价表 2 2" xfId="11761"/>
    <cellStyle name="强调文字颜色 2 4 4 2" xfId="11762"/>
    <cellStyle name="计算 23" xfId="11763"/>
    <cellStyle name="计算 18" xfId="11764"/>
    <cellStyle name="差_附件10：主要设备询价表 2 3" xfId="11765"/>
    <cellStyle name="差_附件10：主要设备询价表 3" xfId="11766"/>
    <cellStyle name="千位分隔 7 2 19" xfId="11767"/>
    <cellStyle name="差_附件10：主要设备询价表 3 2" xfId="11768"/>
    <cellStyle name="差_附件10：主要设备询价表 4" xfId="11769"/>
    <cellStyle name="强调文字颜色 5 2 3 2" xfId="11770"/>
    <cellStyle name="差_附件10：主要设备询价表 5" xfId="11771"/>
    <cellStyle name="强调文字颜色 5 2 3 4" xfId="11772"/>
    <cellStyle name="差_附件10：主要设备询价表 7" xfId="11773"/>
    <cellStyle name="差_附件10：主要设备询价表 8" xfId="11774"/>
    <cellStyle name="差_副本企业资产评估申报表2009年3月止" xfId="11775"/>
    <cellStyle name="差_构筑物04" xfId="11776"/>
    <cellStyle name="注释 6 5 4" xfId="11777"/>
    <cellStyle name="差_构筑物04 2" xfId="11778"/>
    <cellStyle name="常规 5 8 7 3 2" xfId="11779"/>
    <cellStyle name="差_国华锡林郭勒设备询价表" xfId="11780"/>
    <cellStyle name="差_国华锡林郭勒设备询价表 10" xfId="11781"/>
    <cellStyle name="差_国华锡林郭勒设备询价表 11" xfId="11782"/>
    <cellStyle name="差_国华锡林郭勒设备询价表 14" xfId="11783"/>
    <cellStyle name="差_国华锡林郭勒设备询价表 20" xfId="11784"/>
    <cellStyle name="差_国华锡林郭勒设备询价表 15" xfId="11785"/>
    <cellStyle name="差_国华锡林郭勒设备询价表 21" xfId="11786"/>
    <cellStyle name="差_国华锡林郭勒设备询价表 16" xfId="11787"/>
    <cellStyle name="差_国华锡林郭勒设备询价表 22" xfId="11788"/>
    <cellStyle name="差_国华锡林郭勒设备询价表 17" xfId="11789"/>
    <cellStyle name="差_国华锡林郭勒设备询价表 18" xfId="11790"/>
    <cellStyle name="差_国华锡林郭勒设备询价表 19" xfId="11791"/>
    <cellStyle name="差_国华锡林郭勒设备询价表 2" xfId="11792"/>
    <cellStyle name="差_国华锡林郭勒设备询价表 2 2" xfId="11793"/>
    <cellStyle name="差_国华锡林郭勒设备询价表 2 3" xfId="11794"/>
    <cellStyle name="差_国华锡林郭勒设备询价表 3" xfId="11795"/>
    <cellStyle name="差_国华锡林郭勒设备询价表 4" xfId="11796"/>
    <cellStyle name="差_国华锡林郭勒设备询价表 6" xfId="11797"/>
    <cellStyle name="差_国华锡林郭勒设备询价表 7" xfId="11798"/>
    <cellStyle name="差_国华锡林郭勒设备询价表 8" xfId="11799"/>
    <cellStyle name="差_国华锡林郭勒设备询价表 9" xfId="11800"/>
    <cellStyle name="强调文字颜色 6 3 5 4" xfId="11801"/>
    <cellStyle name="差_湖南省定额取费程序" xfId="11802"/>
    <cellStyle name="差_湖南省定额取费程序 2" xfId="11803"/>
    <cellStyle name="差_湖南省定额取费程序 2 2" xfId="11804"/>
    <cellStyle name="差_湖南省定额取费程序 3" xfId="11805"/>
    <cellStyle name="差_华阳底稿（黄）" xfId="11806"/>
    <cellStyle name="差_华阳森林部分工作底稿" xfId="11807"/>
    <cellStyle name="差_江西贵溪化肥有限责任公司资产评估申报表" xfId="11808"/>
    <cellStyle name="警告文本 10 2" xfId="11809"/>
    <cellStyle name="差_鲲鹏房产测算表邵02 14" xfId="11810"/>
    <cellStyle name="常规 31 3 2 2" xfId="11811"/>
    <cellStyle name="常规 26 3 2 2" xfId="11812"/>
    <cellStyle name="差_鲲鹏房产测算表邵02 20" xfId="11813"/>
    <cellStyle name="差_鲲鹏房产测算表邵02 15" xfId="11814"/>
    <cellStyle name="差_鲲鹏房产测算表邵02 22" xfId="11815"/>
    <cellStyle name="差_鲲鹏房产测算表邵02 17" xfId="11816"/>
    <cellStyle name="差_鲲鹏房产测算表邵02 18" xfId="11817"/>
    <cellStyle name="差_鲲鹏房产测算表邵02 19" xfId="11818"/>
    <cellStyle name="样式 1 2 2 3" xfId="11819"/>
    <cellStyle name="差_鲲鹏房产测算表邵02 2 3" xfId="11820"/>
    <cellStyle name="样式 1 2 3 3" xfId="11821"/>
    <cellStyle name="差_鲲鹏房产测算表邵02 3 3" xfId="11822"/>
    <cellStyle name="样式 1 2 4" xfId="11823"/>
    <cellStyle name="强调文字颜色 5 5 2" xfId="11824"/>
    <cellStyle name="差_鲲鹏房产测算表邵02 4" xfId="11825"/>
    <cellStyle name="样式 1 2 4 2" xfId="11826"/>
    <cellStyle name="强调文字颜色 5 5 2 2" xfId="11827"/>
    <cellStyle name="差_鲲鹏房产测算表邵02 4 2" xfId="11828"/>
    <cellStyle name="样式 1 2 4 3" xfId="11829"/>
    <cellStyle name="差_鲲鹏房产测算表邵02 4 3" xfId="11830"/>
    <cellStyle name="样式 1 2 5" xfId="11831"/>
    <cellStyle name="强调文字颜色 5 5 3" xfId="11832"/>
    <cellStyle name="差_鲲鹏房产测算表邵02 5" xfId="11833"/>
    <cellStyle name="样式 1 2 5 2" xfId="11834"/>
    <cellStyle name="强调文字颜色 5 5 3 2" xfId="11835"/>
    <cellStyle name="好_20110112-井巷工程(经李部审）" xfId="11836"/>
    <cellStyle name="差_鲲鹏房产测算表邵02 5 2" xfId="11837"/>
    <cellStyle name="差_鲲鹏房产测算表邵02 5 3" xfId="11838"/>
    <cellStyle name="样式 1 2 6" xfId="11839"/>
    <cellStyle name="强调文字颜色 5 5 4" xfId="11840"/>
    <cellStyle name="差_鲲鹏房产测算表邵02 6" xfId="11841"/>
    <cellStyle name="千位分隔 5 2 2 20" xfId="11842"/>
    <cellStyle name="千位分隔 5 2 2 15" xfId="11843"/>
    <cellStyle name="差_鲲鹏房产测算表邵02 6 2" xfId="11844"/>
    <cellStyle name="样式 1 2 7" xfId="11845"/>
    <cellStyle name="输出 9 2" xfId="11846"/>
    <cellStyle name="强调文字颜色 5 5 5" xfId="11847"/>
    <cellStyle name="差_鲲鹏房产测算表邵02 7" xfId="11848"/>
    <cellStyle name="差_鲲鹏房产测算表邵02 7 2" xfId="11849"/>
    <cellStyle name="样式 1 2 8" xfId="11850"/>
    <cellStyle name="输出 9 3" xfId="11851"/>
    <cellStyle name="差_鲲鹏房产测算表邵02 8" xfId="11852"/>
    <cellStyle name="样式 1 2 9" xfId="11853"/>
    <cellStyle name="差_鲲鹏房产测算表邵02 9" xfId="11854"/>
    <cellStyle name="差_娄娄沟房屋及构筑物照片 10" xfId="11855"/>
    <cellStyle name="差_娄娄沟房屋及构筑物照片 11" xfId="11856"/>
    <cellStyle name="差_娄娄沟房屋及构筑物照片 12" xfId="11857"/>
    <cellStyle name="强调文字颜色 5 4 2 2 2" xfId="11858"/>
    <cellStyle name="差_娄娄沟房屋及构筑物照片 13" xfId="11859"/>
    <cellStyle name="差_娄娄沟房屋及构筑物照片 14" xfId="11860"/>
    <cellStyle name="好_案例1-掘进机 2 2" xfId="11861"/>
    <cellStyle name="差_娄娄沟房屋及构筑物照片 20" xfId="11862"/>
    <cellStyle name="差_娄娄沟房屋及构筑物照片 15" xfId="11863"/>
    <cellStyle name="好_案例1-掘进机 2 3" xfId="11864"/>
    <cellStyle name="差_娄娄沟房屋及构筑物照片 21" xfId="11865"/>
    <cellStyle name="差_娄娄沟房屋及构筑物照片 16" xfId="11866"/>
    <cellStyle name="差_娄娄沟房屋及构筑物照片 2 2" xfId="11867"/>
    <cellStyle name="差_娄娄沟房屋及构筑物照片 2 3" xfId="11868"/>
    <cellStyle name="差_娄娄沟房屋及构筑物照片 3 2" xfId="11869"/>
    <cellStyle name="差_娄娄沟房屋及构筑物照片 3 3" xfId="11870"/>
    <cellStyle name="差_娄娄沟房屋及构筑物照片_0270锡林郭勒公司资产评估表" xfId="11871"/>
    <cellStyle name="差_娄娄沟房屋及构筑物照片_0270锡林郭勒公司资产评估表 2" xfId="11872"/>
    <cellStyle name="常规 24 8" xfId="11873"/>
    <cellStyle name="常规 19 8" xfId="11874"/>
    <cellStyle name="差_山西煤炭进出口集团左权鑫顺煤业有限公司资产评估表" xfId="11875"/>
    <cellStyle name="差_山西煤炭进出口集团左权鑫顺煤业有限公司资产评估表 10" xfId="11876"/>
    <cellStyle name="差_山西煤炭进出口集团左权鑫顺煤业有限公司资产评估表 11" xfId="11877"/>
    <cellStyle name="差_山西煤炭进出口集团左权鑫顺煤业有限公司资产评估表 13" xfId="11878"/>
    <cellStyle name="差_山西煤炭进出口集团左权鑫顺煤业有限公司资产评估表 14" xfId="11879"/>
    <cellStyle name="差_山西煤炭进出口集团左权鑫顺煤业有限公司资产评估表 20" xfId="11880"/>
    <cellStyle name="差_山西煤炭进出口集团左权鑫顺煤业有限公司资产评估表 15" xfId="11881"/>
    <cellStyle name="差_山西煤炭进出口集团左权鑫顺煤业有限公司资产评估表 21" xfId="11882"/>
    <cellStyle name="差_山西煤炭进出口集团左权鑫顺煤业有限公司资产评估表 16" xfId="11883"/>
    <cellStyle name="差_山西煤炭进出口集团左权鑫顺煤业有限公司资产评估表 22" xfId="11884"/>
    <cellStyle name="差_山西煤炭进出口集团左权鑫顺煤业有限公司资产评估表 17" xfId="11885"/>
    <cellStyle name="差_山西煤炭进出口集团左权鑫顺煤业有限公司资产评估表 18" xfId="11886"/>
    <cellStyle name="千位分隔 7 9 2" xfId="11887"/>
    <cellStyle name="差_山西煤炭进出口集团左权鑫顺煤业有限公司资产评估表 19" xfId="11888"/>
    <cellStyle name="差_山西煤炭进出口集团左权鑫顺煤业有限公司资产评估表 2" xfId="11889"/>
    <cellStyle name="差_山西煤炭进出口集团左权鑫顺煤业有限公司资产评估表 2 2" xfId="11890"/>
    <cellStyle name="差_山西煤炭进出口集团左权鑫顺煤业有限公司资产评估表 2 2 2" xfId="11891"/>
    <cellStyle name="差_山西煤炭进出口集团左权鑫顺煤业有限公司资产评估表 2 2 2 2" xfId="11892"/>
    <cellStyle name="差_山西煤炭进出口集团左权鑫顺煤业有限公司资产评估表 2 2 3" xfId="11893"/>
    <cellStyle name="差_山西煤炭进出口集团左权鑫顺煤业有限公司资产评估表 2 3" xfId="11894"/>
    <cellStyle name="差_山西煤炭进出口集团左权鑫顺煤业有限公司资产评估表 2 4" xfId="11895"/>
    <cellStyle name="差_山西煤炭进出口集团左权鑫顺煤业有限公司资产评估表 3" xfId="11896"/>
    <cellStyle name="差_山西煤炭进出口集团左权鑫顺煤业有限公司资产评估表 3 2" xfId="11897"/>
    <cellStyle name="差_山西煤炭进出口集团左权鑫顺煤业有限公司资产评估表 3 3" xfId="11898"/>
    <cellStyle name="差_山西煤炭进出口集团左权鑫顺煤业有限公司资产评估表 4" xfId="11899"/>
    <cellStyle name="差_山西煤炭进出口集团左权鑫顺煤业有限公司资产评估表 4 2" xfId="11900"/>
    <cellStyle name="差_山西煤炭进出口集团左权鑫顺煤业有限公司资产评估表 4 3" xfId="11901"/>
    <cellStyle name="差_山西煤炭进出口集团左权鑫顺煤业有限公司资产评估表 5" xfId="11902"/>
    <cellStyle name="差_山西煤炭进出口集团左权鑫顺煤业有限公司资产评估表 5 2" xfId="11903"/>
    <cellStyle name="差_山西煤炭进出口集团左权鑫顺煤业有限公司资产评估表 5 3" xfId="11904"/>
    <cellStyle name="差_山西煤炭进出口集团左权鑫顺煤业有限公司资产评估表 6" xfId="11905"/>
    <cellStyle name="差_山西煤炭进出口集团左权鑫顺煤业有限公司资产评估表 6 2" xfId="11906"/>
    <cellStyle name="差_山西煤炭进出口集团左权鑫顺煤业有限公司资产评估表 7" xfId="11907"/>
    <cellStyle name="差_山西煤炭进出口集团左权鑫顺煤业有限公司资产评估表 8" xfId="11908"/>
    <cellStyle name="常规 3 20 2 2" xfId="11909"/>
    <cellStyle name="差_山阴县安荣乡煤矿井巷工程计算表（11-04-16）" xfId="11910"/>
    <cellStyle name="资产 2 5" xfId="11911"/>
    <cellStyle name="差_山阴县安荣乡煤矿井巷工程计算表（11-04-16） 10" xfId="11912"/>
    <cellStyle name="资产 2 6" xfId="11913"/>
    <cellStyle name="差_山阴县安荣乡煤矿井巷工程计算表（11-04-16） 11" xfId="11914"/>
    <cellStyle name="资产 2 7" xfId="11915"/>
    <cellStyle name="差_山阴县安荣乡煤矿井巷工程计算表（11-04-16） 12" xfId="11916"/>
    <cellStyle name="资产 2 8" xfId="11917"/>
    <cellStyle name="差_山阴县安荣乡煤矿井巷工程计算表（11-04-16） 13" xfId="11918"/>
    <cellStyle name="资产 2 9" xfId="11919"/>
    <cellStyle name="差_山阴县安荣乡煤矿井巷工程计算表（11-04-16） 14" xfId="11920"/>
    <cellStyle name="差_山阴县安荣乡煤矿井巷工程计算表（11-04-16） 20" xfId="11921"/>
    <cellStyle name="差_山阴县安荣乡煤矿井巷工程计算表（11-04-16） 15" xfId="11922"/>
    <cellStyle name="好_20110112-井巷工程(经李部审）_0270锡林郭勒公司资产评估表 2 2 2" xfId="11923"/>
    <cellStyle name="差_山阴县安荣乡煤矿井巷工程计算表（11-04-16） 21" xfId="11924"/>
    <cellStyle name="差_山阴县安荣乡煤矿井巷工程计算表（11-04-16） 16" xfId="11925"/>
    <cellStyle name="常规 3 19 2 2 2 2" xfId="11926"/>
    <cellStyle name="差_山阴县安荣乡煤矿井巷工程计算表（11-04-16） 22" xfId="11927"/>
    <cellStyle name="差_山阴县安荣乡煤矿井巷工程计算表（11-04-16） 17" xfId="11928"/>
    <cellStyle name="差_山阴县安荣乡煤矿井巷工程计算表（11-04-16） 18" xfId="11929"/>
    <cellStyle name="差_山阴县安荣乡煤矿井巷工程计算表（11-04-16） 19" xfId="11930"/>
    <cellStyle name="差_山阴县安荣乡煤矿井巷工程计算表（11-04-16） 2" xfId="11931"/>
    <cellStyle name="差_山阴县安荣乡煤矿井巷工程计算表（11-04-16） 2 2 3" xfId="11932"/>
    <cellStyle name="强调文字颜色 5 28 2" xfId="11933"/>
    <cellStyle name="好_山阴县安荣乡煤矿井巷工程计算表（11-04-16） 19" xfId="11934"/>
    <cellStyle name="差_山阴县安荣乡煤矿井巷工程计算表（11-04-16） 2 3" xfId="11935"/>
    <cellStyle name="差_山阴县安荣乡煤矿井巷工程计算表（11-04-16） 2 4" xfId="11936"/>
    <cellStyle name="差_山阴县安荣乡煤矿井巷工程计算表（11-04-16） 3" xfId="11937"/>
    <cellStyle name="差_山阴县安荣乡煤矿井巷工程计算表（11-04-16） 3 2" xfId="11938"/>
    <cellStyle name="强调文字颜色 5 29 2" xfId="11939"/>
    <cellStyle name="差_山阴县安荣乡煤矿井巷工程计算表（11-04-16） 3 3" xfId="11940"/>
    <cellStyle name="差_山阴县安荣乡煤矿井巷工程计算表（11-04-16） 4" xfId="11941"/>
    <cellStyle name="差_山阴县安荣乡煤矿井巷工程计算表（11-04-16） 4 2" xfId="11942"/>
    <cellStyle name="差_山阴县安荣乡煤矿井巷工程计算表（11-04-16） 4 3" xfId="11943"/>
    <cellStyle name="差_山阴县安荣乡煤矿井巷工程计算表（11-04-16） 5" xfId="11944"/>
    <cellStyle name="差_山阴县安荣乡煤矿井巷工程计算表（11-04-16） 5 2" xfId="11945"/>
    <cellStyle name="差_山阴县安荣乡煤矿井巷工程计算表（11-04-16） 5 3" xfId="11946"/>
    <cellStyle name="差_山阴县安荣乡煤矿井巷工程计算表（11-04-16） 8" xfId="11947"/>
    <cellStyle name="差_山阴县安荣乡煤矿井巷工程计算表（11-04-16） 9" xfId="11948"/>
    <cellStyle name="资产 2 2 3 3 2" xfId="11949"/>
    <cellStyle name="差_山阴县安荣乡煤矿井巷工程计算表（11-04-16）_0270锡林郭勒公司资产评估表" xfId="11950"/>
    <cellStyle name="差_山阴县安荣乡煤矿资产评估申报表" xfId="11951"/>
    <cellStyle name="差_山阴县安荣乡煤矿资产评估申报表 11" xfId="11952"/>
    <cellStyle name="差_山阴县安荣乡煤矿资产评估申报表 22" xfId="11953"/>
    <cellStyle name="差_山阴县安荣乡煤矿资产评估申报表 17" xfId="11954"/>
    <cellStyle name="差_山阴县安荣乡煤矿资产评估申报表 18" xfId="11955"/>
    <cellStyle name="差_山阴县安荣乡煤矿资产评估申报表 19" xfId="11956"/>
    <cellStyle name="输入 2 5 2" xfId="11957"/>
    <cellStyle name="差_山阴县安荣乡煤矿资产评估申报表 2 3" xfId="11958"/>
    <cellStyle name="输入 2 5 3" xfId="11959"/>
    <cellStyle name="差_山阴县安荣乡煤矿资产评估申报表 2 4" xfId="11960"/>
    <cellStyle name="差_山阴县安荣乡煤矿资产评估申报表 4 3" xfId="11961"/>
    <cellStyle name="差_山阴县安荣乡煤矿资产评估申报表 5 3" xfId="11962"/>
    <cellStyle name="差_山阴县安荣乡煤矿资产评估申报表_0270锡林郭勒公司资产评估表" xfId="11963"/>
    <cellStyle name="差_山阴县安荣乡煤矿资产评估申报表_0270锡林郭勒公司资产评估表 2" xfId="11964"/>
    <cellStyle name="差_山阴县安荣乡煤矿资产评估申报表_0270锡林郭勒公司资产评估表 2 2" xfId="11965"/>
    <cellStyle name="常规 3 8 2" xfId="11966"/>
    <cellStyle name="差_山阴县安荣乡煤矿资产评估申报表_0270锡林郭勒公司资产评估表 3" xfId="11967"/>
    <cellStyle name="好_山西煤炭进出口集团左权鑫顺煤业有限公司资产评估表 3 2" xfId="11968"/>
    <cellStyle name="差_山阴县安荣乡煤矿资产评估申报表_0270锡林郭勒公司资产评估表 4" xfId="11969"/>
    <cellStyle name="差_设备案例安装费用计算 2 2" xfId="11970"/>
    <cellStyle name="差_设备案例安装费用计算 3" xfId="11971"/>
    <cellStyle name="差_设备底稿(金鹰)" xfId="11972"/>
    <cellStyle name="差_神华香港公司参股七家风电公司评估进场时间计划及联系人名单" xfId="11973"/>
    <cellStyle name="好_山西煤炭进出口集团左权鑫顺煤业有限公司资产评估表 5 2" xfId="11974"/>
    <cellStyle name="差_神华香港公司参股七家风电公司评估进场时间计划及联系人名单 10" xfId="11975"/>
    <cellStyle name="好_山西煤炭进出口集团左权鑫顺煤业有限公司资产评估表 5 3" xfId="11976"/>
    <cellStyle name="差_神华香港公司参股七家风电公司评估进场时间计划及联系人名单 11" xfId="11977"/>
    <cellStyle name="差_神华香港公司参股七家风电公司评估进场时间计划及联系人名单 12" xfId="11978"/>
    <cellStyle name="差_神华香港公司参股七家风电公司评估进场时间计划及联系人名单 13" xfId="11979"/>
    <cellStyle name="差_神华香港公司参股七家风电公司评估进场时间计划及联系人名单 14" xfId="11980"/>
    <cellStyle name="差_神华香港公司参股七家风电公司评估进场时间计划及联系人名单 20" xfId="11981"/>
    <cellStyle name="差_神华香港公司参股七家风电公司评估进场时间计划及联系人名单 15" xfId="11982"/>
    <cellStyle name="差_神华香港公司参股七家风电公司评估进场时间计划及联系人名单 22" xfId="11983"/>
    <cellStyle name="差_神华香港公司参股七家风电公司评估进场时间计划及联系人名单 17" xfId="11984"/>
    <cellStyle name="差_神华香港公司参股七家风电公司评估进场时间计划及联系人名单 18" xfId="11985"/>
    <cellStyle name="差_神华香港公司参股七家风电公司评估进场时间计划及联系人名单 2" xfId="11986"/>
    <cellStyle name="差_神华香港公司参股七家风电公司评估进场时间计划及联系人名单 2 2" xfId="11987"/>
    <cellStyle name="差_神华香港公司参股七家风电公司评估进场时间计划及联系人名单 2 3" xfId="11988"/>
    <cellStyle name="差_神华香港公司参股七家风电公司评估进场时间计划及联系人名单 3" xfId="11989"/>
    <cellStyle name="差_神华香港公司参股七家风电公司评估进场时间计划及联系人名单 3 2" xfId="11990"/>
    <cellStyle name="差_神华香港公司参股七家风电公司评估进场时间计划及联系人名单 4" xfId="11991"/>
    <cellStyle name="差_神华香港公司参股七家风电公司评估进场时间计划及联系人名单 5" xfId="11992"/>
    <cellStyle name="差_神华香港公司参股七家风电公司评估进场时间计划及联系人名单 6" xfId="11993"/>
    <cellStyle name="差_神华香港公司参股七家风电公司评估进场时间计划及联系人名单 7" xfId="11994"/>
    <cellStyle name="差_泰裕钾肥房屋建筑物明细表-调整后" xfId="11995"/>
    <cellStyle name="汇总 2 4 2" xfId="11996"/>
    <cellStyle name="差_仙桃-田" xfId="11997"/>
    <cellStyle name="差_新评估明细表20111031（徐闻三和）" xfId="11998"/>
    <cellStyle name="差_新准则报表－融辉2007-06-20" xfId="11999"/>
    <cellStyle name="差_新准则报表－融辉2007-06-20 2" xfId="12000"/>
    <cellStyle name="差_新准则报表－融辉2007-06-20 2 2" xfId="12001"/>
    <cellStyle name="差_新准则报表－融辉2007-06-20 2 2 2" xfId="12002"/>
    <cellStyle name="差_新准则报表－融辉2007-06-20 3" xfId="12003"/>
    <cellStyle name="差_新准则报表－融辉2007-06-20 3 2" xfId="12004"/>
    <cellStyle name="差_新准则报表－融辉2007-06-20 4" xfId="12005"/>
    <cellStyle name="差_友和公司用地地上房屋建筑物明细表" xfId="12006"/>
    <cellStyle name="差_张家口主要设备询价表" xfId="12007"/>
    <cellStyle name="差_张家口主要设备询价表 10" xfId="12008"/>
    <cellStyle name="差_张家口主要设备询价表 11" xfId="12009"/>
    <cellStyle name="差_张家口主要设备询价表 12" xfId="12010"/>
    <cellStyle name="差_张家口主要设备询价表 14" xfId="12011"/>
    <cellStyle name="强调文字颜色 4 4 2 2 2" xfId="12012"/>
    <cellStyle name="差_张家口主要设备询价表 21" xfId="12013"/>
    <cellStyle name="差_张家口主要设备询价表 16" xfId="12014"/>
    <cellStyle name="差_张家口主要设备询价表 22" xfId="12015"/>
    <cellStyle name="差_张家口主要设备询价表 17" xfId="12016"/>
    <cellStyle name="差_张家口主要设备询价表 19" xfId="12017"/>
    <cellStyle name="差_张家口主要设备询价表 2" xfId="12018"/>
    <cellStyle name="好_娄娄沟房屋及构筑物照片 9" xfId="12019"/>
    <cellStyle name="差_张家口主要设备询价表 2 2" xfId="12020"/>
    <cellStyle name="差_张家口主要设备询价表 2 3" xfId="12021"/>
    <cellStyle name="差_张家口主要设备询价表 3" xfId="12022"/>
    <cellStyle name="差_张家口主要设备询价表 3 2" xfId="12023"/>
    <cellStyle name="差_张家口主要设备询价表 4" xfId="12024"/>
    <cellStyle name="差_张家口主要设备询价表 5" xfId="12025"/>
    <cellStyle name="差_张家口主要设备询价表 6" xfId="12026"/>
    <cellStyle name="差_张家口主要设备询价表 7" xfId="12027"/>
    <cellStyle name="差_张家口主要设备询价表 8" xfId="12028"/>
    <cellStyle name="常规 6 5 2" xfId="12029"/>
    <cellStyle name="差_张家口主要设备询价表 9" xfId="12030"/>
    <cellStyle name="差_中勤万信三年试算平衡表 定稿" xfId="12031"/>
    <cellStyle name="差_主要设备询价表（塔城） 10" xfId="12032"/>
    <cellStyle name="输入 2 3" xfId="12033"/>
    <cellStyle name="常规 2 8 3" xfId="12034"/>
    <cellStyle name="差_主要设备询价表（塔城） 12" xfId="12035"/>
    <cellStyle name="输入 2 5" xfId="12036"/>
    <cellStyle name="差_主要设备询价表（塔城） 14" xfId="12037"/>
    <cellStyle name="输入 2 6" xfId="12038"/>
    <cellStyle name="借出原因 2 2" xfId="12039"/>
    <cellStyle name="差_主要设备询价表（塔城） 20" xfId="12040"/>
    <cellStyle name="差_主要设备询价表（塔城） 15" xfId="12041"/>
    <cellStyle name="输入 2 8" xfId="12042"/>
    <cellStyle name="差_主要设备询价表（塔城） 22" xfId="12043"/>
    <cellStyle name="差_主要设备询价表（塔城） 17" xfId="12044"/>
    <cellStyle name="输入 2 9" xfId="12045"/>
    <cellStyle name="差_主要设备询价表（塔城） 18" xfId="12046"/>
    <cellStyle name="注释 4 8 2" xfId="12047"/>
    <cellStyle name="差_主要设备询价表（塔城） 19" xfId="12048"/>
    <cellStyle name="差_主要设备询价表（塔城） 2 2" xfId="12049"/>
    <cellStyle name="常规 5 5 7 2" xfId="12050"/>
    <cellStyle name="差_主要设备询价表（塔城） 2 3" xfId="12051"/>
    <cellStyle name="差_主要设备询价表（塔城） 3" xfId="12052"/>
    <cellStyle name="差_主要设备询价表（塔城） 3 2" xfId="12053"/>
    <cellStyle name="差_主要设备询价表（塔城） 4" xfId="12054"/>
    <cellStyle name="差_主要设备询价表（塔城） 5" xfId="12055"/>
    <cellStyle name="差_主要设备询价表（塔城） 6" xfId="12056"/>
    <cellStyle name="差_主要设备询价表（塔城） 7" xfId="12057"/>
    <cellStyle name="差_主要设备询价表（塔城） 8" xfId="12058"/>
    <cellStyle name="常?_1" xfId="12059"/>
    <cellStyle name="常规 10" xfId="12060"/>
    <cellStyle name="常规 10 10" xfId="12061"/>
    <cellStyle name="常规 10 11" xfId="12062"/>
    <cellStyle name="常规 10 2" xfId="12063"/>
    <cellStyle name="常规 10 2 10" xfId="12064"/>
    <cellStyle name="常规 10 2 11" xfId="12065"/>
    <cellStyle name="常规 10 2 12" xfId="12066"/>
    <cellStyle name="输入 2 2 5 2" xfId="12067"/>
    <cellStyle name="常规 10 2 13" xfId="12068"/>
    <cellStyle name="常规 10 2 14" xfId="12069"/>
    <cellStyle name="常规 10 2 20" xfId="12070"/>
    <cellStyle name="常规 10 2 15" xfId="12071"/>
    <cellStyle name="常规 10 2 21" xfId="12072"/>
    <cellStyle name="常规 10 2 16" xfId="12073"/>
    <cellStyle name="强调文字颜色 4 2 6 2" xfId="12074"/>
    <cellStyle name="千位分隔 10" xfId="12075"/>
    <cellStyle name="常规 10 2 22" xfId="12076"/>
    <cellStyle name="常规 10 2 17" xfId="12077"/>
    <cellStyle name="注释 7 10 2" xfId="12078"/>
    <cellStyle name="强调文字颜色 4 2 6 3" xfId="12079"/>
    <cellStyle name="常规 10 2 18" xfId="12080"/>
    <cellStyle name="注释 7 10 3" xfId="12081"/>
    <cellStyle name="强调文字颜色 4 2 6 4" xfId="12082"/>
    <cellStyle name="千位分隔 12" xfId="12083"/>
    <cellStyle name="常规 10 2 19" xfId="12084"/>
    <cellStyle name="强调文字颜色 4 2 19" xfId="12085"/>
    <cellStyle name="常规 10 2 2" xfId="12086"/>
    <cellStyle name="常规 10 2 2 2" xfId="12087"/>
    <cellStyle name="常规 10 2 2 3" xfId="12088"/>
    <cellStyle name="常规 10 2 2 3 2" xfId="12089"/>
    <cellStyle name="常规 10 2 2 4" xfId="12090"/>
    <cellStyle name="常规 10 2 2 5" xfId="12091"/>
    <cellStyle name="常规 10 2 2 6" xfId="12092"/>
    <cellStyle name="强调文字颜色 1 3 2 2 2" xfId="12093"/>
    <cellStyle name="常规 10 2 4" xfId="12094"/>
    <cellStyle name="强调文字颜色 1 3 2 2 3" xfId="12095"/>
    <cellStyle name="公司标准表 6 5 2 2" xfId="12096"/>
    <cellStyle name="常规 10 2 5" xfId="12097"/>
    <cellStyle name="强调文字颜色 1 3 2 2 4" xfId="12098"/>
    <cellStyle name="常规 10 2 6" xfId="12099"/>
    <cellStyle name="常规 10 2 7" xfId="12100"/>
    <cellStyle name="千位分隔 3 3 2 10" xfId="12101"/>
    <cellStyle name="常规 10 2 8" xfId="12102"/>
    <cellStyle name="千位分隔 3 3 2 11" xfId="12103"/>
    <cellStyle name="常规 10 2 9" xfId="12104"/>
    <cellStyle name="常规 10 3" xfId="12105"/>
    <cellStyle name="常规 10 3 2" xfId="12106"/>
    <cellStyle name="常规 10 3 2 2" xfId="12107"/>
    <cellStyle name="常规 10 3 2 3" xfId="12108"/>
    <cellStyle name="常规 10 3 2 3 2" xfId="12109"/>
    <cellStyle name="常规 10 3 2 4" xfId="12110"/>
    <cellStyle name="常规 10 3 3" xfId="12111"/>
    <cellStyle name="强调文字颜色 1 3 2 3 2" xfId="12112"/>
    <cellStyle name="常规 10 3 4" xfId="12113"/>
    <cellStyle name="常规 10 4" xfId="12114"/>
    <cellStyle name="常规 10 4 2" xfId="12115"/>
    <cellStyle name="常规 10 4 2 2" xfId="12116"/>
    <cellStyle name="常规 10 4 2 3" xfId="12117"/>
    <cellStyle name="常规 10 4 2 3 2" xfId="12118"/>
    <cellStyle name="常规 10 4 2 4" xfId="12119"/>
    <cellStyle name="常规 10 4 3" xfId="12120"/>
    <cellStyle name="常规 10 5" xfId="12121"/>
    <cellStyle name="常规 10 5 2" xfId="12122"/>
    <cellStyle name="常规 10 5 2 2" xfId="12123"/>
    <cellStyle name="常规 10 5 2 3" xfId="12124"/>
    <cellStyle name="常规 10 5 2 3 2" xfId="12125"/>
    <cellStyle name="常规 10 5 2 4" xfId="12126"/>
    <cellStyle name="常规 10 5 3" xfId="12127"/>
    <cellStyle name="常规 10 6" xfId="12128"/>
    <cellStyle name="常规 10 6 2" xfId="12129"/>
    <cellStyle name="常规 10 6 2 2" xfId="12130"/>
    <cellStyle name="常规 10 6 3" xfId="12131"/>
    <cellStyle name="常规 10 7" xfId="12132"/>
    <cellStyle name="常规 10 7 2" xfId="12133"/>
    <cellStyle name="常规 10 7 3" xfId="12134"/>
    <cellStyle name="常规 10 8" xfId="12135"/>
    <cellStyle name="常规 10 8 3" xfId="12136"/>
    <cellStyle name="常规 11" xfId="12137"/>
    <cellStyle name="常规 11 10" xfId="12138"/>
    <cellStyle name="常规 11 11" xfId="12139"/>
    <cellStyle name="常规 11 12" xfId="12140"/>
    <cellStyle name="常规 11 13" xfId="12141"/>
    <cellStyle name="常规 11 14" xfId="12142"/>
    <cellStyle name="常规 11 21" xfId="12143"/>
    <cellStyle name="常规 11 16" xfId="12144"/>
    <cellStyle name="常规 11 22" xfId="12145"/>
    <cellStyle name="常规 11 17" xfId="12146"/>
    <cellStyle name="常规 11 23" xfId="12147"/>
    <cellStyle name="常规 11 18" xfId="12148"/>
    <cellStyle name="常规 11 19" xfId="12149"/>
    <cellStyle name="常规 11 2" xfId="12150"/>
    <cellStyle name="常规 11 2 12" xfId="12151"/>
    <cellStyle name="常规 11 2 14" xfId="12152"/>
    <cellStyle name="常规 11 2 21" xfId="12153"/>
    <cellStyle name="常规 11 2 16" xfId="12154"/>
    <cellStyle name="常规 11 2 22" xfId="12155"/>
    <cellStyle name="常规 11 2 17" xfId="12156"/>
    <cellStyle name="常规 11 2 18" xfId="12157"/>
    <cellStyle name="常规 11 2 19" xfId="12158"/>
    <cellStyle name="常规 11 2 2 3 2" xfId="12159"/>
    <cellStyle name="常规 11 2 2 4" xfId="12160"/>
    <cellStyle name="常规 11 2 2 5" xfId="12161"/>
    <cellStyle name="常规 11 2 3" xfId="12162"/>
    <cellStyle name="强调文字颜色 1 3 3 2 2" xfId="12163"/>
    <cellStyle name="常规 11 2 4" xfId="12164"/>
    <cellStyle name="常规 11 2 6" xfId="12165"/>
    <cellStyle name="常规 11 2 7" xfId="12166"/>
    <cellStyle name="常规 11 2 8" xfId="12167"/>
    <cellStyle name="常规 11 2 9" xfId="12168"/>
    <cellStyle name="常规 11 3 2" xfId="12169"/>
    <cellStyle name="常规 23" xfId="12170"/>
    <cellStyle name="常规 18" xfId="12171"/>
    <cellStyle name="常规 11 3 2 2" xfId="12172"/>
    <cellStyle name="常规 24" xfId="12173"/>
    <cellStyle name="常规 19" xfId="12174"/>
    <cellStyle name="常规 11 3 2 3" xfId="12175"/>
    <cellStyle name="常规 30" xfId="12176"/>
    <cellStyle name="常规 25" xfId="12177"/>
    <cellStyle name="常规 11 3 2 4" xfId="12178"/>
    <cellStyle name="常规 11 3 3" xfId="12179"/>
    <cellStyle name="常规 11 4" xfId="12180"/>
    <cellStyle name="常规 11 4 2" xfId="12181"/>
    <cellStyle name="常规 11 4 2 2" xfId="12182"/>
    <cellStyle name="常规 11 4 2 3" xfId="12183"/>
    <cellStyle name="常规 11 4 2 3 2" xfId="12184"/>
    <cellStyle name="常规 11 4 3" xfId="12185"/>
    <cellStyle name="常规 11 5" xfId="12186"/>
    <cellStyle name="常规 11 5 2" xfId="12187"/>
    <cellStyle name="常规 11 5 2 2" xfId="12188"/>
    <cellStyle name="常规 11 5 2 3" xfId="12189"/>
    <cellStyle name="常规 11 5 2 3 2" xfId="12190"/>
    <cellStyle name="常规 11 5 2 4" xfId="12191"/>
    <cellStyle name="常规 11 5 3" xfId="12192"/>
    <cellStyle name="常规 11 6" xfId="12193"/>
    <cellStyle name="常规 11 6 2" xfId="12194"/>
    <cellStyle name="常规 11 6 2 2" xfId="12195"/>
    <cellStyle name="常规 11 6 3" xfId="12196"/>
    <cellStyle name="常规 11 6 4" xfId="12197"/>
    <cellStyle name="常规 11 7" xfId="12198"/>
    <cellStyle name="常规 11 7 2" xfId="12199"/>
    <cellStyle name="常规 11 7 3" xfId="12200"/>
    <cellStyle name="常规 11 8" xfId="12201"/>
    <cellStyle name="常规 11 8 2" xfId="12202"/>
    <cellStyle name="常规 11 9" xfId="12203"/>
    <cellStyle name="强调文字颜色 3 4 3 2 2" xfId="12204"/>
    <cellStyle name="常规 12" xfId="12205"/>
    <cellStyle name="注释 6 2 2" xfId="12206"/>
    <cellStyle name="常规 12 10" xfId="12207"/>
    <cellStyle name="常规 12 2" xfId="12208"/>
    <cellStyle name="资产 4" xfId="12209"/>
    <cellStyle name="常规 12 2 2" xfId="12210"/>
    <cellStyle name="资产 4 2" xfId="12211"/>
    <cellStyle name="常规 12 2 2 2" xfId="12212"/>
    <cellStyle name="资产 4 3" xfId="12213"/>
    <cellStyle name="常规 12 2 2 3" xfId="12214"/>
    <cellStyle name="资产 4 4" xfId="12215"/>
    <cellStyle name="常规 12 2 2 4" xfId="12216"/>
    <cellStyle name="资产 4 5" xfId="12217"/>
    <cellStyle name="常规 12 2 2 5" xfId="12218"/>
    <cellStyle name="常规 12 3" xfId="12219"/>
    <cellStyle name="强调文字颜色 2 10" xfId="12220"/>
    <cellStyle name="常规 12 3 2" xfId="12221"/>
    <cellStyle name="常规 12 4" xfId="12222"/>
    <cellStyle name="常规 12 4 2 3" xfId="12223"/>
    <cellStyle name="常规 12 4 2 3 2" xfId="12224"/>
    <cellStyle name="常规 12 4 2 4" xfId="12225"/>
    <cellStyle name="常规 12 4 2 5" xfId="12226"/>
    <cellStyle name="常规 12 5" xfId="12227"/>
    <cellStyle name="常规 12 5 2" xfId="12228"/>
    <cellStyle name="常规 12 5 2 2" xfId="12229"/>
    <cellStyle name="常规 12 5 2 3" xfId="12230"/>
    <cellStyle name="常规 12 5 2 3 2" xfId="12231"/>
    <cellStyle name="常规 12 5 2 4" xfId="12232"/>
    <cellStyle name="常规 12 6" xfId="12233"/>
    <cellStyle name="常规 12 6 2" xfId="12234"/>
    <cellStyle name="好_山阴县安荣乡煤矿资产评估申报表 2 4" xfId="12235"/>
    <cellStyle name="常规 12 6 2 2" xfId="12236"/>
    <cellStyle name="常规 12 7" xfId="12237"/>
    <cellStyle name="常规 12 7 2" xfId="12238"/>
    <cellStyle name="常规 12 8" xfId="12239"/>
    <cellStyle name="常规 12 9" xfId="12240"/>
    <cellStyle name="常规 13" xfId="12241"/>
    <cellStyle name="常规 13 2" xfId="12242"/>
    <cellStyle name="常规 13 3" xfId="12243"/>
    <cellStyle name="常规 13 3 2" xfId="12244"/>
    <cellStyle name="常规 13 4" xfId="12245"/>
    <cellStyle name="常规 13 4 2" xfId="12246"/>
    <cellStyle name="常规 13 5" xfId="12247"/>
    <cellStyle name="常规 13 5 2" xfId="12248"/>
    <cellStyle name="常规 13 5 2 2" xfId="12249"/>
    <cellStyle name="常规 13 6" xfId="12250"/>
    <cellStyle name="常规 13 7" xfId="12251"/>
    <cellStyle name="常规 13 8" xfId="12252"/>
    <cellStyle name="好 28 2" xfId="12253"/>
    <cellStyle name="常规 14" xfId="12254"/>
    <cellStyle name="常规 14 2" xfId="12255"/>
    <cellStyle name="常规 14 2 2 3 2" xfId="12256"/>
    <cellStyle name="常规 14 2 2 4" xfId="12257"/>
    <cellStyle name="常规 14 3" xfId="12258"/>
    <cellStyle name="常规 14 3 2" xfId="12259"/>
    <cellStyle name="常规 14 3 2 2" xfId="12260"/>
    <cellStyle name="常规 14 3 2 3" xfId="12261"/>
    <cellStyle name="常规 14 3 2 4" xfId="12262"/>
    <cellStyle name="常规 14 4" xfId="12263"/>
    <cellStyle name="常规 14 4 2" xfId="12264"/>
    <cellStyle name="常规 14 4 2 2" xfId="12265"/>
    <cellStyle name="常规 14 4 2 3" xfId="12266"/>
    <cellStyle name="常规 14 4 2 4" xfId="12267"/>
    <cellStyle name="常规 14 5" xfId="12268"/>
    <cellStyle name="常规 14 5 2" xfId="12269"/>
    <cellStyle name="常规 14 6" xfId="12270"/>
    <cellStyle name="常规 14 6 2" xfId="12271"/>
    <cellStyle name="常规 14 6 2 2" xfId="12272"/>
    <cellStyle name="常规 14 7" xfId="12273"/>
    <cellStyle name="常规 14 8" xfId="12274"/>
    <cellStyle name="常规 20" xfId="12275"/>
    <cellStyle name="常规 15" xfId="12276"/>
    <cellStyle name="强调文字颜色 5 2 19" xfId="12277"/>
    <cellStyle name="常规 20 2 2" xfId="12278"/>
    <cellStyle name="常规 15 2 2" xfId="12279"/>
    <cellStyle name="常规 20 2 2 2" xfId="12280"/>
    <cellStyle name="常规 15 2 2 2" xfId="12281"/>
    <cellStyle name="常规 15 2 2 3" xfId="12282"/>
    <cellStyle name="常规 15 2 2 3 2" xfId="12283"/>
    <cellStyle name="常规 15 2 2 4" xfId="12284"/>
    <cellStyle name="常规 20 3 2" xfId="12285"/>
    <cellStyle name="常规 15 3 2" xfId="12286"/>
    <cellStyle name="常规 20 3 2 2" xfId="12287"/>
    <cellStyle name="常规 15 3 2 2" xfId="12288"/>
    <cellStyle name="常规 15 3 2 3 2" xfId="12289"/>
    <cellStyle name="常规 15 3 2 4" xfId="12290"/>
    <cellStyle name="常规 15 5 2" xfId="12291"/>
    <cellStyle name="常规 15 5 2 2" xfId="12292"/>
    <cellStyle name="常规 15 5 2 3" xfId="12293"/>
    <cellStyle name="常规 3 6 2 3" xfId="12294"/>
    <cellStyle name="常规 15 5 2 3 2" xfId="12295"/>
    <cellStyle name="常规 15 6" xfId="12296"/>
    <cellStyle name="好_神华香港公司参股七家风电公司评估进场时间计划及联系人名单 13" xfId="12297"/>
    <cellStyle name="常规 15 6 2" xfId="12298"/>
    <cellStyle name="公司标准表 4 3" xfId="12299"/>
    <cellStyle name="常规 15 6 2 2" xfId="12300"/>
    <cellStyle name="常规 15 7" xfId="12301"/>
    <cellStyle name="常规 15 7 2" xfId="12302"/>
    <cellStyle name="常规 15 8" xfId="12303"/>
    <cellStyle name="注释 6 2 3 2" xfId="12304"/>
    <cellStyle name="常规 21" xfId="12305"/>
    <cellStyle name="常规 16" xfId="12306"/>
    <cellStyle name="常规 16 3 2" xfId="12307"/>
    <cellStyle name="常规 16 3 2 2" xfId="12308"/>
    <cellStyle name="常规 16 4 2" xfId="12309"/>
    <cellStyle name="常规 16 4 2 2" xfId="12310"/>
    <cellStyle name="常规 16 5 2 2" xfId="12311"/>
    <cellStyle name="常规 21 6 2" xfId="12312"/>
    <cellStyle name="常规 16 6 2" xfId="12313"/>
    <cellStyle name="常规 16 6 2 2" xfId="12314"/>
    <cellStyle name="常规 22 3 2" xfId="12315"/>
    <cellStyle name="常规 17 3 2" xfId="12316"/>
    <cellStyle name="常规 22 3 2 2" xfId="12317"/>
    <cellStyle name="常规 17 3 2 2" xfId="12318"/>
    <cellStyle name="常规 22 3 2 3" xfId="12319"/>
    <cellStyle name="常规 17 3 2 3" xfId="12320"/>
    <cellStyle name="常规 22 4 2" xfId="12321"/>
    <cellStyle name="常规 17 4 2" xfId="12322"/>
    <cellStyle name="常规 22 4 2 2" xfId="12323"/>
    <cellStyle name="常规 17 4 2 2" xfId="12324"/>
    <cellStyle name="常规 3 2 3 3 2" xfId="12325"/>
    <cellStyle name="常规 22 4 2 3" xfId="12326"/>
    <cellStyle name="常规 2 12 2 2" xfId="12327"/>
    <cellStyle name="常规 17 4 2 3" xfId="12328"/>
    <cellStyle name="常规 32 6" xfId="12329"/>
    <cellStyle name="常规 27 6" xfId="12330"/>
    <cellStyle name="常规 22 4 2 3 2" xfId="12331"/>
    <cellStyle name="常规 2 12 2 2 2" xfId="12332"/>
    <cellStyle name="常规 17 4 2 3 2" xfId="12333"/>
    <cellStyle name="常规 22 4 2 4" xfId="12334"/>
    <cellStyle name="常规 2 12 2 3" xfId="12335"/>
    <cellStyle name="常规 17 4 2 4" xfId="12336"/>
    <cellStyle name="常规 22 5 2" xfId="12337"/>
    <cellStyle name="常规 17 5 2" xfId="12338"/>
    <cellStyle name="常规 22 5 2 2" xfId="12339"/>
    <cellStyle name="常规 17 5 2 2" xfId="12340"/>
    <cellStyle name="常规 22 5 2 3" xfId="12341"/>
    <cellStyle name="常规 2 13 2 2" xfId="12342"/>
    <cellStyle name="常规 17 5 2 3" xfId="12343"/>
    <cellStyle name="常规 22 5 2 3 2" xfId="12344"/>
    <cellStyle name="常规 17 5 2 3 2" xfId="12345"/>
    <cellStyle name="常规 22 5 2 4" xfId="12346"/>
    <cellStyle name="常规 17 5 2 4" xfId="12347"/>
    <cellStyle name="常规 22 6" xfId="12348"/>
    <cellStyle name="常规 17 6" xfId="12349"/>
    <cellStyle name="常规 22 6 2" xfId="12350"/>
    <cellStyle name="常规 17 6 2" xfId="12351"/>
    <cellStyle name="汇总 4" xfId="12352"/>
    <cellStyle name="常规 22 6 2 2" xfId="12353"/>
    <cellStyle name="常规 17 6 2 2" xfId="12354"/>
    <cellStyle name="常规 22 7" xfId="12355"/>
    <cellStyle name="常规 17 7" xfId="12356"/>
    <cellStyle name="常规 22 7 2" xfId="12357"/>
    <cellStyle name="常规 17 7 2" xfId="12358"/>
    <cellStyle name="常规 22 8" xfId="12359"/>
    <cellStyle name="常规 17 8" xfId="12360"/>
    <cellStyle name="常规 23 2 2" xfId="12361"/>
    <cellStyle name="常规 18 2 2" xfId="12362"/>
    <cellStyle name="常规 23 2 2 2" xfId="12363"/>
    <cellStyle name="常规 18 2 2 2" xfId="12364"/>
    <cellStyle name="常规 23 3 2" xfId="12365"/>
    <cellStyle name="常规 18 3 2" xfId="12366"/>
    <cellStyle name="常规 23 3 2 2" xfId="12367"/>
    <cellStyle name="常规 18 3 2 2" xfId="12368"/>
    <cellStyle name="常规 23 4 2" xfId="12369"/>
    <cellStyle name="常规 18 4 2" xfId="12370"/>
    <cellStyle name="常规 23 4 2 2" xfId="12371"/>
    <cellStyle name="常规 18 4 2 2" xfId="12372"/>
    <cellStyle name="常规 23 5 2" xfId="12373"/>
    <cellStyle name="常规 18 5 2" xfId="12374"/>
    <cellStyle name="常规 23 5 2 2" xfId="12375"/>
    <cellStyle name="常规 18 5 2 2" xfId="12376"/>
    <cellStyle name="常规 23 6" xfId="12377"/>
    <cellStyle name="常规 18 6" xfId="12378"/>
    <cellStyle name="常规 23 6 2" xfId="12379"/>
    <cellStyle name="常规 18 6 2" xfId="12380"/>
    <cellStyle name="常规 23 7" xfId="12381"/>
    <cellStyle name="常规 18 7" xfId="12382"/>
    <cellStyle name="常规 23 7 2" xfId="12383"/>
    <cellStyle name="常规 18 7 2" xfId="12384"/>
    <cellStyle name="常规 24 2 2" xfId="12385"/>
    <cellStyle name="常规 19 2 2" xfId="12386"/>
    <cellStyle name="常规 19 2 2 3 2" xfId="12387"/>
    <cellStyle name="常规 24 3 2" xfId="12388"/>
    <cellStyle name="常规 19 3 2" xfId="12389"/>
    <cellStyle name="常规 24 3 2 2" xfId="12390"/>
    <cellStyle name="常规 19 3 2 2" xfId="12391"/>
    <cellStyle name="常规 3 4 2 3 2" xfId="12392"/>
    <cellStyle name="常规 19 3 2 3" xfId="12393"/>
    <cellStyle name="常规 19 3 2 3 2" xfId="12394"/>
    <cellStyle name="常规 19 3 2 4" xfId="12395"/>
    <cellStyle name="常规 24 4 2" xfId="12396"/>
    <cellStyle name="常规 19 4 2" xfId="12397"/>
    <cellStyle name="常规 24 4 2 2" xfId="12398"/>
    <cellStyle name="常规 19 4 2 2" xfId="12399"/>
    <cellStyle name="常规 19 4 2 3" xfId="12400"/>
    <cellStyle name="常规 19 4 2 3 2" xfId="12401"/>
    <cellStyle name="常规 19 4 2 4" xfId="12402"/>
    <cellStyle name="常规 19 5 2 3 2" xfId="12403"/>
    <cellStyle name="常规 24 7" xfId="12404"/>
    <cellStyle name="常规 19 7" xfId="12405"/>
    <cellStyle name="常规 24 7 2" xfId="12406"/>
    <cellStyle name="常规 19 7 2" xfId="12407"/>
    <cellStyle name="常规 2 10" xfId="12408"/>
    <cellStyle name="常规 2 10 2" xfId="12409"/>
    <cellStyle name="常规 2 11" xfId="12410"/>
    <cellStyle name="常规 3 2 2 3" xfId="12411"/>
    <cellStyle name="常规 2 11 2" xfId="12412"/>
    <cellStyle name="常规 2 11 4" xfId="12413"/>
    <cellStyle name="常规 2 11 4 2" xfId="12414"/>
    <cellStyle name="常规 2 11 5" xfId="12415"/>
    <cellStyle name="常规 2 11 5 2" xfId="12416"/>
    <cellStyle name="常规 2 11 6" xfId="12417"/>
    <cellStyle name="常规 2 11 7" xfId="12418"/>
    <cellStyle name="常规 2 12" xfId="12419"/>
    <cellStyle name="常规 3 2 3 3" xfId="12420"/>
    <cellStyle name="常规 2 12 2" xfId="12421"/>
    <cellStyle name="常规 32 6 2" xfId="12422"/>
    <cellStyle name="常规 27 6 2" xfId="12423"/>
    <cellStyle name="常规 2 12 2 2 2 2" xfId="12424"/>
    <cellStyle name="常规 32 7" xfId="12425"/>
    <cellStyle name="常规 27 7" xfId="12426"/>
    <cellStyle name="常规 2 12 2 2 3" xfId="12427"/>
    <cellStyle name="常规 33 6" xfId="12428"/>
    <cellStyle name="常规 28 6" xfId="12429"/>
    <cellStyle name="常规 2 12 2 3 2" xfId="12430"/>
    <cellStyle name="常规 2 12 2 4" xfId="12431"/>
    <cellStyle name="常规 2 12 4" xfId="12432"/>
    <cellStyle name="常规 2 12 5" xfId="12433"/>
    <cellStyle name="常规 2 12 5 2" xfId="12434"/>
    <cellStyle name="常规 2 12 6" xfId="12435"/>
    <cellStyle name="计算 3 5 2" xfId="12436"/>
    <cellStyle name="常规 8 3 2 3 2" xfId="12437"/>
    <cellStyle name="常规 2 13" xfId="12438"/>
    <cellStyle name="计算 3 5 2 2" xfId="12439"/>
    <cellStyle name="常规 3 2 4 3" xfId="12440"/>
    <cellStyle name="常规 2 13 2" xfId="12441"/>
    <cellStyle name="常规 2 13 3" xfId="12442"/>
    <cellStyle name="常规 2 13 4" xfId="12443"/>
    <cellStyle name="计算 3 5 3" xfId="12444"/>
    <cellStyle name="常规 2 14" xfId="12445"/>
    <cellStyle name="常规 3 2 5 3" xfId="12446"/>
    <cellStyle name="常规 2 14 2" xfId="12447"/>
    <cellStyle name="常规 2 20" xfId="12448"/>
    <cellStyle name="常规 2 15" xfId="12449"/>
    <cellStyle name="常规 2 15 2" xfId="12450"/>
    <cellStyle name="适中 5 3 2" xfId="12451"/>
    <cellStyle name="常规 2 21" xfId="12452"/>
    <cellStyle name="常规 2 16" xfId="12453"/>
    <cellStyle name="常规 2 16 2" xfId="12454"/>
    <cellStyle name="常规 2 16 2 2" xfId="12455"/>
    <cellStyle name="常规 2 16 3" xfId="12456"/>
    <cellStyle name="常规 2 16 4" xfId="12457"/>
    <cellStyle name="常规 2 22" xfId="12458"/>
    <cellStyle name="常规 2 17" xfId="12459"/>
    <cellStyle name="常规 2 17 2" xfId="12460"/>
    <cellStyle name="常规 2 17 2 2" xfId="12461"/>
    <cellStyle name="常规 2 17 3" xfId="12462"/>
    <cellStyle name="常规 2 17 4" xfId="12463"/>
    <cellStyle name="常规 2 23" xfId="12464"/>
    <cellStyle name="常规 2 18" xfId="12465"/>
    <cellStyle name="常规 2 18 2" xfId="12466"/>
    <cellStyle name="常规 2 18 2 2" xfId="12467"/>
    <cellStyle name="常规 2 18 3" xfId="12468"/>
    <cellStyle name="常规 2 18 4" xfId="12469"/>
    <cellStyle name="常规 2 18 5" xfId="12470"/>
    <cellStyle name="常规 2 24" xfId="12471"/>
    <cellStyle name="常规 2 19" xfId="12472"/>
    <cellStyle name="常规 2 2 10" xfId="12473"/>
    <cellStyle name="常规 2 2 2 2 2" xfId="12474"/>
    <cellStyle name="常规 2 2 2 2 2 2" xfId="12475"/>
    <cellStyle name="常规 2 2 2 2 2 2 2 2" xfId="12476"/>
    <cellStyle name="常规 2 2 2 2 2 2 2 2 2" xfId="12477"/>
    <cellStyle name="常规 2 2 2 2 2 2 2 3" xfId="12478"/>
    <cellStyle name="常规 2 2 2 2 2 2 3 2" xfId="12479"/>
    <cellStyle name="常规 2 2 2 2 2 2 3 3" xfId="12480"/>
    <cellStyle name="常规 2 2 2 2 2 2 4" xfId="12481"/>
    <cellStyle name="常规 2 2 2 2 2 2 4 2" xfId="12482"/>
    <cellStyle name="常规 2 2 2 2 2 2 4 2 2" xfId="12483"/>
    <cellStyle name="常规 2 2 2 2 2 2 4 3" xfId="12484"/>
    <cellStyle name="常规 2 2 2 2 2 2 5" xfId="12485"/>
    <cellStyle name="常规 2 2 2 2 2 3" xfId="12486"/>
    <cellStyle name="常规 2 2 2 2 2 4" xfId="12487"/>
    <cellStyle name="常规 2 2 2 2 2 5" xfId="12488"/>
    <cellStyle name="常规 2 2 2 2 3" xfId="12489"/>
    <cellStyle name="常规 2 2 2 2 3 2" xfId="12490"/>
    <cellStyle name="常规 2 2 2 2 3 3" xfId="12491"/>
    <cellStyle name="常规 2 2 2 2 4" xfId="12492"/>
    <cellStyle name="常规 2 2 2 2 4 2" xfId="12493"/>
    <cellStyle name="好_附件10：主要设备询价表 2" xfId="12494"/>
    <cellStyle name="常规 2 2 2 2 5" xfId="12495"/>
    <cellStyle name="常规 2 2 2 3 2" xfId="12496"/>
    <cellStyle name="常规 2 2 2 3 2 2" xfId="12497"/>
    <cellStyle name="常规 2 2 2 3 4" xfId="12498"/>
    <cellStyle name="常规 2 2 2 4 2" xfId="12499"/>
    <cellStyle name="常规 2 2 2 5" xfId="12500"/>
    <cellStyle name="常规 2 2 3 2 2" xfId="12501"/>
    <cellStyle name="常规 2 2 3 2 2 2" xfId="12502"/>
    <cellStyle name="常规 2 2 3 2 2 2 2" xfId="12503"/>
    <cellStyle name="常规 2 2 3 2 2 2 3" xfId="12504"/>
    <cellStyle name="常规 2 2 3 2 2 3" xfId="12505"/>
    <cellStyle name="常规 2 2 3 2 2 3 2" xfId="12506"/>
    <cellStyle name="常规 2 2 3 2 2 4" xfId="12507"/>
    <cellStyle name="常规 2 2 3 2 3" xfId="12508"/>
    <cellStyle name="常规 2 2 3 2 3 2" xfId="12509"/>
    <cellStyle name="常规 2 2 3 2 4" xfId="12510"/>
    <cellStyle name="好_产成品测算表" xfId="12511"/>
    <cellStyle name="常规 2 2 3 3" xfId="12512"/>
    <cellStyle name="常规 2 2 3 3 2" xfId="12513"/>
    <cellStyle name="常规 2 2 3 3 2 2" xfId="12514"/>
    <cellStyle name="常规 2 2 3 3 3" xfId="12515"/>
    <cellStyle name="常规 2 2 3 3 3 2" xfId="12516"/>
    <cellStyle name="常规 2 2 3 4 2" xfId="12517"/>
    <cellStyle name="常规 2 2 3 5" xfId="12518"/>
    <cellStyle name="常规 2 2 4 2" xfId="12519"/>
    <cellStyle name="强调文字颜色 1 3 7" xfId="12520"/>
    <cellStyle name="常规 2 2 4 2 2" xfId="12521"/>
    <cellStyle name="常规 2 2 4 2 2 2" xfId="12522"/>
    <cellStyle name="强调文字颜色 1 3 8" xfId="12523"/>
    <cellStyle name="常规 2 2 4 2 3" xfId="12524"/>
    <cellStyle name="计算 2 5 2 2" xfId="12525"/>
    <cellStyle name="常规 2 2 4 3" xfId="12526"/>
    <cellStyle name="常规 2 2 4 4" xfId="12527"/>
    <cellStyle name="常规 2 2 5" xfId="12528"/>
    <cellStyle name="常规 2 2 5 2" xfId="12529"/>
    <cellStyle name="强调文字颜色 2 3 7" xfId="12530"/>
    <cellStyle name="常规 2 2 5 2 2" xfId="12531"/>
    <cellStyle name="常规 2 2 5 3" xfId="12532"/>
    <cellStyle name="常规 2 2 6" xfId="12533"/>
    <cellStyle name="常规 2 2 6 2" xfId="12534"/>
    <cellStyle name="强调文字颜色 3 3 7" xfId="12535"/>
    <cellStyle name="常规 2 2 6 2 2" xfId="12536"/>
    <cellStyle name="常规 2 2 6 3" xfId="12537"/>
    <cellStyle name="常规 2 2 6 4" xfId="12538"/>
    <cellStyle name="常规 2 2 7" xfId="12539"/>
    <cellStyle name="常规 2 2 7 2" xfId="12540"/>
    <cellStyle name="强调文字颜色 4 3 7" xfId="12541"/>
    <cellStyle name="常规 2 2 7 2 2" xfId="12542"/>
    <cellStyle name="常规 2 2 8" xfId="12543"/>
    <cellStyle name="常规 2 2 8 2" xfId="12544"/>
    <cellStyle name="常规 2 31" xfId="12545"/>
    <cellStyle name="常规 2 26" xfId="12546"/>
    <cellStyle name="常规 2 34" xfId="12547"/>
    <cellStyle name="常规 2 29" xfId="12548"/>
    <cellStyle name="常规 2 3 10" xfId="12549"/>
    <cellStyle name="常规 2 3 11" xfId="12550"/>
    <cellStyle name="强调文字颜色 6 4 2 4" xfId="12551"/>
    <cellStyle name="常规 2 3 11 2" xfId="12552"/>
    <cellStyle name="常规 2 3 2 2 2" xfId="12553"/>
    <cellStyle name="常规 2 3 2 2 2 2" xfId="12554"/>
    <cellStyle name="常规 2 3 2 2 2 3" xfId="12555"/>
    <cellStyle name="常规 2 3 2 2 2 4" xfId="12556"/>
    <cellStyle name="常规 2 3 2 2 3" xfId="12557"/>
    <cellStyle name="常规 2 3 2 2 5" xfId="12558"/>
    <cellStyle name="常规 2 3 2 3" xfId="12559"/>
    <cellStyle name="常规 2 3 2 4" xfId="12560"/>
    <cellStyle name="常规 2 3 2 4 2" xfId="12561"/>
    <cellStyle name="常规 2 3 2 5" xfId="12562"/>
    <cellStyle name="常规 2 3 2 6" xfId="12563"/>
    <cellStyle name="常规 2 3 2 8" xfId="12564"/>
    <cellStyle name="好_半山报告报表12.4 2 2" xfId="12565"/>
    <cellStyle name="常规 2 3 2 9" xfId="12566"/>
    <cellStyle name="常规 2 3 3 2" xfId="12567"/>
    <cellStyle name="常规 2 3 3 3" xfId="12568"/>
    <cellStyle name="常规 2 3 5" xfId="12569"/>
    <cellStyle name="常规 2 3 5 2" xfId="12570"/>
    <cellStyle name="常规 9 7 3 3" xfId="12571"/>
    <cellStyle name="常规 2 3 5 2 2" xfId="12572"/>
    <cellStyle name="常规 2 3 5 3" xfId="12573"/>
    <cellStyle name="强调文字颜色 1 2 3 2 2" xfId="12574"/>
    <cellStyle name="常规 2 3 6" xfId="12575"/>
    <cellStyle name="常规 2 3 6 2" xfId="12576"/>
    <cellStyle name="常规 2 3 6 2 2" xfId="12577"/>
    <cellStyle name="常规 2 3 6 3" xfId="12578"/>
    <cellStyle name="常规 2 3 6 4" xfId="12579"/>
    <cellStyle name="公司标准表 5 6 2 2" xfId="12580"/>
    <cellStyle name="常规 2 3 7" xfId="12581"/>
    <cellStyle name="常规 2 3 7 2" xfId="12582"/>
    <cellStyle name="常规 2 3 8" xfId="12583"/>
    <cellStyle name="常规 2 3 9" xfId="12584"/>
    <cellStyle name="常规 2 40" xfId="12585"/>
    <cellStyle name="常规 2 35" xfId="12586"/>
    <cellStyle name="常规 2 41" xfId="12587"/>
    <cellStyle name="常规 2 36" xfId="12588"/>
    <cellStyle name="常规 2 42" xfId="12589"/>
    <cellStyle name="常规 2 37" xfId="12590"/>
    <cellStyle name="常规 2 43" xfId="12591"/>
    <cellStyle name="常规 2 38" xfId="12592"/>
    <cellStyle name="常规 2 44" xfId="12593"/>
    <cellStyle name="常规 2 39" xfId="12594"/>
    <cellStyle name="常规 2 4" xfId="12595"/>
    <cellStyle name="常规 2 4 2" xfId="12596"/>
    <cellStyle name="常规 4 2 2 2 2 3 3" xfId="12597"/>
    <cellStyle name="常规 2 4 2 2" xfId="12598"/>
    <cellStyle name="常规 2 4 2 2 2" xfId="12599"/>
    <cellStyle name="常规 2 4 2 2 3" xfId="12600"/>
    <cellStyle name="常规 32 5 2" xfId="12601"/>
    <cellStyle name="常规 27 5 2" xfId="12602"/>
    <cellStyle name="常规 2 4 2 2 6" xfId="12603"/>
    <cellStyle name="常规 32 5 3" xfId="12604"/>
    <cellStyle name="常规 27 5 3" xfId="12605"/>
    <cellStyle name="常规 2 4 2 2 7" xfId="12606"/>
    <cellStyle name="常规 2 4 2 2 8" xfId="12607"/>
    <cellStyle name="常规 2 4 2 3" xfId="12608"/>
    <cellStyle name="常规 2 4 2 3 2" xfId="12609"/>
    <cellStyle name="常规 2 4 2 3 3" xfId="12610"/>
    <cellStyle name="常规 2 4 2 4" xfId="12611"/>
    <cellStyle name="常规 2 4 2 5" xfId="12612"/>
    <cellStyle name="常规 2 4 2 6" xfId="12613"/>
    <cellStyle name="常规 2 4 2 7" xfId="12614"/>
    <cellStyle name="常规 2 4 3 2 2" xfId="12615"/>
    <cellStyle name="常规 2 4 5" xfId="12616"/>
    <cellStyle name="常规 2 41 2" xfId="12617"/>
    <cellStyle name="常规 2 5 2 2" xfId="12618"/>
    <cellStyle name="常规 2 5 2 3 2" xfId="12619"/>
    <cellStyle name="常规 2 5 2 4" xfId="12620"/>
    <cellStyle name="常规 2 5 2 5" xfId="12621"/>
    <cellStyle name="常规 2 5 2 6" xfId="12622"/>
    <cellStyle name="常规 2 5_采购表" xfId="12623"/>
    <cellStyle name="常规 2 6 2" xfId="12624"/>
    <cellStyle name="常规 2 6 2 2" xfId="12625"/>
    <cellStyle name="常规 2 6 2 4" xfId="12626"/>
    <cellStyle name="常规 2 6 3" xfId="12627"/>
    <cellStyle name="常规 2 7" xfId="12628"/>
    <cellStyle name="常规 2 7 10" xfId="12629"/>
    <cellStyle name="常规 2 7 11" xfId="12630"/>
    <cellStyle name="常规 2 7 12" xfId="12631"/>
    <cellStyle name="常规 2 7 13" xfId="12632"/>
    <cellStyle name="强调文字颜色 2 3 2 2 2 2" xfId="12633"/>
    <cellStyle name="常规 2 7 14" xfId="12634"/>
    <cellStyle name="强调文字颜色 2 3 2 2 2 3" xfId="12635"/>
    <cellStyle name="常规 2 7 20" xfId="12636"/>
    <cellStyle name="常规 2 7 15" xfId="12637"/>
    <cellStyle name="常规 2 7 21" xfId="12638"/>
    <cellStyle name="常规 2 7 16" xfId="12639"/>
    <cellStyle name="常规 2 7 22" xfId="12640"/>
    <cellStyle name="常规 2 7 17" xfId="12641"/>
    <cellStyle name="常规 2 7 18" xfId="12642"/>
    <cellStyle name="常规 2 7 19" xfId="12643"/>
    <cellStyle name="常规 2 7 2" xfId="12644"/>
    <cellStyle name="常规 2 7 2 2" xfId="12645"/>
    <cellStyle name="常规 2 7 2 3" xfId="12646"/>
    <cellStyle name="常规 2 7 2 3 2" xfId="12647"/>
    <cellStyle name="常规 2 7 2 4" xfId="12648"/>
    <cellStyle name="常规 2 7 2 5" xfId="12649"/>
    <cellStyle name="常规 2 7 3" xfId="12650"/>
    <cellStyle name="常规 2 7 5" xfId="12651"/>
    <cellStyle name="常规 2 7 6" xfId="12652"/>
    <cellStyle name="常规 2 7 7" xfId="12653"/>
    <cellStyle name="常规 2 7 9" xfId="12654"/>
    <cellStyle name="输入 2 2 3" xfId="12655"/>
    <cellStyle name="常规 2 8 2 3" xfId="12656"/>
    <cellStyle name="输入 2 2 3 2" xfId="12657"/>
    <cellStyle name="常规 2 8 2 3 2" xfId="12658"/>
    <cellStyle name="输入 2 2 4" xfId="12659"/>
    <cellStyle name="常规 2 8 2 4" xfId="12660"/>
    <cellStyle name="输入 3" xfId="12661"/>
    <cellStyle name="常规 2 9" xfId="12662"/>
    <cellStyle name="输入 3 2" xfId="12663"/>
    <cellStyle name="常规 2 9 2" xfId="12664"/>
    <cellStyle name="常规 2_国华风电询价明细表" xfId="12665"/>
    <cellStyle name="常规 20 2 2 2 2" xfId="12666"/>
    <cellStyle name="常规 20 2 2 2 2 2" xfId="12667"/>
    <cellStyle name="汇总 5" xfId="12668"/>
    <cellStyle name="常规 22 6 2 3" xfId="12669"/>
    <cellStyle name="汇总 5 2" xfId="12670"/>
    <cellStyle name="常规 22 6 2 3 2" xfId="12671"/>
    <cellStyle name="汇总 6" xfId="12672"/>
    <cellStyle name="常规 22 6 2 4" xfId="12673"/>
    <cellStyle name="常规 22 7 2 2" xfId="12674"/>
    <cellStyle name="常规 22 7 2 2 2" xfId="12675"/>
    <cellStyle name="常规 22 7 2 2 2 2" xfId="12676"/>
    <cellStyle name="常规 22 8 2" xfId="12677"/>
    <cellStyle name="常规 22 8 2 2" xfId="12678"/>
    <cellStyle name="常规 36 2 2 2 3" xfId="12679"/>
    <cellStyle name="常规 30 3 2 2" xfId="12680"/>
    <cellStyle name="常规 25 3 2 2" xfId="12681"/>
    <cellStyle name="常规 30 3 3" xfId="12682"/>
    <cellStyle name="常规 25 3 3" xfId="12683"/>
    <cellStyle name="常规 30 4 2" xfId="12684"/>
    <cellStyle name="常规 25 4 2" xfId="12685"/>
    <cellStyle name="常规 30 4 2 2" xfId="12686"/>
    <cellStyle name="常规 25 4 2 2" xfId="12687"/>
    <cellStyle name="常规 30 4 3" xfId="12688"/>
    <cellStyle name="常规 25 4 3" xfId="12689"/>
    <cellStyle name="常规 30 5 2" xfId="12690"/>
    <cellStyle name="常规 25 5 2" xfId="12691"/>
    <cellStyle name="常规 30 5 2 2" xfId="12692"/>
    <cellStyle name="常规 25 5 2 2" xfId="12693"/>
    <cellStyle name="常规 30 5 3" xfId="12694"/>
    <cellStyle name="常规 25 5 3" xfId="12695"/>
    <cellStyle name="常规 30 6" xfId="12696"/>
    <cellStyle name="常规 25 6" xfId="12697"/>
    <cellStyle name="常规 30 6 2" xfId="12698"/>
    <cellStyle name="常规 25 6 2" xfId="12699"/>
    <cellStyle name="常规 30 6 2 2" xfId="12700"/>
    <cellStyle name="常规 25 6 2 2" xfId="12701"/>
    <cellStyle name="常规 30 7" xfId="12702"/>
    <cellStyle name="常规 25 7" xfId="12703"/>
    <cellStyle name="常规 25 7 2" xfId="12704"/>
    <cellStyle name="常规 25 8" xfId="12705"/>
    <cellStyle name="常规 31 2 2" xfId="12706"/>
    <cellStyle name="常规 26 2 2" xfId="12707"/>
    <cellStyle name="常规 31 2 2 2" xfId="12708"/>
    <cellStyle name="常规 26 2 2 2" xfId="12709"/>
    <cellStyle name="常规 31 2 3" xfId="12710"/>
    <cellStyle name="常规 26 2 3" xfId="12711"/>
    <cellStyle name="常规 31 3 2" xfId="12712"/>
    <cellStyle name="常规 26 3 2" xfId="12713"/>
    <cellStyle name="常规 31 3 3" xfId="12714"/>
    <cellStyle name="常规 26 3 3" xfId="12715"/>
    <cellStyle name="常规 31 4 2" xfId="12716"/>
    <cellStyle name="常规 26 4 2" xfId="12717"/>
    <cellStyle name="常规 31 4 3" xfId="12718"/>
    <cellStyle name="常规 26 4 3" xfId="12719"/>
    <cellStyle name="常规 31 5 2" xfId="12720"/>
    <cellStyle name="常规 26 5 2" xfId="12721"/>
    <cellStyle name="常规 31 5 2 2" xfId="12722"/>
    <cellStyle name="常规 26 5 2 2" xfId="12723"/>
    <cellStyle name="常规 31 5 3" xfId="12724"/>
    <cellStyle name="常规 26 5 3" xfId="12725"/>
    <cellStyle name="常规 31 6" xfId="12726"/>
    <cellStyle name="常规 26 6" xfId="12727"/>
    <cellStyle name="常规 31 6 2" xfId="12728"/>
    <cellStyle name="常规 26 6 2" xfId="12729"/>
    <cellStyle name="常规 31 6 3" xfId="12730"/>
    <cellStyle name="常规 26 6 3" xfId="12731"/>
    <cellStyle name="常规 31 7" xfId="12732"/>
    <cellStyle name="常规 26 7" xfId="12733"/>
    <cellStyle name="常规 26 7 2" xfId="12734"/>
    <cellStyle name="常规 32" xfId="12735"/>
    <cellStyle name="常规 27" xfId="12736"/>
    <cellStyle name="常规 32 2 2" xfId="12737"/>
    <cellStyle name="常规 27 2 2" xfId="12738"/>
    <cellStyle name="常规 32 2 2 2" xfId="12739"/>
    <cellStyle name="常规 27 2 2 2" xfId="12740"/>
    <cellStyle name="常规 32 3 2" xfId="12741"/>
    <cellStyle name="常规 27 3 2" xfId="12742"/>
    <cellStyle name="常规 32 3 2 2" xfId="12743"/>
    <cellStyle name="常规 27 3 2 2" xfId="12744"/>
    <cellStyle name="常规 32 3 3" xfId="12745"/>
    <cellStyle name="常规 27 3 3" xfId="12746"/>
    <cellStyle name="常规 32 4 2" xfId="12747"/>
    <cellStyle name="常规 27 4 2" xfId="12748"/>
    <cellStyle name="常规 32 4 3" xfId="12749"/>
    <cellStyle name="常规 27 4 3" xfId="12750"/>
    <cellStyle name="常规 32 5 2 2" xfId="12751"/>
    <cellStyle name="常规 27 5 2 2" xfId="12752"/>
    <cellStyle name="常规 32 6 2 2" xfId="12753"/>
    <cellStyle name="常规 27 6 2 2" xfId="12754"/>
    <cellStyle name="常规 32 6 3" xfId="12755"/>
    <cellStyle name="常规 27 6 3" xfId="12756"/>
    <cellStyle name="常规 33" xfId="12757"/>
    <cellStyle name="常规 28" xfId="12758"/>
    <cellStyle name="常规 33 2" xfId="12759"/>
    <cellStyle name="常规 28 2" xfId="12760"/>
    <cellStyle name="常规 33 2 2" xfId="12761"/>
    <cellStyle name="常规 28 2 2" xfId="12762"/>
    <cellStyle name="常规 33 2 2 2" xfId="12763"/>
    <cellStyle name="常规 28 2 2 2" xfId="12764"/>
    <cellStyle name="常规 33 2 3" xfId="12765"/>
    <cellStyle name="常规 28 2 3" xfId="12766"/>
    <cellStyle name="常规 33 4" xfId="12767"/>
    <cellStyle name="常规 28 4" xfId="12768"/>
    <cellStyle name="常规 33 4 2" xfId="12769"/>
    <cellStyle name="常规 28 4 2" xfId="12770"/>
    <cellStyle name="常规 33 4 2 2" xfId="12771"/>
    <cellStyle name="常规 28 4 2 2" xfId="12772"/>
    <cellStyle name="常规 33 4 3" xfId="12773"/>
    <cellStyle name="常规 28 4 3" xfId="12774"/>
    <cellStyle name="常规 33 5" xfId="12775"/>
    <cellStyle name="常规 28 5" xfId="12776"/>
    <cellStyle name="常规 33 5 2" xfId="12777"/>
    <cellStyle name="常规 28 5 2" xfId="12778"/>
    <cellStyle name="常规 33 5 2 2" xfId="12779"/>
    <cellStyle name="常规 28 5 2 2" xfId="12780"/>
    <cellStyle name="常规 33 5 3" xfId="12781"/>
    <cellStyle name="常规 28 5 3" xfId="12782"/>
    <cellStyle name="常规 33 6 2" xfId="12783"/>
    <cellStyle name="常规 28 6 2" xfId="12784"/>
    <cellStyle name="常规 33 6 2 2" xfId="12785"/>
    <cellStyle name="常规 28 6 2 2" xfId="12786"/>
    <cellStyle name="常规 33 6 3" xfId="12787"/>
    <cellStyle name="常规 28 6 3" xfId="12788"/>
    <cellStyle name="常规 33 7" xfId="12789"/>
    <cellStyle name="常规 28 7" xfId="12790"/>
    <cellStyle name="常规 34" xfId="12791"/>
    <cellStyle name="常规 29" xfId="12792"/>
    <cellStyle name="常规 34 2" xfId="12793"/>
    <cellStyle name="常规 29 2" xfId="12794"/>
    <cellStyle name="超链接 4 7" xfId="12795"/>
    <cellStyle name="常规 34 2 2" xfId="12796"/>
    <cellStyle name="常规 29 2 2" xfId="12797"/>
    <cellStyle name="超链接 4 8" xfId="12798"/>
    <cellStyle name="常规 34 2 3" xfId="12799"/>
    <cellStyle name="常规 29 2 3" xfId="12800"/>
    <cellStyle name="常规 34 3" xfId="12801"/>
    <cellStyle name="常规 29 3" xfId="12802"/>
    <cellStyle name="超链接 5 7" xfId="12803"/>
    <cellStyle name="常规 34 3 2" xfId="12804"/>
    <cellStyle name="常规 29 3 2" xfId="12805"/>
    <cellStyle name="超链接 5 8" xfId="12806"/>
    <cellStyle name="常规 34 3 3" xfId="12807"/>
    <cellStyle name="常规 29 3 3" xfId="12808"/>
    <cellStyle name="常规 34 4" xfId="12809"/>
    <cellStyle name="常规 29 4" xfId="12810"/>
    <cellStyle name="常规 34 4 2" xfId="12811"/>
    <cellStyle name="常规 29 4 2" xfId="12812"/>
    <cellStyle name="常规 34 4 3" xfId="12813"/>
    <cellStyle name="常规 29 4 3" xfId="12814"/>
    <cellStyle name="常规 34 5" xfId="12815"/>
    <cellStyle name="常规 29 5" xfId="12816"/>
    <cellStyle name="常规 34 5 2" xfId="12817"/>
    <cellStyle name="常规 29 5 2" xfId="12818"/>
    <cellStyle name="常规 34 5 2 2" xfId="12819"/>
    <cellStyle name="常规 29 5 2 2" xfId="12820"/>
    <cellStyle name="常规 34 5 3" xfId="12821"/>
    <cellStyle name="常规 29 5 3" xfId="12822"/>
    <cellStyle name="常规 34 6" xfId="12823"/>
    <cellStyle name="常规 29 6" xfId="12824"/>
    <cellStyle name="常规 34 6 2" xfId="12825"/>
    <cellStyle name="常规 29 6 2" xfId="12826"/>
    <cellStyle name="常规 34 6 2 2" xfId="12827"/>
    <cellStyle name="常规 29 6 2 2" xfId="12828"/>
    <cellStyle name="콤마 [0]_#6기본예산 " xfId="12829"/>
    <cellStyle name="常规 34 6 3" xfId="12830"/>
    <cellStyle name="常规 29 6 3" xfId="12831"/>
    <cellStyle name="常规 34 7" xfId="12832"/>
    <cellStyle name="常规 29 7" xfId="12833"/>
    <cellStyle name="千位分隔 10 2 19" xfId="12834"/>
    <cellStyle name="常规 3" xfId="12835"/>
    <cellStyle name="常规 3 11" xfId="12836"/>
    <cellStyle name="常规 3 12" xfId="12837"/>
    <cellStyle name="常规 3 13" xfId="12838"/>
    <cellStyle name="常规 3 13 2" xfId="12839"/>
    <cellStyle name="常规 3 13 2 2" xfId="12840"/>
    <cellStyle name="常规 3 13 3" xfId="12841"/>
    <cellStyle name="常规 3 13 3 2" xfId="12842"/>
    <cellStyle name="常规 3 14" xfId="12843"/>
    <cellStyle name="常规 3 20" xfId="12844"/>
    <cellStyle name="常规 3 15" xfId="12845"/>
    <cellStyle name="常规 3 21" xfId="12846"/>
    <cellStyle name="常规 3 16" xfId="12847"/>
    <cellStyle name="常规 3 22" xfId="12848"/>
    <cellStyle name="常规 3 17" xfId="12849"/>
    <cellStyle name="常规 3 23" xfId="12850"/>
    <cellStyle name="常规 3 18" xfId="12851"/>
    <cellStyle name="常规 3 19" xfId="12852"/>
    <cellStyle name="检查单元格 3 7" xfId="12853"/>
    <cellStyle name="常规 3 19 2" xfId="12854"/>
    <cellStyle name="常规 3 19 2 2" xfId="12855"/>
    <cellStyle name="常规 3 19 2 2 2" xfId="12856"/>
    <cellStyle name="常规 9 3 4 2" xfId="12857"/>
    <cellStyle name="常规 3 19 2 3" xfId="12858"/>
    <cellStyle name="常规 3 19 4" xfId="12859"/>
    <cellStyle name="常规 3 2 2 2 2" xfId="12860"/>
    <cellStyle name="常规 3 2 2 2 2 2" xfId="12861"/>
    <cellStyle name="常规 3 2 2 2 3" xfId="12862"/>
    <cellStyle name="常规 3 2 2 2 4" xfId="12863"/>
    <cellStyle name="常规 3 2 2 2 5" xfId="12864"/>
    <cellStyle name="常规 3 2 3 2" xfId="12865"/>
    <cellStyle name="常规 3 2 4" xfId="12866"/>
    <cellStyle name="常规 3 2 4 2" xfId="12867"/>
    <cellStyle name="常规 3 2 5" xfId="12868"/>
    <cellStyle name="常规 3 2 6" xfId="12869"/>
    <cellStyle name="常规 3 2 6 2" xfId="12870"/>
    <cellStyle name="常规 3 2 7" xfId="12871"/>
    <cellStyle name="常规 3 2 8" xfId="12872"/>
    <cellStyle name="常规 3 20 2" xfId="12873"/>
    <cellStyle name="常规 3 20 3" xfId="12874"/>
    <cellStyle name="常规 3 22 2" xfId="12875"/>
    <cellStyle name="常规 3 3 2 2" xfId="12876"/>
    <cellStyle name="常规 3 3 2 2 2" xfId="12877"/>
    <cellStyle name="常规 3 3 2 2 2 2" xfId="12878"/>
    <cellStyle name="常规 3 3 2 2 3" xfId="12879"/>
    <cellStyle name="常规 3 3 2 4" xfId="12880"/>
    <cellStyle name="常规 3 3 2 4 2" xfId="12881"/>
    <cellStyle name="常规 3 3 3" xfId="12882"/>
    <cellStyle name="常规 3 3 3 2" xfId="12883"/>
    <cellStyle name="常规 3 3 4" xfId="12884"/>
    <cellStyle name="常规 3 3 4 2" xfId="12885"/>
    <cellStyle name="常规 3 3 5" xfId="12886"/>
    <cellStyle name="强调文字颜色 1 2 4 2 2" xfId="12887"/>
    <cellStyle name="常规 3 3 6" xfId="12888"/>
    <cellStyle name="常规 3 4" xfId="12889"/>
    <cellStyle name="常规 3 4 2" xfId="12890"/>
    <cellStyle name="常规 3 4 2 2" xfId="12891"/>
    <cellStyle name="常规 3 4 2 2 2" xfId="12892"/>
    <cellStyle name="常规 3 4 2 2 3" xfId="12893"/>
    <cellStyle name="常规 3 4 2 3" xfId="12894"/>
    <cellStyle name="常规 3 4 2 4" xfId="12895"/>
    <cellStyle name="常规 3 4 2 4 2" xfId="12896"/>
    <cellStyle name="常规 3 4 2 5" xfId="12897"/>
    <cellStyle name="常规 3 4 3" xfId="12898"/>
    <cellStyle name="常规 3 4 4" xfId="12899"/>
    <cellStyle name="常规 3 4 5" xfId="12900"/>
    <cellStyle name="常规 3 5 2" xfId="12901"/>
    <cellStyle name="常规 3 5 2 2" xfId="12902"/>
    <cellStyle name="常规 3 5 2 3" xfId="12903"/>
    <cellStyle name="常规 3 5 2 3 2" xfId="12904"/>
    <cellStyle name="常规 3 5 2 4" xfId="12905"/>
    <cellStyle name="常规 3 5 2 5" xfId="12906"/>
    <cellStyle name="常规 3 5 3" xfId="12907"/>
    <cellStyle name="常规 3 5 3 2" xfId="12908"/>
    <cellStyle name="解释性文本 4 2 2 2" xfId="12909"/>
    <cellStyle name="常规 3 6" xfId="12910"/>
    <cellStyle name="检查单元格 33" xfId="12911"/>
    <cellStyle name="检查单元格 28" xfId="12912"/>
    <cellStyle name="常规 3 6 2" xfId="12913"/>
    <cellStyle name="检查单元格 28 2" xfId="12914"/>
    <cellStyle name="常规 3 6 2 2" xfId="12915"/>
    <cellStyle name="常规 3 6 2 4" xfId="12916"/>
    <cellStyle name="检查单元格 29" xfId="12917"/>
    <cellStyle name="常规 3 6 3" xfId="12918"/>
    <cellStyle name="常规 3 7" xfId="12919"/>
    <cellStyle name="常规 3 7 2" xfId="12920"/>
    <cellStyle name="常规 3 7 2 2" xfId="12921"/>
    <cellStyle name="常规 3 7 2 3" xfId="12922"/>
    <cellStyle name="常规 3 7 2 3 2" xfId="12923"/>
    <cellStyle name="常规 3 7 2 4" xfId="12924"/>
    <cellStyle name="常规 3 8" xfId="12925"/>
    <cellStyle name="常规 3 8 2 3" xfId="12926"/>
    <cellStyle name="常规 3 8 2 4" xfId="12927"/>
    <cellStyle name="常规 3 9" xfId="12928"/>
    <cellStyle name="计算 2 3 2 2" xfId="12929"/>
    <cellStyle name="常规 3_04评估申报表（资产基础法）-东平" xfId="12930"/>
    <cellStyle name="常规 8 5 2 2" xfId="12931"/>
    <cellStyle name="常规 32 8" xfId="12932"/>
    <cellStyle name="常规 34 8" xfId="12933"/>
    <cellStyle name="常规 40" xfId="12934"/>
    <cellStyle name="常规 35" xfId="12935"/>
    <cellStyle name="常规 35 2 2 2" xfId="12936"/>
    <cellStyle name="常规 35 2 3" xfId="12937"/>
    <cellStyle name="常规 35 3 2 2" xfId="12938"/>
    <cellStyle name="常规 35 3 3" xfId="12939"/>
    <cellStyle name="常规 35 4 2" xfId="12940"/>
    <cellStyle name="公司标准表 34" xfId="12941"/>
    <cellStyle name="公司标准表 29" xfId="12942"/>
    <cellStyle name="常规 35 4 2 2" xfId="12943"/>
    <cellStyle name="常规 35 4 3" xfId="12944"/>
    <cellStyle name="常规 35 5" xfId="12945"/>
    <cellStyle name="常规 35 5 2" xfId="12946"/>
    <cellStyle name="常规 35 5 2 2" xfId="12947"/>
    <cellStyle name="常规 35 5 3" xfId="12948"/>
    <cellStyle name="常规 35 6" xfId="12949"/>
    <cellStyle name="常规 35 6 2" xfId="12950"/>
    <cellStyle name="常规 35 6 2 2" xfId="12951"/>
    <cellStyle name="常规 35 6 3" xfId="12952"/>
    <cellStyle name="常规 35 7" xfId="12953"/>
    <cellStyle name="常规 35 8" xfId="12954"/>
    <cellStyle name="强调文字颜色 2 8 2" xfId="12955"/>
    <cellStyle name="常规 41" xfId="12956"/>
    <cellStyle name="常规 36" xfId="12957"/>
    <cellStyle name="常规 41 2" xfId="12958"/>
    <cellStyle name="常规 36 2" xfId="12959"/>
    <cellStyle name="常规 41 2 2" xfId="12960"/>
    <cellStyle name="常规 36 2 2" xfId="12961"/>
    <cellStyle name="常规 41 2 2 2" xfId="12962"/>
    <cellStyle name="常规 36 2 2 2" xfId="12963"/>
    <cellStyle name="常规 36 2 2 2 2" xfId="12964"/>
    <cellStyle name="常规 36 2 2 2 2 2" xfId="12965"/>
    <cellStyle name="常规 41 2 3" xfId="12966"/>
    <cellStyle name="常规 36 2 3" xfId="12967"/>
    <cellStyle name="常规 36 2 3 2" xfId="12968"/>
    <cellStyle name="常规 36 2 4" xfId="12969"/>
    <cellStyle name="常规 41 3" xfId="12970"/>
    <cellStyle name="常规 36 3" xfId="12971"/>
    <cellStyle name="常规 41 3 2" xfId="12972"/>
    <cellStyle name="常规 36 3 2" xfId="12973"/>
    <cellStyle name="警告文本 10" xfId="12974"/>
    <cellStyle name="常规 41 3 2 2" xfId="12975"/>
    <cellStyle name="常规 36 3 2 2" xfId="12976"/>
    <cellStyle name="常规 41 4" xfId="12977"/>
    <cellStyle name="常规 36 4" xfId="12978"/>
    <cellStyle name="常规 42 2 2" xfId="12979"/>
    <cellStyle name="常规 37 2 2" xfId="12980"/>
    <cellStyle name="常规 42 2 2 2" xfId="12981"/>
    <cellStyle name="常规 37 2 2 2" xfId="12982"/>
    <cellStyle name="常规 37 2 2 2 2" xfId="12983"/>
    <cellStyle name="常规 5 8 3" xfId="12984"/>
    <cellStyle name="常规 37 2 2 2 2 2" xfId="12985"/>
    <cellStyle name="常规 37 2 2 2 3" xfId="12986"/>
    <cellStyle name="常规 42 2 3" xfId="12987"/>
    <cellStyle name="常规 37 2 3" xfId="12988"/>
    <cellStyle name="常规 37 2 3 2" xfId="12989"/>
    <cellStyle name="常规 42 3" xfId="12990"/>
    <cellStyle name="常规 37 3" xfId="12991"/>
    <cellStyle name="常规 42 3 2" xfId="12992"/>
    <cellStyle name="常规 37 3 2" xfId="12993"/>
    <cellStyle name="常规 42 3 2 2" xfId="12994"/>
    <cellStyle name="常规 37 3 2 2" xfId="12995"/>
    <cellStyle name="常规 42 3 3" xfId="12996"/>
    <cellStyle name="常规 37 3 3" xfId="12997"/>
    <cellStyle name="常规 42 4" xfId="12998"/>
    <cellStyle name="常规 37 4" xfId="12999"/>
    <cellStyle name="常规 43 2" xfId="13000"/>
    <cellStyle name="常规 38 2" xfId="13001"/>
    <cellStyle name="常规 43 2 2" xfId="13002"/>
    <cellStyle name="常规 38 2 2" xfId="13003"/>
    <cellStyle name="常规 38 2 2 2" xfId="13004"/>
    <cellStyle name="超链接 3 17" xfId="13005"/>
    <cellStyle name="常规 38 2 2 2 2" xfId="13006"/>
    <cellStyle name="常规 38 2 2 2 2 2" xfId="13007"/>
    <cellStyle name="超链接 3 18" xfId="13008"/>
    <cellStyle name="常规 38 2 2 2 3" xfId="13009"/>
    <cellStyle name="常规 38 2 3" xfId="13010"/>
    <cellStyle name="常规 38 2 3 2" xfId="13011"/>
    <cellStyle name="常规 43 3" xfId="13012"/>
    <cellStyle name="常规 38 3" xfId="13013"/>
    <cellStyle name="常规 38 3 2" xfId="13014"/>
    <cellStyle name="常规 38 3 3" xfId="13015"/>
    <cellStyle name="常规 43 4" xfId="13016"/>
    <cellStyle name="常规 38 4" xfId="13017"/>
    <cellStyle name="常规 44" xfId="13018"/>
    <cellStyle name="常规 39" xfId="13019"/>
    <cellStyle name="常规 44 2" xfId="13020"/>
    <cellStyle name="常规 39 2" xfId="13021"/>
    <cellStyle name="千位分隔 10 5" xfId="13022"/>
    <cellStyle name="常规 44 2 2" xfId="13023"/>
    <cellStyle name="常规 39 2 2" xfId="13024"/>
    <cellStyle name="常规 44 3" xfId="13025"/>
    <cellStyle name="常规 39 3" xfId="13026"/>
    <cellStyle name="常规 44 4" xfId="13027"/>
    <cellStyle name="常规 39 4" xfId="13028"/>
    <cellStyle name="常规 4 10" xfId="13029"/>
    <cellStyle name="常规 4 11" xfId="13030"/>
    <cellStyle name="常规 4 11 2" xfId="13031"/>
    <cellStyle name="常规 4 11 2 2" xfId="13032"/>
    <cellStyle name="常规 4 11 2 2 2" xfId="13033"/>
    <cellStyle name="注释 4 4 4" xfId="13034"/>
    <cellStyle name="常规 4 11 2 2 2 2" xfId="13035"/>
    <cellStyle name="常规 4 11 2 2 3" xfId="13036"/>
    <cellStyle name="常规 4 11 2 3" xfId="13037"/>
    <cellStyle name="常规 4 11 2 3 2" xfId="13038"/>
    <cellStyle name="常规 4 11 3" xfId="13039"/>
    <cellStyle name="常规 4 11 3 2" xfId="13040"/>
    <cellStyle name="常规 4 11 3 3" xfId="13041"/>
    <cellStyle name="常规 4 11 4" xfId="13042"/>
    <cellStyle name="常规 4 11 4 2" xfId="13043"/>
    <cellStyle name="常规 4 11 4 2 2" xfId="13044"/>
    <cellStyle name="常规 4 11 4 3" xfId="13045"/>
    <cellStyle name="常规 4 11 5" xfId="13046"/>
    <cellStyle name="常规 4 11 5 2" xfId="13047"/>
    <cellStyle name="常规 4 11 6" xfId="13048"/>
    <cellStyle name="常规 4 12" xfId="13049"/>
    <cellStyle name="常规 4 12 2" xfId="13050"/>
    <cellStyle name="常规 4 12 2 2" xfId="13051"/>
    <cellStyle name="常规 4 12 3" xfId="13052"/>
    <cellStyle name="常规 4 13" xfId="13053"/>
    <cellStyle name="强调文字颜色 4 10" xfId="13054"/>
    <cellStyle name="常规 4 13 2" xfId="13055"/>
    <cellStyle name="常规 4 13 2 2" xfId="13056"/>
    <cellStyle name="强调文字颜色 4 11" xfId="13057"/>
    <cellStyle name="常规 4 13 3" xfId="13058"/>
    <cellStyle name="常规 4 14" xfId="13059"/>
    <cellStyle name="常规 4 14 2" xfId="13060"/>
    <cellStyle name="常规 4 14 2 2" xfId="13061"/>
    <cellStyle name="常规 4 14 3" xfId="13062"/>
    <cellStyle name="常规 4 16 3 2" xfId="13063"/>
    <cellStyle name="常规 4 16 4" xfId="13064"/>
    <cellStyle name="常规 4 19" xfId="13065"/>
    <cellStyle name="资产 12" xfId="13066"/>
    <cellStyle name="常规 4 2 2 2" xfId="13067"/>
    <cellStyle name="常规 4 2 2 2 2" xfId="13068"/>
    <cellStyle name="好_娄娄沟房屋及构筑物照片 21" xfId="13069"/>
    <cellStyle name="好_娄娄沟房屋及构筑物照片 16" xfId="13070"/>
    <cellStyle name="常规 4 2 2 2 2 2" xfId="13071"/>
    <cellStyle name="常规 4 2 2 2 2 2 2" xfId="13072"/>
    <cellStyle name="常规 4 2 2 2 2 2 2 2" xfId="13073"/>
    <cellStyle name="常规 4 2 2 2 2 2 3" xfId="13074"/>
    <cellStyle name="好_娄娄沟房屋及构筑物照片 22" xfId="13075"/>
    <cellStyle name="好_娄娄沟房屋及构筑物照片 17" xfId="13076"/>
    <cellStyle name="常规 4 2 2 2 2 3" xfId="13077"/>
    <cellStyle name="常规 4 2 2 2 2 3 2" xfId="13078"/>
    <cellStyle name="常规 4 2 2 2 2 3 2 2" xfId="13079"/>
    <cellStyle name="好_娄娄沟房屋及构筑物照片 18" xfId="13080"/>
    <cellStyle name="常规 4 2 2 2 2 4" xfId="13081"/>
    <cellStyle name="常规 4 2 2 2 2 4 2" xfId="13082"/>
    <cellStyle name="汇总 5 5" xfId="13083"/>
    <cellStyle name="常规 4 2 2 2 2 4 2 2" xfId="13084"/>
    <cellStyle name="好_娄娄沟房屋及构筑物照片 19" xfId="13085"/>
    <cellStyle name="常规 4 2 2 2 2 5" xfId="13086"/>
    <cellStyle name="常规 4 2 2 2 2 5 2" xfId="13087"/>
    <cellStyle name="常规 4 2 2 2 3" xfId="13088"/>
    <cellStyle name="常规 4 2 2 2 5" xfId="13089"/>
    <cellStyle name="资产 13" xfId="13090"/>
    <cellStyle name="常规 4 2 2 3" xfId="13091"/>
    <cellStyle name="常规 4 2 2 3 2" xfId="13092"/>
    <cellStyle name="强调文字颜色 3 3 2 2 4" xfId="13093"/>
    <cellStyle name="常规 4 2 2 3 2 2" xfId="13094"/>
    <cellStyle name="资产 14" xfId="13095"/>
    <cellStyle name="常规 4 2 2 4" xfId="13096"/>
    <cellStyle name="常规 4 2 2 4 2" xfId="13097"/>
    <cellStyle name="资产 20" xfId="13098"/>
    <cellStyle name="资产 15" xfId="13099"/>
    <cellStyle name="常规 4 2 2 5" xfId="13100"/>
    <cellStyle name="常规 4 2 3" xfId="13101"/>
    <cellStyle name="常规 4 2 3 2" xfId="13102"/>
    <cellStyle name="常规 4 2 3 2 2" xfId="13103"/>
    <cellStyle name="常规 4 2 3 3" xfId="13104"/>
    <cellStyle name="常规 4 2 3 3 2" xfId="13105"/>
    <cellStyle name="常规 4 2 3 4" xfId="13106"/>
    <cellStyle name="常规 4 2 3 5" xfId="13107"/>
    <cellStyle name="常规 4 2 4" xfId="13108"/>
    <cellStyle name="常规 4 2 5" xfId="13109"/>
    <cellStyle name="常规 4 2 6" xfId="13110"/>
    <cellStyle name="常规 4 2 7" xfId="13111"/>
    <cellStyle name="常规 4 2 8" xfId="13112"/>
    <cellStyle name="好_娄娄沟房屋及构筑物照片" xfId="13113"/>
    <cellStyle name="常规 4 2 9" xfId="13114"/>
    <cellStyle name="常规 4 3 2" xfId="13115"/>
    <cellStyle name="常规 4 3 2 2" xfId="13116"/>
    <cellStyle name="常规 4 3 2 2 2" xfId="13117"/>
    <cellStyle name="常规 4 3 2 2 2 2" xfId="13118"/>
    <cellStyle name="常规 4 3 2 2 2 2 2" xfId="13119"/>
    <cellStyle name="常规 4 3 2 2 2 3" xfId="13120"/>
    <cellStyle name="常规 4 3 2 3" xfId="13121"/>
    <cellStyle name="常规 4 3 2 3 2" xfId="13122"/>
    <cellStyle name="常规 4 3 2 4" xfId="13123"/>
    <cellStyle name="常规 4 3 2 5" xfId="13124"/>
    <cellStyle name="常规 4 3 2 6" xfId="13125"/>
    <cellStyle name="常规 4 3 3" xfId="13126"/>
    <cellStyle name="常规 4 3 3 2" xfId="13127"/>
    <cellStyle name="常规 4 3 3 2 2" xfId="13128"/>
    <cellStyle name="常规 4 3 3 3" xfId="13129"/>
    <cellStyle name="常规 4 4" xfId="13130"/>
    <cellStyle name="常规 4 4 2" xfId="13131"/>
    <cellStyle name="常规 4 4 2 2" xfId="13132"/>
    <cellStyle name="公司标准表 2 4 2" xfId="13133"/>
    <cellStyle name="常规 4 4 2 3" xfId="13134"/>
    <cellStyle name="公司标准表 2 4 2 2" xfId="13135"/>
    <cellStyle name="常规 4 4 2 3 2" xfId="13136"/>
    <cellStyle name="公司标准表 2 4 3" xfId="13137"/>
    <cellStyle name="常规 4 4 2 4" xfId="13138"/>
    <cellStyle name="常规 4 4 3" xfId="13139"/>
    <cellStyle name="常规 4 5" xfId="13140"/>
    <cellStyle name="常规 4 5 2" xfId="13141"/>
    <cellStyle name="常规 4 5 2 2" xfId="13142"/>
    <cellStyle name="公司标准表 3 4 2" xfId="13143"/>
    <cellStyle name="常规 4 5 2 3" xfId="13144"/>
    <cellStyle name="公司标准表 3 4 2 2" xfId="13145"/>
    <cellStyle name="常规 4 5 2 3 2" xfId="13146"/>
    <cellStyle name="公司标准表 3 4 3" xfId="13147"/>
    <cellStyle name="常规 4 5 2 4" xfId="13148"/>
    <cellStyle name="常规 4 5 3" xfId="13149"/>
    <cellStyle name="常规 4 6" xfId="13150"/>
    <cellStyle name="链接单元格 9" xfId="13151"/>
    <cellStyle name="常规 4 6 2" xfId="13152"/>
    <cellStyle name="链接单元格 9 2" xfId="13153"/>
    <cellStyle name="常规 4 6 2 2" xfId="13154"/>
    <cellStyle name="公司标准表 4 4 2" xfId="13155"/>
    <cellStyle name="常规 4 6 2 3" xfId="13156"/>
    <cellStyle name="公司标准表 4 4 2 2" xfId="13157"/>
    <cellStyle name="常规 4 6 2 3 2" xfId="13158"/>
    <cellStyle name="公司标准表 4 4 3" xfId="13159"/>
    <cellStyle name="常规 4 6 2 4" xfId="13160"/>
    <cellStyle name="常规 4 6 3" xfId="13161"/>
    <cellStyle name="常规 4 7" xfId="13162"/>
    <cellStyle name="常规 4 7 2" xfId="13163"/>
    <cellStyle name="常规 4 7 2 2" xfId="13164"/>
    <cellStyle name="公司标准表 5 4 2" xfId="13165"/>
    <cellStyle name="常规 4 7 2 3" xfId="13166"/>
    <cellStyle name="公司标准表 5 4 2 2" xfId="13167"/>
    <cellStyle name="常规 4 7 2 3 2" xfId="13168"/>
    <cellStyle name="公司标准表 5 4 3" xfId="13169"/>
    <cellStyle name="常规 4 7 2 4" xfId="13170"/>
    <cellStyle name="常规 4 7 3" xfId="13171"/>
    <cellStyle name="常规 4 8" xfId="13172"/>
    <cellStyle name="常规 4 8 2" xfId="13173"/>
    <cellStyle name="常规 4 8 2 2" xfId="13174"/>
    <cellStyle name="公司标准表 6 4 2" xfId="13175"/>
    <cellStyle name="常规 4 8 2 3" xfId="13176"/>
    <cellStyle name="公司标准表 6 4 2 2" xfId="13177"/>
    <cellStyle name="常规 4 8 2 3 2" xfId="13178"/>
    <cellStyle name="公司标准表 6 4 3" xfId="13179"/>
    <cellStyle name="常规 4 8 2 4" xfId="13180"/>
    <cellStyle name="常规 4 8 3" xfId="13181"/>
    <cellStyle name="常规 9 8 2 2" xfId="13182"/>
    <cellStyle name="常规 4 9" xfId="13183"/>
    <cellStyle name="常规 4 9 2" xfId="13184"/>
    <cellStyle name="常规 4 9 2 2" xfId="13185"/>
    <cellStyle name="千位分隔 5 2 2 8" xfId="13186"/>
    <cellStyle name="常规 41 4 2" xfId="13187"/>
    <cellStyle name="常规 41 4 2 2" xfId="13188"/>
    <cellStyle name="常规 41 5" xfId="13189"/>
    <cellStyle name="好_国华锡林郭勒设备询价表 4" xfId="13190"/>
    <cellStyle name="常规 9 30" xfId="13191"/>
    <cellStyle name="常规 9 25" xfId="13192"/>
    <cellStyle name="常规 41 5 2" xfId="13193"/>
    <cellStyle name="常规 41 5 2 2" xfId="13194"/>
    <cellStyle name="常规 41 6 2 2" xfId="13195"/>
    <cellStyle name="常规 41 7" xfId="13196"/>
    <cellStyle name="常规 41 7 2" xfId="13197"/>
    <cellStyle name="常规 41 8" xfId="13198"/>
    <cellStyle name="常规 41 9" xfId="13199"/>
    <cellStyle name="常规 42 4 2" xfId="13200"/>
    <cellStyle name="常规 42 4 3" xfId="13201"/>
    <cellStyle name="常规 42 6 2" xfId="13202"/>
    <cellStyle name="常规 42 6 2 2" xfId="13203"/>
    <cellStyle name="常规 42 6 3" xfId="13204"/>
    <cellStyle name="常规 42 7" xfId="13205"/>
    <cellStyle name="常规 42 7 2" xfId="13206"/>
    <cellStyle name="常规 42 8" xfId="13207"/>
    <cellStyle name="常规 42 9" xfId="13208"/>
    <cellStyle name="常规 50" xfId="13209"/>
    <cellStyle name="常规 45" xfId="13210"/>
    <cellStyle name="常规 50 2" xfId="13211"/>
    <cellStyle name="常规 45 2" xfId="13212"/>
    <cellStyle name="常规 45 2 2" xfId="13213"/>
    <cellStyle name="常规 50 3" xfId="13214"/>
    <cellStyle name="常规 45 3" xfId="13215"/>
    <cellStyle name="常规 45 4" xfId="13216"/>
    <cellStyle name="常规 51" xfId="13217"/>
    <cellStyle name="常规 46" xfId="13218"/>
    <cellStyle name="常规 51 2" xfId="13219"/>
    <cellStyle name="常规 46 2" xfId="13220"/>
    <cellStyle name="常规 46 2 2" xfId="13221"/>
    <cellStyle name="常规 46 4" xfId="13222"/>
    <cellStyle name="常规 52" xfId="13223"/>
    <cellStyle name="常规 47" xfId="13224"/>
    <cellStyle name="常规 52 2" xfId="13225"/>
    <cellStyle name="常规 47 2" xfId="13226"/>
    <cellStyle name="常规 53" xfId="13227"/>
    <cellStyle name="常规 48" xfId="13228"/>
    <cellStyle name="常规 53 2" xfId="13229"/>
    <cellStyle name="常规 48 2" xfId="13230"/>
    <cellStyle name="常规 53 2 2" xfId="13231"/>
    <cellStyle name="常规 48 2 2" xfId="13232"/>
    <cellStyle name="常规 53 3" xfId="13233"/>
    <cellStyle name="常规 48 3" xfId="13234"/>
    <cellStyle name="常规 53 4" xfId="13235"/>
    <cellStyle name="常规 48 4" xfId="13236"/>
    <cellStyle name="常规 54" xfId="13237"/>
    <cellStyle name="常规 49" xfId="13238"/>
    <cellStyle name="常规 49 2" xfId="13239"/>
    <cellStyle name="常规 49 2 2" xfId="13240"/>
    <cellStyle name="常规 49 3" xfId="13241"/>
    <cellStyle name="常规 49 4" xfId="13242"/>
    <cellStyle name="常规 5" xfId="13243"/>
    <cellStyle name="好 21" xfId="13244"/>
    <cellStyle name="好 16" xfId="13245"/>
    <cellStyle name="常规 5 10 2" xfId="13246"/>
    <cellStyle name="好 22" xfId="13247"/>
    <cellStyle name="好 17" xfId="13248"/>
    <cellStyle name="常规 5 10 3" xfId="13249"/>
    <cellStyle name="好 23" xfId="13250"/>
    <cellStyle name="好 18" xfId="13251"/>
    <cellStyle name="常规 5 10 4" xfId="13252"/>
    <cellStyle name="好 24" xfId="13253"/>
    <cellStyle name="好 19" xfId="13254"/>
    <cellStyle name="常规 5 10 5" xfId="13255"/>
    <cellStyle name="好 30" xfId="13256"/>
    <cellStyle name="好 25" xfId="13257"/>
    <cellStyle name="常规 5 10 6" xfId="13258"/>
    <cellStyle name="常规 5 11" xfId="13259"/>
    <cellStyle name="常规 5 11 2" xfId="13260"/>
    <cellStyle name="常规 5 11 2 2 2 2" xfId="13261"/>
    <cellStyle name="常规 5 11 2 2 3" xfId="13262"/>
    <cellStyle name="常规 5 11 4" xfId="13263"/>
    <cellStyle name="常规 5 11 5" xfId="13264"/>
    <cellStyle name="常规 5 11 5 2" xfId="13265"/>
    <cellStyle name="常规 5 11 6" xfId="13266"/>
    <cellStyle name="常规 5 12" xfId="13267"/>
    <cellStyle name="常规 5 12 2" xfId="13268"/>
    <cellStyle name="常规 5 12 2 2" xfId="13269"/>
    <cellStyle name="常规 5 12 3" xfId="13270"/>
    <cellStyle name="常规 5 13" xfId="13271"/>
    <cellStyle name="常规 5 14" xfId="13272"/>
    <cellStyle name="常规 5 2 2 2" xfId="13273"/>
    <cellStyle name="常规 5 2 2 2 2" xfId="13274"/>
    <cellStyle name="常规 5 2 2 2 3" xfId="13275"/>
    <cellStyle name="常规 5 2 2 3" xfId="13276"/>
    <cellStyle name="常规 5 2 2 4" xfId="13277"/>
    <cellStyle name="常规 5 2 3" xfId="13278"/>
    <cellStyle name="常规 5 2 4" xfId="13279"/>
    <cellStyle name="常规 5 2 6" xfId="13280"/>
    <cellStyle name="常规 9 4 2 4" xfId="13281"/>
    <cellStyle name="常规 5 2 6 2 2 2" xfId="13282"/>
    <cellStyle name="常规 5 2 6 2 3" xfId="13283"/>
    <cellStyle name="常规 9 5 2 4" xfId="13284"/>
    <cellStyle name="常规 5 2 6 3 2 2" xfId="13285"/>
    <cellStyle name="常规 5 2 6 3 3" xfId="13286"/>
    <cellStyle name="常规 5 2 7" xfId="13287"/>
    <cellStyle name="常规 5 2 7 2" xfId="13288"/>
    <cellStyle name="常规 5 2 7 2 2" xfId="13289"/>
    <cellStyle name="常规 5 2 7 3" xfId="13290"/>
    <cellStyle name="千位分隔[0] 6 21" xfId="13291"/>
    <cellStyle name="千位分隔[0] 6 16" xfId="13292"/>
    <cellStyle name="常规 5 2 7 3 2" xfId="13293"/>
    <cellStyle name="常规 5 2 7 3 2 2" xfId="13294"/>
    <cellStyle name="千位分隔[0] 6 17" xfId="13295"/>
    <cellStyle name="常规 5 2 7 3 3" xfId="13296"/>
    <cellStyle name="常规 5 2 7 4" xfId="13297"/>
    <cellStyle name="常规 5 2 7 4 2" xfId="13298"/>
    <cellStyle name="常规 5 2 7 4 2 2" xfId="13299"/>
    <cellStyle name="常规 5 2 7 4 3" xfId="13300"/>
    <cellStyle name="常规 5 2 8" xfId="13301"/>
    <cellStyle name="常规 5 2 9" xfId="13302"/>
    <cellStyle name="常规 5 3 10" xfId="13303"/>
    <cellStyle name="常规 5 3 2" xfId="13304"/>
    <cellStyle name="常规 5 3 3" xfId="13305"/>
    <cellStyle name="常规 5 3 7" xfId="13306"/>
    <cellStyle name="常规 5 3 7 2" xfId="13307"/>
    <cellStyle name="常规 5 3 7 2 2" xfId="13308"/>
    <cellStyle name="常规 5 3 8" xfId="13309"/>
    <cellStyle name="常规 5 3 9" xfId="13310"/>
    <cellStyle name="常规 5 3 9 2" xfId="13311"/>
    <cellStyle name="注释 11 3 2" xfId="13312"/>
    <cellStyle name="常规 5 4" xfId="13313"/>
    <cellStyle name="常规 5 4 2" xfId="13314"/>
    <cellStyle name="常规 5 4 3" xfId="13315"/>
    <cellStyle name="常规 5 4 6" xfId="13316"/>
    <cellStyle name="输出 20" xfId="13317"/>
    <cellStyle name="输出 15" xfId="13318"/>
    <cellStyle name="常规 5 4 7 3" xfId="13319"/>
    <cellStyle name="常规 5 4 7 3 2" xfId="13320"/>
    <cellStyle name="输出 21" xfId="13321"/>
    <cellStyle name="输出 16" xfId="13322"/>
    <cellStyle name="常规 5 4 7 4" xfId="13323"/>
    <cellStyle name="常规 5 5 2" xfId="13324"/>
    <cellStyle name="常规 5 5 3" xfId="13325"/>
    <cellStyle name="常规 5 5 6" xfId="13326"/>
    <cellStyle name="常规 5 5 7" xfId="13327"/>
    <cellStyle name="常规 5 5 7 4" xfId="13328"/>
    <cellStyle name="常规 5 6 3" xfId="13329"/>
    <cellStyle name="常规 5 6 6" xfId="13330"/>
    <cellStyle name="常规 5 6 7" xfId="13331"/>
    <cellStyle name="常规 5 6 7 2" xfId="13332"/>
    <cellStyle name="常规 5 6 7 3" xfId="13333"/>
    <cellStyle name="常规 5 6 7 3 2" xfId="13334"/>
    <cellStyle name="常规 5 6 7 4" xfId="13335"/>
    <cellStyle name="常规 5 7" xfId="13336"/>
    <cellStyle name="常规 5 7 2" xfId="13337"/>
    <cellStyle name="常规 5 7 5" xfId="13338"/>
    <cellStyle name="常规 5 7 6" xfId="13339"/>
    <cellStyle name="常规 5 7 7" xfId="13340"/>
    <cellStyle name="常规 5 7 7 2" xfId="13341"/>
    <cellStyle name="常规 5 7 7 3" xfId="13342"/>
    <cellStyle name="常规 5 7 7 4" xfId="13343"/>
    <cellStyle name="常规 5 8" xfId="13344"/>
    <cellStyle name="常规 5 8 2" xfId="13345"/>
    <cellStyle name="常规 5 8 4" xfId="13346"/>
    <cellStyle name="常规 5 8 5" xfId="13347"/>
    <cellStyle name="常规 5 8 6" xfId="13348"/>
    <cellStyle name="常规 5 8 7" xfId="13349"/>
    <cellStyle name="常规 5 8 7 2" xfId="13350"/>
    <cellStyle name="常规 5 8 7 3" xfId="13351"/>
    <cellStyle name="常规 5 8 7 4" xfId="13352"/>
    <cellStyle name="常规 5 9 3" xfId="13353"/>
    <cellStyle name="常规 5 9 4" xfId="13354"/>
    <cellStyle name="常规 5 9 5" xfId="13355"/>
    <cellStyle name="常规 5 9 6" xfId="13356"/>
    <cellStyle name="常规 52 2 2" xfId="13357"/>
    <cellStyle name="常规 52 3" xfId="13358"/>
    <cellStyle name="常规 52 4" xfId="13359"/>
    <cellStyle name="常规 60" xfId="13360"/>
    <cellStyle name="常规 55" xfId="13361"/>
    <cellStyle name="常规 61" xfId="13362"/>
    <cellStyle name="常规 56" xfId="13363"/>
    <cellStyle name="常规 62" xfId="13364"/>
    <cellStyle name="常规 57" xfId="13365"/>
    <cellStyle name="常规 63" xfId="13366"/>
    <cellStyle name="常规 58" xfId="13367"/>
    <cellStyle name="常规 63 3" xfId="13368"/>
    <cellStyle name="常规 58 3" xfId="13369"/>
    <cellStyle name="常规 63 4" xfId="13370"/>
    <cellStyle name="常规 58 4" xfId="13371"/>
    <cellStyle name="好 29 2" xfId="13372"/>
    <cellStyle name="常规 64" xfId="13373"/>
    <cellStyle name="常规 59" xfId="13374"/>
    <cellStyle name="常规 59 2" xfId="13375"/>
    <cellStyle name="常规 59 2 2" xfId="13376"/>
    <cellStyle name="常规 59 3" xfId="13377"/>
    <cellStyle name="常规 59 4" xfId="13378"/>
    <cellStyle name="常规 8 5 2 4" xfId="13379"/>
    <cellStyle name="常规 6 10" xfId="13380"/>
    <cellStyle name="常规 6 10 2" xfId="13381"/>
    <cellStyle name="常规 6 10 3" xfId="13382"/>
    <cellStyle name="常规 6 11" xfId="13383"/>
    <cellStyle name="常规 6 12" xfId="13384"/>
    <cellStyle name="常规 6 13" xfId="13385"/>
    <cellStyle name="常规 6 14" xfId="13386"/>
    <cellStyle name="常规 6 21" xfId="13387"/>
    <cellStyle name="常规 6 16" xfId="13388"/>
    <cellStyle name="常规 6 22" xfId="13389"/>
    <cellStyle name="常规 6 17" xfId="13390"/>
    <cellStyle name="常规 6 23" xfId="13391"/>
    <cellStyle name="常规 6 18" xfId="13392"/>
    <cellStyle name="常规 6 24" xfId="13393"/>
    <cellStyle name="常规 6 19" xfId="13394"/>
    <cellStyle name="常规 6 2" xfId="13395"/>
    <cellStyle name="常规 6 2 11" xfId="13396"/>
    <cellStyle name="常规 6 2 12" xfId="13397"/>
    <cellStyle name="常规 6 2 13" xfId="13398"/>
    <cellStyle name="常规 6 2 14" xfId="13399"/>
    <cellStyle name="常规 6 2 20" xfId="13400"/>
    <cellStyle name="常规 6 2 15" xfId="13401"/>
    <cellStyle name="常规 6 2 21" xfId="13402"/>
    <cellStyle name="常规 6 2 16" xfId="13403"/>
    <cellStyle name="常规 6 2 22" xfId="13404"/>
    <cellStyle name="常规 6 2 17" xfId="13405"/>
    <cellStyle name="常规 6 2 18" xfId="13406"/>
    <cellStyle name="常规 6 2 19" xfId="13407"/>
    <cellStyle name="强调文字颜色 5 2 6 4" xfId="13408"/>
    <cellStyle name="常规 6 2 2" xfId="13409"/>
    <cellStyle name="好_山西煤炭进出口集团左权鑫顺煤业有限公司资产评估表 2 4" xfId="13410"/>
    <cellStyle name="常规 6 2 2 10" xfId="13411"/>
    <cellStyle name="常规 6 2 2 11" xfId="13412"/>
    <cellStyle name="常规 6 2 2 12" xfId="13413"/>
    <cellStyle name="常规 6 2 2 13" xfId="13414"/>
    <cellStyle name="常规 6 2 2 14" xfId="13415"/>
    <cellStyle name="注释 5 7 2" xfId="13416"/>
    <cellStyle name="常规 6 2 2 20" xfId="13417"/>
    <cellStyle name="常规 6 2 2 15" xfId="13418"/>
    <cellStyle name="常规 6 2 2 21" xfId="13419"/>
    <cellStyle name="常规 6 2 2 16" xfId="13420"/>
    <cellStyle name="常规 6 2 2 2" xfId="13421"/>
    <cellStyle name="常规 6 2 2 3" xfId="13422"/>
    <cellStyle name="常规 6 2 2 4" xfId="13423"/>
    <cellStyle name="常规 6 2 2 5" xfId="13424"/>
    <cellStyle name="常规 6 2 2 7" xfId="13425"/>
    <cellStyle name="常规 6 2 2 8" xfId="13426"/>
    <cellStyle name="常规 6 2 2 9" xfId="13427"/>
    <cellStyle name="常规 6 2 3" xfId="13428"/>
    <cellStyle name="常规 6 2 4" xfId="13429"/>
    <cellStyle name="常规 6 2 5" xfId="13430"/>
    <cellStyle name="常规 6 2 6" xfId="13431"/>
    <cellStyle name="常规 6 2 7" xfId="13432"/>
    <cellStyle name="常规 6 2 8" xfId="13433"/>
    <cellStyle name="常规 6 2 9" xfId="13434"/>
    <cellStyle name="常规 6 22 2" xfId="13435"/>
    <cellStyle name="常规 6 23 2" xfId="13436"/>
    <cellStyle name="常规 6 3" xfId="13437"/>
    <cellStyle name="常规 6 3 3" xfId="13438"/>
    <cellStyle name="常规 6 4" xfId="13439"/>
    <cellStyle name="常规 6 4 2" xfId="13440"/>
    <cellStyle name="常规 6 4 2 2" xfId="13441"/>
    <cellStyle name="常规 6 4 3" xfId="13442"/>
    <cellStyle name="常规 6 5" xfId="13443"/>
    <cellStyle name="常规 6 5 2 2" xfId="13444"/>
    <cellStyle name="常规 6 5 3" xfId="13445"/>
    <cellStyle name="常规 6 6" xfId="13446"/>
    <cellStyle name="常规 6 6 2" xfId="13447"/>
    <cellStyle name="常规 6 6 2 2" xfId="13448"/>
    <cellStyle name="常规 6 6 3" xfId="13449"/>
    <cellStyle name="常规 6 7" xfId="13450"/>
    <cellStyle name="常规 6 7 2" xfId="13451"/>
    <cellStyle name="常规 6 7 2 2" xfId="13452"/>
    <cellStyle name="常规 6 7 3" xfId="13453"/>
    <cellStyle name="常规 6 7 4" xfId="13454"/>
    <cellStyle name="常规 6 8 3" xfId="13455"/>
    <cellStyle name="常规 6 8 4" xfId="13456"/>
    <cellStyle name="常规 6 9" xfId="13457"/>
    <cellStyle name="适中 6" xfId="13458"/>
    <cellStyle name="常规 6 9 2" xfId="13459"/>
    <cellStyle name="适中 6 2" xfId="13460"/>
    <cellStyle name="常规 6 9 2 2" xfId="13461"/>
    <cellStyle name="适中 7" xfId="13462"/>
    <cellStyle name="常规 6 9 3" xfId="13463"/>
    <cellStyle name="适中 8" xfId="13464"/>
    <cellStyle name="常规 6 9 4" xfId="13465"/>
    <cellStyle name="常规 60 2" xfId="13466"/>
    <cellStyle name="常规 60 3" xfId="13467"/>
    <cellStyle name="常规 60 4" xfId="13468"/>
    <cellStyle name="常规 61 2" xfId="13469"/>
    <cellStyle name="常规 61 2 2" xfId="13470"/>
    <cellStyle name="常规 61 4" xfId="13471"/>
    <cellStyle name="常规 62 2" xfId="13472"/>
    <cellStyle name="常规 62 2 2" xfId="13473"/>
    <cellStyle name="常规 62 4" xfId="13474"/>
    <cellStyle name="常规 70" xfId="13475"/>
    <cellStyle name="常规 65" xfId="13476"/>
    <cellStyle name="常规 71" xfId="13477"/>
    <cellStyle name="常规 66" xfId="13478"/>
    <cellStyle name="常规 72" xfId="13479"/>
    <cellStyle name="常规 67" xfId="13480"/>
    <cellStyle name="常规 73" xfId="13481"/>
    <cellStyle name="常规 68" xfId="13482"/>
    <cellStyle name="常规 74" xfId="13483"/>
    <cellStyle name="常规 69" xfId="13484"/>
    <cellStyle name="常规 7" xfId="13485"/>
    <cellStyle name="常规 7 10" xfId="13486"/>
    <cellStyle name="常规 7 11" xfId="13487"/>
    <cellStyle name="常规 7 12" xfId="13488"/>
    <cellStyle name="常规 7 14" xfId="13489"/>
    <cellStyle name="常规 7 20" xfId="13490"/>
    <cellStyle name="常规 7 15" xfId="13491"/>
    <cellStyle name="适中 6 3 2" xfId="13492"/>
    <cellStyle name="常规 7 21" xfId="13493"/>
    <cellStyle name="常规 7 16" xfId="13494"/>
    <cellStyle name="常规 7 22" xfId="13495"/>
    <cellStyle name="常规 7 17" xfId="13496"/>
    <cellStyle name="常规 7 23" xfId="13497"/>
    <cellStyle name="常规 7 18" xfId="13498"/>
    <cellStyle name="常规 7 19" xfId="13499"/>
    <cellStyle name="常规 7 2" xfId="13500"/>
    <cellStyle name="常规 7 2 2" xfId="13501"/>
    <cellStyle name="常规 7 2 2 2" xfId="13502"/>
    <cellStyle name="常规 7 2 2 3" xfId="13503"/>
    <cellStyle name="常规 7 2 3" xfId="13504"/>
    <cellStyle name="好_副本企业资产评估申报表2009年3月止" xfId="13505"/>
    <cellStyle name="常规 7 2 4" xfId="13506"/>
    <cellStyle name="常规 7 2 4 2" xfId="13507"/>
    <cellStyle name="常规 7 2 5" xfId="13508"/>
    <cellStyle name="常规 7 2 6" xfId="13509"/>
    <cellStyle name="常规 7 3" xfId="13510"/>
    <cellStyle name="常规 7 3 2" xfId="13511"/>
    <cellStyle name="常规 7 3 2 2" xfId="13512"/>
    <cellStyle name="常规 7 3 3" xfId="13513"/>
    <cellStyle name="常规 7 3 5" xfId="13514"/>
    <cellStyle name="常规 7 4" xfId="13515"/>
    <cellStyle name="常规 7 5" xfId="13516"/>
    <cellStyle name="常规 7 5 2" xfId="13517"/>
    <cellStyle name="常规 7 5 2 2" xfId="13518"/>
    <cellStyle name="常规 7 5 3" xfId="13519"/>
    <cellStyle name="常规 7 6" xfId="13520"/>
    <cellStyle name="常规 7 6 2" xfId="13521"/>
    <cellStyle name="好 4 4" xfId="13522"/>
    <cellStyle name="常规 7 6 2 2" xfId="13523"/>
    <cellStyle name="常规 7 6 3" xfId="13524"/>
    <cellStyle name="常规 7 7" xfId="13525"/>
    <cellStyle name="常规 7 7 2" xfId="13526"/>
    <cellStyle name="好_山阴县安荣乡煤矿资产评估申报表_0270锡林郭勒公司资产评估表" xfId="13527"/>
    <cellStyle name="常规 7 7 3" xfId="13528"/>
    <cellStyle name="常规 7 8" xfId="13529"/>
    <cellStyle name="常规 7 8 3" xfId="13530"/>
    <cellStyle name="常规 7 9" xfId="13531"/>
    <cellStyle name="常规 80" xfId="13532"/>
    <cellStyle name="常规 75" xfId="13533"/>
    <cellStyle name="常规 82" xfId="13534"/>
    <cellStyle name="常规 77" xfId="13535"/>
    <cellStyle name="常规 82 2" xfId="13536"/>
    <cellStyle name="常规 77 2" xfId="13537"/>
    <cellStyle name="常规 83" xfId="13538"/>
    <cellStyle name="常规 78" xfId="13539"/>
    <cellStyle name="常规 84" xfId="13540"/>
    <cellStyle name="常规 79" xfId="13541"/>
    <cellStyle name="常规 79 2" xfId="13542"/>
    <cellStyle name="常规 8" xfId="13543"/>
    <cellStyle name="公司标准表 5 5" xfId="13544"/>
    <cellStyle name="常规 8 12" xfId="13545"/>
    <cellStyle name="公司标准表 5 6" xfId="13546"/>
    <cellStyle name="常规 8 13" xfId="13547"/>
    <cellStyle name="公司标准表 5 7" xfId="13548"/>
    <cellStyle name="常规 8 14" xfId="13549"/>
    <cellStyle name="资产 2 2 5 2" xfId="13550"/>
    <cellStyle name="公司标准表 5 8" xfId="13551"/>
    <cellStyle name="常规 8 20" xfId="13552"/>
    <cellStyle name="常规 8 15" xfId="13553"/>
    <cellStyle name="公司标准表 5 9" xfId="13554"/>
    <cellStyle name="常规 8 21" xfId="13555"/>
    <cellStyle name="常规 8 16" xfId="13556"/>
    <cellStyle name="输入 2 2 2 4 2" xfId="13557"/>
    <cellStyle name="常规 8 22" xfId="13558"/>
    <cellStyle name="常规 8 17" xfId="13559"/>
    <cellStyle name="常规 8 23" xfId="13560"/>
    <cellStyle name="常规 8 18" xfId="13561"/>
    <cellStyle name="常规 8 2" xfId="13562"/>
    <cellStyle name="常规 8 2 10" xfId="13563"/>
    <cellStyle name="常规 8 2 11" xfId="13564"/>
    <cellStyle name="常规 8 2 12" xfId="13565"/>
    <cellStyle name="常规 8 2 13" xfId="13566"/>
    <cellStyle name="常规 8 2 22" xfId="13567"/>
    <cellStyle name="常规 8 2 17" xfId="13568"/>
    <cellStyle name="常规 8 2 18" xfId="13569"/>
    <cellStyle name="常规 8 2 19" xfId="13570"/>
    <cellStyle name="常规 8 2 2" xfId="13571"/>
    <cellStyle name="常规 8 2 2 2" xfId="13572"/>
    <cellStyle name="常规 8 2 2 3" xfId="13573"/>
    <cellStyle name="常规 8 2 2 3 2" xfId="13574"/>
    <cellStyle name="常规 8 2 2 4" xfId="13575"/>
    <cellStyle name="常规 8 2 2 5" xfId="13576"/>
    <cellStyle name="常规 8 2 2 6" xfId="13577"/>
    <cellStyle name="常规 8 2 4" xfId="13578"/>
    <cellStyle name="常规 8 2 5" xfId="13579"/>
    <cellStyle name="常规 8 2 6" xfId="13580"/>
    <cellStyle name="常规 8 2 7" xfId="13581"/>
    <cellStyle name="常规 8 2 8" xfId="13582"/>
    <cellStyle name="常规 8 22 2" xfId="13583"/>
    <cellStyle name="常规 8 3" xfId="13584"/>
    <cellStyle name="好_20110112-井巷工程(经李部审） 5" xfId="13585"/>
    <cellStyle name="常规 8 3 2" xfId="13586"/>
    <cellStyle name="计算 3 4" xfId="13587"/>
    <cellStyle name="好_20110112-井巷工程(经李部审） 5 2" xfId="13588"/>
    <cellStyle name="常规 8 3 2 2" xfId="13589"/>
    <cellStyle name="计算 3 5" xfId="13590"/>
    <cellStyle name="好_20110112-井巷工程(经李部审） 5 3" xfId="13591"/>
    <cellStyle name="常规 8 3 2 3" xfId="13592"/>
    <cellStyle name="计算 3 6" xfId="13593"/>
    <cellStyle name="好_20110112-井巷工程(经李部审） 5 4" xfId="13594"/>
    <cellStyle name="常规 8 3 2 4" xfId="13595"/>
    <cellStyle name="好_20110112-井巷工程(经李部审） 6" xfId="13596"/>
    <cellStyle name="常规 8 3 3" xfId="13597"/>
    <cellStyle name="常规 8 4" xfId="13598"/>
    <cellStyle name="常规 8 4 2" xfId="13599"/>
    <cellStyle name="常规 8 4 2 2" xfId="13600"/>
    <cellStyle name="常规 8 4 2 3" xfId="13601"/>
    <cellStyle name="常规 8 4 2 3 2" xfId="13602"/>
    <cellStyle name="常规 8 4 2 4" xfId="13603"/>
    <cellStyle name="常规 8 4 3" xfId="13604"/>
    <cellStyle name="常规 8 5" xfId="13605"/>
    <cellStyle name="注释 2 2 10" xfId="13606"/>
    <cellStyle name="常规 8 5 2" xfId="13607"/>
    <cellStyle name="常规 8 5 2 3" xfId="13608"/>
    <cellStyle name="常规 8 5 2 3 2" xfId="13609"/>
    <cellStyle name="常规 8 6" xfId="13610"/>
    <cellStyle name="常规 8 6 2" xfId="13611"/>
    <cellStyle name="强调文字颜色 1 2 6" xfId="13612"/>
    <cellStyle name="常规 8 6 2 2" xfId="13613"/>
    <cellStyle name="常规 8 6 3" xfId="13614"/>
    <cellStyle name="常规 8 6 4" xfId="13615"/>
    <cellStyle name="常规 8 7" xfId="13616"/>
    <cellStyle name="常规 8 7 2" xfId="13617"/>
    <cellStyle name="常规 8 7 3" xfId="13618"/>
    <cellStyle name="常规 8 8" xfId="13619"/>
    <cellStyle name="常规 8 8 2" xfId="13620"/>
    <cellStyle name="常规 8 8 3" xfId="13621"/>
    <cellStyle name="常规 8 9" xfId="13622"/>
    <cellStyle name="常规 9" xfId="13623"/>
    <cellStyle name="常规 9 10 2" xfId="13624"/>
    <cellStyle name="常规 9 10 2 2" xfId="13625"/>
    <cellStyle name="常规 9 10 3" xfId="13626"/>
    <cellStyle name="常规 9 10 4" xfId="13627"/>
    <cellStyle name="常规 9 11 2" xfId="13628"/>
    <cellStyle name="常规 9 11 3" xfId="13629"/>
    <cellStyle name="常规 9 12" xfId="13630"/>
    <cellStyle name="注释 3 2 3" xfId="13631"/>
    <cellStyle name="常规 9 12 2" xfId="13632"/>
    <cellStyle name="注释 3 2 4" xfId="13633"/>
    <cellStyle name="常规 9 12 3" xfId="13634"/>
    <cellStyle name="常规 9 13" xfId="13635"/>
    <cellStyle name="注释 3 3 3" xfId="13636"/>
    <cellStyle name="常规 9 13 2" xfId="13637"/>
    <cellStyle name="注释 3 3 4" xfId="13638"/>
    <cellStyle name="常规 9 13 3" xfId="13639"/>
    <cellStyle name="常规 9 14" xfId="13640"/>
    <cellStyle name="好_国华锡林郭勒设备询价表 3" xfId="13641"/>
    <cellStyle name="常规 9 24" xfId="13642"/>
    <cellStyle name="常规 9 19" xfId="13643"/>
    <cellStyle name="常规 9 2" xfId="13644"/>
    <cellStyle name="常规 9 2 2" xfId="13645"/>
    <cellStyle name="检查单元格 2 5 3" xfId="13646"/>
    <cellStyle name="常规 9 2 2 2" xfId="13647"/>
    <cellStyle name="常规 9 2 2 2 2" xfId="13648"/>
    <cellStyle name="常规 9 2 2 2 2 2" xfId="13649"/>
    <cellStyle name="强调文字颜色 1 6 5" xfId="13650"/>
    <cellStyle name="常规 9 2 2 2 2 2 2" xfId="13651"/>
    <cellStyle name="常规 9 2 2 2 2 2 2 2" xfId="13652"/>
    <cellStyle name="常规 9 2 2 2 2 2 3" xfId="13653"/>
    <cellStyle name="常规 9 2 2 2 2 3" xfId="13654"/>
    <cellStyle name="常规 9 2 2 2 2 3 2" xfId="13655"/>
    <cellStyle name="常规 9 2 2 2 2 3 2 2" xfId="13656"/>
    <cellStyle name="常规 9 2 2 2 2 3 3" xfId="13657"/>
    <cellStyle name="常规 9 2 2 2 2 4" xfId="13658"/>
    <cellStyle name="常规 9 2 2 2 2 4 2" xfId="13659"/>
    <cellStyle name="常规 9 2 2 2 2 4 2 2" xfId="13660"/>
    <cellStyle name="常规 9 2 2 2 2 5" xfId="13661"/>
    <cellStyle name="常规 9 2 2 2 2 5 2" xfId="13662"/>
    <cellStyle name="常规 9 2 2 2 3 2" xfId="13663"/>
    <cellStyle name="强调文字颜色 2 6 5" xfId="13664"/>
    <cellStyle name="常规 9 2 2 2 3 2 2" xfId="13665"/>
    <cellStyle name="常规 9 2 2 2 3 3" xfId="13666"/>
    <cellStyle name="常规 9 2 2 2 4" xfId="13667"/>
    <cellStyle name="常规 9 2 2 2 6" xfId="13668"/>
    <cellStyle name="常规 9 2 2 5" xfId="13669"/>
    <cellStyle name="常规 9 2 2 5 2" xfId="13670"/>
    <cellStyle name="常规 9 2 2 5 2 2" xfId="13671"/>
    <cellStyle name="常规 9 2 2 5 3" xfId="13672"/>
    <cellStyle name="常规 9 2 2 6" xfId="13673"/>
    <cellStyle name="常规 9 2 2 7" xfId="13674"/>
    <cellStyle name="检查单元格 2 6 3" xfId="13675"/>
    <cellStyle name="常规 9 2 3 2" xfId="13676"/>
    <cellStyle name="检查单元格 2 6 4" xfId="13677"/>
    <cellStyle name="常规 9 2 3 3" xfId="13678"/>
    <cellStyle name="砯刽_PLDT" xfId="13679"/>
    <cellStyle name="常规 9 2 4" xfId="13680"/>
    <cellStyle name="检查单元格 2 7 3" xfId="13681"/>
    <cellStyle name="常规 9 2 4 2" xfId="13682"/>
    <cellStyle name="常规 9 2 4 2 2" xfId="13683"/>
    <cellStyle name="常规 9 2 4 3" xfId="13684"/>
    <cellStyle name="常规 9 2 5" xfId="13685"/>
    <cellStyle name="常规 9 2 6" xfId="13686"/>
    <cellStyle name="常规 9 2 7" xfId="13687"/>
    <cellStyle name="常规 9 27 2" xfId="13688"/>
    <cellStyle name="常规 9 3 2" xfId="13689"/>
    <cellStyle name="检查单元格 3 5 3" xfId="13690"/>
    <cellStyle name="常规 9 3 2 2" xfId="13691"/>
    <cellStyle name="常规 9 3 2 3" xfId="13692"/>
    <cellStyle name="常规 9 3 2 4" xfId="13693"/>
    <cellStyle name="常规 9 3 2 5" xfId="13694"/>
    <cellStyle name="常规 9 3 2 5 2" xfId="13695"/>
    <cellStyle name="常规 9 3 2 6" xfId="13696"/>
    <cellStyle name="常规 9 3 3 2" xfId="13697"/>
    <cellStyle name="常规 9 3 3 2 2" xfId="13698"/>
    <cellStyle name="常规 9 3 3 3" xfId="13699"/>
    <cellStyle name="常规 9 3 4 2 2" xfId="13700"/>
    <cellStyle name="常规 9 3 4 3" xfId="13701"/>
    <cellStyle name="常规 9 3 5" xfId="13702"/>
    <cellStyle name="常规 9 4" xfId="13703"/>
    <cellStyle name="常规 9 4 2" xfId="13704"/>
    <cellStyle name="常规 9 4 2 2" xfId="13705"/>
    <cellStyle name="常规 9 4 2 3" xfId="13706"/>
    <cellStyle name="常规 9 4 2 3 2" xfId="13707"/>
    <cellStyle name="常规 9 5" xfId="13708"/>
    <cellStyle name="常规 9 5 2 3" xfId="13709"/>
    <cellStyle name="常规 9 5 2 3 2" xfId="13710"/>
    <cellStyle name="常规 9 6" xfId="13711"/>
    <cellStyle name="常规 9 6 2" xfId="13712"/>
    <cellStyle name="常规 9 6 2 2" xfId="13713"/>
    <cellStyle name="常规 9 6 2 2 2" xfId="13714"/>
    <cellStyle name="常规 9 6 2 2 2 2" xfId="13715"/>
    <cellStyle name="常规 9 6 2 2 3" xfId="13716"/>
    <cellStyle name="常规 9 6 2 3" xfId="13717"/>
    <cellStyle name="常规 9 6 2 3 2" xfId="13718"/>
    <cellStyle name="常规 9 6 2 4" xfId="13719"/>
    <cellStyle name="常规 9 6 3 2" xfId="13720"/>
    <cellStyle name="常规 9 6 4" xfId="13721"/>
    <cellStyle name="常规 9 6 5" xfId="13722"/>
    <cellStyle name="常规 9 7 10" xfId="13723"/>
    <cellStyle name="常规 9 7 11" xfId="13724"/>
    <cellStyle name="常规 9 7 12" xfId="13725"/>
    <cellStyle name="常规 9 7 13" xfId="13726"/>
    <cellStyle name="常规 9 7 14" xfId="13727"/>
    <cellStyle name="常规 9 7 20" xfId="13728"/>
    <cellStyle name="常规 9 7 15" xfId="13729"/>
    <cellStyle name="常规 9 7 21" xfId="13730"/>
    <cellStyle name="常规 9 7 16" xfId="13731"/>
    <cellStyle name="常规 9 7 22" xfId="13732"/>
    <cellStyle name="常规 9 7 17" xfId="13733"/>
    <cellStyle name="常规 9 7 23" xfId="13734"/>
    <cellStyle name="常规 9 7 18" xfId="13735"/>
    <cellStyle name="常规 9 7 19" xfId="13736"/>
    <cellStyle name="常规 9 7 2 2" xfId="13737"/>
    <cellStyle name="常规 9 7 2 2 2" xfId="13738"/>
    <cellStyle name="输出 2 6 3" xfId="13739"/>
    <cellStyle name="常规 9 7 2 2 2 2" xfId="13740"/>
    <cellStyle name="常规 9 7 2 2 3" xfId="13741"/>
    <cellStyle name="常规 9 7 2 3" xfId="13742"/>
    <cellStyle name="常规 9 7 2 4" xfId="13743"/>
    <cellStyle name="常规 9 7 2 5" xfId="13744"/>
    <cellStyle name="常规 9 7 3" xfId="13745"/>
    <cellStyle name="常规 9 7 3 2" xfId="13746"/>
    <cellStyle name="常规 9 7 4" xfId="13747"/>
    <cellStyle name="常规 9 7 5" xfId="13748"/>
    <cellStyle name="常规 9 7 6" xfId="13749"/>
    <cellStyle name="常规 9 7 7" xfId="13750"/>
    <cellStyle name="常规 9 7 8" xfId="13751"/>
    <cellStyle name="常规 9 7 9" xfId="13752"/>
    <cellStyle name="常规 9 8" xfId="13753"/>
    <cellStyle name="常规 9 8 2" xfId="13754"/>
    <cellStyle name="常规 9 8 3" xfId="13755"/>
    <cellStyle name="常规 9 8 4" xfId="13756"/>
    <cellStyle name="常规 9 9" xfId="13757"/>
    <cellStyle name="常规 9 9 2" xfId="13758"/>
    <cellStyle name="常规 9 9 2 2" xfId="13759"/>
    <cellStyle name="常规 9 9 3" xfId="13760"/>
    <cellStyle name="常规 9 9 4" xfId="13761"/>
    <cellStyle name="常规_评估空白套表1" xfId="13762"/>
    <cellStyle name="注释 9 4 3 2" xfId="13763"/>
    <cellStyle name="常规_评估明细表（申报）" xfId="13764"/>
    <cellStyle name="超级链接" xfId="13765"/>
    <cellStyle name="超链接 2" xfId="13766"/>
    <cellStyle name="超链接 2 10" xfId="13767"/>
    <cellStyle name="超链接 2 11" xfId="13768"/>
    <cellStyle name="超链接 2 12" xfId="13769"/>
    <cellStyle name="超链接 2 12 2" xfId="13770"/>
    <cellStyle name="超链接 2 13" xfId="13771"/>
    <cellStyle name="超链接 2 2" xfId="13772"/>
    <cellStyle name="超链接 2 2 2 3" xfId="13773"/>
    <cellStyle name="超链接 2 2 2 4" xfId="13774"/>
    <cellStyle name="超链接 2 2 2 5" xfId="13775"/>
    <cellStyle name="超链接 2 2 2 6" xfId="13776"/>
    <cellStyle name="超链接 2 2 2 7" xfId="13777"/>
    <cellStyle name="超链接 2 2 2 8" xfId="13778"/>
    <cellStyle name="超链接 2 2 3" xfId="13779"/>
    <cellStyle name="超链接 2 2 3 2" xfId="13780"/>
    <cellStyle name="超链接 2 2 4" xfId="13781"/>
    <cellStyle name="超链接 2 2 4 2" xfId="13782"/>
    <cellStyle name="超链接 2 2 4 3" xfId="13783"/>
    <cellStyle name="超链接 2 2 5" xfId="13784"/>
    <cellStyle name="超链接 2 2 6" xfId="13785"/>
    <cellStyle name="超链接 2 2 7" xfId="13786"/>
    <cellStyle name="超链接 2 2 8" xfId="13787"/>
    <cellStyle name="超链接 2 3" xfId="13788"/>
    <cellStyle name="超链接 2 3 2" xfId="13789"/>
    <cellStyle name="超链接 2 3 2 2" xfId="13790"/>
    <cellStyle name="超链接 2 3 2 3" xfId="13791"/>
    <cellStyle name="超链接 2 3 3" xfId="13792"/>
    <cellStyle name="超链接 2 3 4" xfId="13793"/>
    <cellStyle name="超链接 2 3 5" xfId="13794"/>
    <cellStyle name="超链接 2 4" xfId="13795"/>
    <cellStyle name="超链接 2 4 2" xfId="13796"/>
    <cellStyle name="超链接 2 5" xfId="13797"/>
    <cellStyle name="超链接 2 5 2" xfId="13798"/>
    <cellStyle name="超链接 2 6" xfId="13799"/>
    <cellStyle name="超链接 5 14" xfId="13800"/>
    <cellStyle name="超链接 2 6 2" xfId="13801"/>
    <cellStyle name="超链接 5 20" xfId="13802"/>
    <cellStyle name="超链接 5 15" xfId="13803"/>
    <cellStyle name="超链接 2 6 3" xfId="13804"/>
    <cellStyle name="超链接 5 21" xfId="13805"/>
    <cellStyle name="超链接 5 16" xfId="13806"/>
    <cellStyle name="超链接 2 6 4" xfId="13807"/>
    <cellStyle name="超链接 2 7" xfId="13808"/>
    <cellStyle name="超链接 2 7 3" xfId="13809"/>
    <cellStyle name="超链接 2 8" xfId="13810"/>
    <cellStyle name="超链接 2 9" xfId="13811"/>
    <cellStyle name="超链接 3" xfId="13812"/>
    <cellStyle name="超链接 3 10" xfId="13813"/>
    <cellStyle name="超链接 3 11" xfId="13814"/>
    <cellStyle name="超链接 3 12" xfId="13815"/>
    <cellStyle name="超链接 3 13" xfId="13816"/>
    <cellStyle name="超链接 3 14" xfId="13817"/>
    <cellStyle name="超链接 3 20" xfId="13818"/>
    <cellStyle name="超链接 3 15" xfId="13819"/>
    <cellStyle name="超链接 3 21" xfId="13820"/>
    <cellStyle name="超链接 3 16" xfId="13821"/>
    <cellStyle name="超链接 3 19" xfId="13822"/>
    <cellStyle name="超链接 3 2" xfId="13823"/>
    <cellStyle name="超链接 3 2 2 2" xfId="13824"/>
    <cellStyle name="超链接 3 3" xfId="13825"/>
    <cellStyle name="超链接 3 3 2" xfId="13826"/>
    <cellStyle name="超链接 3 3 3" xfId="13827"/>
    <cellStyle name="超链接 3 5" xfId="13828"/>
    <cellStyle name="超链接 3 6" xfId="13829"/>
    <cellStyle name="超链接 3 7" xfId="13830"/>
    <cellStyle name="超链接 3 8" xfId="13831"/>
    <cellStyle name="超链接 3 9" xfId="13832"/>
    <cellStyle name="超链接 4 10" xfId="13833"/>
    <cellStyle name="超链接 4 11" xfId="13834"/>
    <cellStyle name="超链接 4 12" xfId="13835"/>
    <cellStyle name="超链接 4 13" xfId="13836"/>
    <cellStyle name="超链接 4 14" xfId="13837"/>
    <cellStyle name="超链接 4 20" xfId="13838"/>
    <cellStyle name="超链接 4 15" xfId="13839"/>
    <cellStyle name="超链接 4 21" xfId="13840"/>
    <cellStyle name="超链接 4 16" xfId="13841"/>
    <cellStyle name="超链接 4 17" xfId="13842"/>
    <cellStyle name="超链接 4 18" xfId="13843"/>
    <cellStyle name="超链接 4 19" xfId="13844"/>
    <cellStyle name="超链接 4 2" xfId="13845"/>
    <cellStyle name="超链接 4 3" xfId="13846"/>
    <cellStyle name="超链接 4 5" xfId="13847"/>
    <cellStyle name="超链接 4 6" xfId="13848"/>
    <cellStyle name="超链接 4 9" xfId="13849"/>
    <cellStyle name="超链接 5 10" xfId="13850"/>
    <cellStyle name="超链接 5 11" xfId="13851"/>
    <cellStyle name="超链接 5 12" xfId="13852"/>
    <cellStyle name="超链接 5 13" xfId="13853"/>
    <cellStyle name="超链接 5 17" xfId="13854"/>
    <cellStyle name="超链接 5 18" xfId="13855"/>
    <cellStyle name="超链接 5 19" xfId="13856"/>
    <cellStyle name="超链接 5 2" xfId="13857"/>
    <cellStyle name="超链接 5 3" xfId="13858"/>
    <cellStyle name="超链接 5 4" xfId="13859"/>
    <cellStyle name="超链接 5 5" xfId="13860"/>
    <cellStyle name="超链接 5 6" xfId="13861"/>
    <cellStyle name="超链接 5 9" xfId="13862"/>
    <cellStyle name="都寞_050978" xfId="13863"/>
    <cellStyle name="分级显示行_1_10--2其他收费权测算表" xfId="13864"/>
    <cellStyle name="千位分隔[0] 2 3 20" xfId="13865"/>
    <cellStyle name="千位分隔[0] 2 3 15" xfId="13866"/>
    <cellStyle name="公司标准表" xfId="13867"/>
    <cellStyle name="公司标准表 10" xfId="13868"/>
    <cellStyle name="公司标准表 10 2" xfId="13869"/>
    <cellStyle name="公司标准表 10 2 2" xfId="13870"/>
    <cellStyle name="公司标准表 11 2" xfId="13871"/>
    <cellStyle name="公司标准表 11 3" xfId="13872"/>
    <cellStyle name="公司标准表 11 4" xfId="13873"/>
    <cellStyle name="公司标准表 12 2 2" xfId="13874"/>
    <cellStyle name="公司标准表 12 3" xfId="13875"/>
    <cellStyle name="公司标准表 12 4" xfId="13876"/>
    <cellStyle name="公司标准表 13" xfId="13877"/>
    <cellStyle name="公司标准表 13 2" xfId="13878"/>
    <cellStyle name="公司标准表 13 2 2" xfId="13879"/>
    <cellStyle name="公司标准表 13 4" xfId="13880"/>
    <cellStyle name="公司标准表 14" xfId="13881"/>
    <cellStyle name="公司标准表 14 2" xfId="13882"/>
    <cellStyle name="公司标准表 15 2" xfId="13883"/>
    <cellStyle name="公司标准表 15 3" xfId="13884"/>
    <cellStyle name="公司标准表 21" xfId="13885"/>
    <cellStyle name="公司标准表 16" xfId="13886"/>
    <cellStyle name="公司标准表 22" xfId="13887"/>
    <cellStyle name="公司标准表 17" xfId="13888"/>
    <cellStyle name="公司标准表 23" xfId="13889"/>
    <cellStyle name="公司标准表 18" xfId="13890"/>
    <cellStyle name="公司标准表 24" xfId="13891"/>
    <cellStyle name="公司标准表 19" xfId="13892"/>
    <cellStyle name="公司标准表 2" xfId="13893"/>
    <cellStyle name="公司标准表 2 10" xfId="13894"/>
    <cellStyle name="公司标准表 2 2" xfId="13895"/>
    <cellStyle name="公司标准表 2 2 2" xfId="13896"/>
    <cellStyle name="强调文字颜色 1 29" xfId="13897"/>
    <cellStyle name="公司标准表 2 2 2 2" xfId="13898"/>
    <cellStyle name="公司标准表 2 2 2 3" xfId="13899"/>
    <cellStyle name="公司标准表 2 2 3" xfId="13900"/>
    <cellStyle name="公司标准表 2 2 4" xfId="13901"/>
    <cellStyle name="公司标准表 2 2 6" xfId="13902"/>
    <cellStyle name="公司标准表 2 3" xfId="13903"/>
    <cellStyle name="公司标准表 2 3 2" xfId="13904"/>
    <cellStyle name="强调文字颜色 6 29" xfId="13905"/>
    <cellStyle name="公司标准表 2 3 2 2" xfId="13906"/>
    <cellStyle name="公司标准表 2 3 3" xfId="13907"/>
    <cellStyle name="公司标准表 2 3 4" xfId="13908"/>
    <cellStyle name="公司标准表 2 4" xfId="13909"/>
    <cellStyle name="公司标准表 2 4 4" xfId="13910"/>
    <cellStyle name="好_案例1-掘进机" xfId="13911"/>
    <cellStyle name="公司标准表 2 5 2" xfId="13912"/>
    <cellStyle name="好_案例1-掘进机 2" xfId="13913"/>
    <cellStyle name="公司标准表 2 5 2 2" xfId="13914"/>
    <cellStyle name="公司标准表 2 5 3" xfId="13915"/>
    <cellStyle name="公司标准表 2 5 4" xfId="13916"/>
    <cellStyle name="公司标准表 2 6" xfId="13917"/>
    <cellStyle name="公司标准表 2 6 2" xfId="13918"/>
    <cellStyle name="公司标准表 2 6 3" xfId="13919"/>
    <cellStyle name="公司标准表 2 6 4" xfId="13920"/>
    <cellStyle name="公司标准表 2 7 3" xfId="13921"/>
    <cellStyle name="资产 2 2 2 2" xfId="13922"/>
    <cellStyle name="公司标准表 2 8" xfId="13923"/>
    <cellStyle name="资产 2 2 2 3" xfId="13924"/>
    <cellStyle name="公司标准表 2 9" xfId="13925"/>
    <cellStyle name="资产 2 2 2 3 2" xfId="13926"/>
    <cellStyle name="公司标准表 2 9 2" xfId="13927"/>
    <cellStyle name="好_Book1" xfId="13928"/>
    <cellStyle name="公司标准表 30" xfId="13929"/>
    <cellStyle name="公司标准表 25" xfId="13930"/>
    <cellStyle name="公司标准表 31" xfId="13931"/>
    <cellStyle name="公司标准表 26" xfId="13932"/>
    <cellStyle name="公司标准表 32" xfId="13933"/>
    <cellStyle name="公司标准表 27" xfId="13934"/>
    <cellStyle name="公司标准表 33" xfId="13935"/>
    <cellStyle name="公司标准表 28" xfId="13936"/>
    <cellStyle name="公司标准表 3" xfId="13937"/>
    <cellStyle name="公司标准表 3 2" xfId="13938"/>
    <cellStyle name="公司标准表 3 2 2" xfId="13939"/>
    <cellStyle name="公司标准表 3 2 2 2" xfId="13940"/>
    <cellStyle name="公司标准表 3 3" xfId="13941"/>
    <cellStyle name="公司标准表 3 3 2" xfId="13942"/>
    <cellStyle name="公司标准表 3 3 2 2" xfId="13943"/>
    <cellStyle name="公司标准表 3 3 3" xfId="13944"/>
    <cellStyle name="公司标准表 3 5 2" xfId="13945"/>
    <cellStyle name="公司标准表 3 5 2 2" xfId="13946"/>
    <cellStyle name="公司标准表 3 5 3" xfId="13947"/>
    <cellStyle name="公司标准表 3 6" xfId="13948"/>
    <cellStyle name="好_常用设备原值" xfId="13949"/>
    <cellStyle name="公司标准表 3 6 2" xfId="13950"/>
    <cellStyle name="公司标准表 3 6 2 2" xfId="13951"/>
    <cellStyle name="公司标准表 3 6 3" xfId="13952"/>
    <cellStyle name="公司标准表 3 7" xfId="13953"/>
    <cellStyle name="公司标准表 3 7 2" xfId="13954"/>
    <cellStyle name="资产 2 2 3 2" xfId="13955"/>
    <cellStyle name="公司标准表 3 8" xfId="13956"/>
    <cellStyle name="公司标准表 32 2" xfId="13957"/>
    <cellStyle name="公司标准表 33 2" xfId="13958"/>
    <cellStyle name="公司标准表 35 2" xfId="13959"/>
    <cellStyle name="公司标准表 36" xfId="13960"/>
    <cellStyle name="公司标准表 36 2" xfId="13961"/>
    <cellStyle name="公司标准表 37" xfId="13962"/>
    <cellStyle name="公司标准表 37 2" xfId="13963"/>
    <cellStyle name="公司标准表 38" xfId="13964"/>
    <cellStyle name="公司标准表 39" xfId="13965"/>
    <cellStyle name="公司标准表 39 2" xfId="13966"/>
    <cellStyle name="公司标准表 4 2" xfId="13967"/>
    <cellStyle name="公司标准表 4 3 2" xfId="13968"/>
    <cellStyle name="公司标准表 4 3 2 2" xfId="13969"/>
    <cellStyle name="公司标准表 4 3 3" xfId="13970"/>
    <cellStyle name="公司标准表 4 4" xfId="13971"/>
    <cellStyle name="公司标准表 4 5" xfId="13972"/>
    <cellStyle name="公司标准表 4 5 2" xfId="13973"/>
    <cellStyle name="公司标准表 4 5 2 2" xfId="13974"/>
    <cellStyle name="公司标准表 4 5 3" xfId="13975"/>
    <cellStyle name="公司标准表 4 6" xfId="13976"/>
    <cellStyle name="公司标准表 4 6 2" xfId="13977"/>
    <cellStyle name="公司标准表 4 6 2 2" xfId="13978"/>
    <cellStyle name="公司标准表 4 6 3" xfId="13979"/>
    <cellStyle name="公司标准表 4 7" xfId="13980"/>
    <cellStyle name="公司标准表 4 7 2" xfId="13981"/>
    <cellStyle name="公司标准表 4 8" xfId="13982"/>
    <cellStyle name="公司标准表 4 9" xfId="13983"/>
    <cellStyle name="公司标准表 5" xfId="13984"/>
    <cellStyle name="公司标准表 5 2" xfId="13985"/>
    <cellStyle name="公司标准表 5 2 2" xfId="13986"/>
    <cellStyle name="公司标准表 5 2 2 2" xfId="13987"/>
    <cellStyle name="公司标准表 5 2 3" xfId="13988"/>
    <cellStyle name="公司标准表 5 3 2" xfId="13989"/>
    <cellStyle name="公司标准表 5 3 2 2" xfId="13990"/>
    <cellStyle name="公司标准表 5 3 3" xfId="13991"/>
    <cellStyle name="公司标准表 5 5 2" xfId="13992"/>
    <cellStyle name="强调文字颜色 1 2 2 2 3" xfId="13993"/>
    <cellStyle name="公司标准表 5 5 2 2" xfId="13994"/>
    <cellStyle name="公司标准表 5 5 3" xfId="13995"/>
    <cellStyle name="公司标准表 5 6 2" xfId="13996"/>
    <cellStyle name="公司标准表 5 6 3" xfId="13997"/>
    <cellStyle name="公司标准表 5 7 2" xfId="13998"/>
    <cellStyle name="公司标准表 6" xfId="13999"/>
    <cellStyle name="公司标准表 6 2" xfId="14000"/>
    <cellStyle name="公司标准表 6 2 2" xfId="14001"/>
    <cellStyle name="公司标准表 6 2 2 2" xfId="14002"/>
    <cellStyle name="公司标准表 6 2 3" xfId="14003"/>
    <cellStyle name="公司标准表 6 3" xfId="14004"/>
    <cellStyle name="公司标准表 6 3 2" xfId="14005"/>
    <cellStyle name="公司标准表 6 3 2 2" xfId="14006"/>
    <cellStyle name="公司标准表 6 3 3" xfId="14007"/>
    <cellStyle name="公司标准表 6 5" xfId="14008"/>
    <cellStyle name="公司标准表 6 5 2" xfId="14009"/>
    <cellStyle name="公司标准表 6 5 3" xfId="14010"/>
    <cellStyle name="公司标准表 6 6" xfId="14011"/>
    <cellStyle name="公司标准表 6 6 2" xfId="14012"/>
    <cellStyle name="公司标准表 6 6 3" xfId="14013"/>
    <cellStyle name="公司标准表 6 7" xfId="14014"/>
    <cellStyle name="公司标准表 6 7 2" xfId="14015"/>
    <cellStyle name="公司标准表 6 8" xfId="14016"/>
    <cellStyle name="公司标准表 6 9" xfId="14017"/>
    <cellStyle name="公司标准表 7" xfId="14018"/>
    <cellStyle name="公司标准表 7 2" xfId="14019"/>
    <cellStyle name="公司标准表 7 2 2" xfId="14020"/>
    <cellStyle name="公司标准表 7 2 3" xfId="14021"/>
    <cellStyle name="公司标准表 7 3" xfId="14022"/>
    <cellStyle name="公司标准表 7 3 2" xfId="14023"/>
    <cellStyle name="公司标准表 7 3 2 2" xfId="14024"/>
    <cellStyle name="公司标准表 7 3 3" xfId="14025"/>
    <cellStyle name="公司标准表 7 4 2" xfId="14026"/>
    <cellStyle name="公司标准表 7 4 3" xfId="14027"/>
    <cellStyle name="公司标准表 7 5" xfId="14028"/>
    <cellStyle name="公司标准表 7 5 2" xfId="14029"/>
    <cellStyle name="公司标准表 7 5 3" xfId="14030"/>
    <cellStyle name="公司标准表 7 6" xfId="14031"/>
    <cellStyle name="公司标准表 7 6 3" xfId="14032"/>
    <cellStyle name="公司标准表 7 7" xfId="14033"/>
    <cellStyle name="公司标准表 7 7 2" xfId="14034"/>
    <cellStyle name="公司标准表 7 9" xfId="14035"/>
    <cellStyle name="公司标准表 8 2 2" xfId="14036"/>
    <cellStyle name="公司标准表 8 3" xfId="14037"/>
    <cellStyle name="公司标准表 8 3 2" xfId="14038"/>
    <cellStyle name="公司标准表 8 3 2 2" xfId="14039"/>
    <cellStyle name="公司标准表 8 3 3" xfId="14040"/>
    <cellStyle name="公司标准表 8 4 2" xfId="14041"/>
    <cellStyle name="公司标准表 8 4 2 2" xfId="14042"/>
    <cellStyle name="公司标准表 8 4 3" xfId="14043"/>
    <cellStyle name="公司标准表 8 5" xfId="14044"/>
    <cellStyle name="公司标准表 8 5 2" xfId="14045"/>
    <cellStyle name="公司标准表 8 5 2 2" xfId="14046"/>
    <cellStyle name="公司标准表 8 5 3" xfId="14047"/>
    <cellStyle name="公司标准表 8 6" xfId="14048"/>
    <cellStyle name="公司标准表 8 6 2" xfId="14049"/>
    <cellStyle name="公司标准表 8 6 2 2" xfId="14050"/>
    <cellStyle name="公司标准表 8 6 3" xfId="14051"/>
    <cellStyle name="公司标准表 8 7" xfId="14052"/>
    <cellStyle name="公司标准表 8 7 2" xfId="14053"/>
    <cellStyle name="公司标准表 9" xfId="14054"/>
    <cellStyle name="公司标准表 9 2" xfId="14055"/>
    <cellStyle name="公司标准表 9 2 2" xfId="14056"/>
    <cellStyle name="强调文字颜色 4 4 3" xfId="14057"/>
    <cellStyle name="公司标准表 9 2 2 2" xfId="14058"/>
    <cellStyle name="公司标准表 9 3" xfId="14059"/>
    <cellStyle name="公司标准表 9 3 2" xfId="14060"/>
    <cellStyle name="强调文字颜色 5 4 3" xfId="14061"/>
    <cellStyle name="公司标准表 9 3 2 2" xfId="14062"/>
    <cellStyle name="公司标准表 9 3 3" xfId="14063"/>
    <cellStyle name="公司标准表 9 4 2" xfId="14064"/>
    <cellStyle name="强调文字颜色 6 4 3" xfId="14065"/>
    <cellStyle name="公司标准表 9 4 2 2" xfId="14066"/>
    <cellStyle name="公司标准表 9 4 3" xfId="14067"/>
    <cellStyle name="公司标准表 9 5" xfId="14068"/>
    <cellStyle name="注释 2 2 4" xfId="14069"/>
    <cellStyle name="公司标准表 9 5 3" xfId="14070"/>
    <cellStyle name="公司标准表 9 6" xfId="14071"/>
    <cellStyle name="注释 2 3 3" xfId="14072"/>
    <cellStyle name="公司标准表 9 6 2" xfId="14073"/>
    <cellStyle name="注释 2 3 3 2" xfId="14074"/>
    <cellStyle name="公司标准表 9 6 2 2" xfId="14075"/>
    <cellStyle name="注释 2 3 4" xfId="14076"/>
    <cellStyle name="公司标准表 9 6 3" xfId="14077"/>
    <cellStyle name="千位分隔 5 2 2 2" xfId="14078"/>
    <cellStyle name="公司标准表 9 7" xfId="14079"/>
    <cellStyle name="끟Shenhua PBC package 050530_附件1：审计评估联合申报明细表" xfId="14080"/>
    <cellStyle name="归盒啦_95康瘤钎" xfId="14081"/>
    <cellStyle name="千位分隔 10 11" xfId="14082"/>
    <cellStyle name="禬硈挡" xfId="14083"/>
    <cellStyle name="好 10" xfId="14084"/>
    <cellStyle name="好 11" xfId="14085"/>
    <cellStyle name="好 12" xfId="14086"/>
    <cellStyle name="好 13" xfId="14087"/>
    <cellStyle name="好 14" xfId="14088"/>
    <cellStyle name="好 20" xfId="14089"/>
    <cellStyle name="好 15" xfId="14090"/>
    <cellStyle name="好 2" xfId="14091"/>
    <cellStyle name="好 2 10" xfId="14092"/>
    <cellStyle name="好 2 11" xfId="14093"/>
    <cellStyle name="好 2 12" xfId="14094"/>
    <cellStyle name="好 2 13" xfId="14095"/>
    <cellStyle name="好 2 14" xfId="14096"/>
    <cellStyle name="好 2 2" xfId="14097"/>
    <cellStyle name="好 2 2 2" xfId="14098"/>
    <cellStyle name="注释 6 8 5" xfId="14099"/>
    <cellStyle name="好 2 2 2 2" xfId="14100"/>
    <cellStyle name="好 2 2 2 3" xfId="14101"/>
    <cellStyle name="好 2 2 3" xfId="14102"/>
    <cellStyle name="好 2 2 4" xfId="14103"/>
    <cellStyle name="好 2 3" xfId="14104"/>
    <cellStyle name="好 2 3 2" xfId="14105"/>
    <cellStyle name="注释 7 8 5" xfId="14106"/>
    <cellStyle name="好 2 3 2 2" xfId="14107"/>
    <cellStyle name="好 2 3 4" xfId="14108"/>
    <cellStyle name="好 2 4" xfId="14109"/>
    <cellStyle name="千位分隔 2 3 11" xfId="14110"/>
    <cellStyle name="好 2 4 2" xfId="14111"/>
    <cellStyle name="千位分隔 2 3 12" xfId="14112"/>
    <cellStyle name="好 2 4 3" xfId="14113"/>
    <cellStyle name="千位分隔 2 3 13" xfId="14114"/>
    <cellStyle name="好 2 4 4" xfId="14115"/>
    <cellStyle name="好 2 5" xfId="14116"/>
    <cellStyle name="好 2 6" xfId="14117"/>
    <cellStyle name="好 2 6 2" xfId="14118"/>
    <cellStyle name="好 2 6 2 2" xfId="14119"/>
    <cellStyle name="好 2 6 3" xfId="14120"/>
    <cellStyle name="好 2 6 4" xfId="14121"/>
    <cellStyle name="好 2 7" xfId="14122"/>
    <cellStyle name="好 2 7 2" xfId="14123"/>
    <cellStyle name="好 2 7 3" xfId="14124"/>
    <cellStyle name="好 31" xfId="14125"/>
    <cellStyle name="好 26" xfId="14126"/>
    <cellStyle name="好 32" xfId="14127"/>
    <cellStyle name="好 27" xfId="14128"/>
    <cellStyle name="好 33" xfId="14129"/>
    <cellStyle name="好 28" xfId="14130"/>
    <cellStyle name="好 3 2" xfId="14131"/>
    <cellStyle name="好 3 2 2" xfId="14132"/>
    <cellStyle name="好 3 2 2 2" xfId="14133"/>
    <cellStyle name="好 3 2 2 2 2" xfId="14134"/>
    <cellStyle name="好 3 2 2 2 2 2" xfId="14135"/>
    <cellStyle name="强调文字颜色 4 6 2" xfId="14136"/>
    <cellStyle name="好 3 2 2 2 3" xfId="14137"/>
    <cellStyle name="好 3 2 2 3" xfId="14138"/>
    <cellStyle name="千位分隔 7 13" xfId="14139"/>
    <cellStyle name="好 3 2 2 3 2" xfId="14140"/>
    <cellStyle name="好 3 2 2 4" xfId="14141"/>
    <cellStyle name="好 3 2 3 2" xfId="14142"/>
    <cellStyle name="好 3 2 4" xfId="14143"/>
    <cellStyle name="好 3 3" xfId="14144"/>
    <cellStyle name="好 3 3 2" xfId="14145"/>
    <cellStyle name="注释 12 6" xfId="14146"/>
    <cellStyle name="输出 2 13" xfId="14147"/>
    <cellStyle name="好 3 3 2 2" xfId="14148"/>
    <cellStyle name="好 3 4" xfId="14149"/>
    <cellStyle name="好 3 4 2" xfId="14150"/>
    <cellStyle name="好 3 4 2 2" xfId="14151"/>
    <cellStyle name="好 3 5" xfId="14152"/>
    <cellStyle name="好 3 5 2" xfId="14153"/>
    <cellStyle name="好 3 6" xfId="14154"/>
    <cellStyle name="好 3 6 2" xfId="14155"/>
    <cellStyle name="好 3 7" xfId="14156"/>
    <cellStyle name="好 4" xfId="14157"/>
    <cellStyle name="好 4 2" xfId="14158"/>
    <cellStyle name="好 4 2 2" xfId="14159"/>
    <cellStyle name="好 4 2 2 2" xfId="14160"/>
    <cellStyle name="好 4 2 3" xfId="14161"/>
    <cellStyle name="好 4 3" xfId="14162"/>
    <cellStyle name="好 4 3 2" xfId="14163"/>
    <cellStyle name="好 4 3 3" xfId="14164"/>
    <cellStyle name="好 4 4 2" xfId="14165"/>
    <cellStyle name="好 4 4 2 2" xfId="14166"/>
    <cellStyle name="好 4 4 3" xfId="14167"/>
    <cellStyle name="好 4 5" xfId="14168"/>
    <cellStyle name="好 4 5 2" xfId="14169"/>
    <cellStyle name="好 4 6" xfId="14170"/>
    <cellStyle name="好 4 7" xfId="14171"/>
    <cellStyle name="好 5" xfId="14172"/>
    <cellStyle name="好 5 2" xfId="14173"/>
    <cellStyle name="好 5 3" xfId="14174"/>
    <cellStyle name="好 5 3 2" xfId="14175"/>
    <cellStyle name="好 5 4" xfId="14176"/>
    <cellStyle name="好 5 5" xfId="14177"/>
    <cellStyle name="好 6" xfId="14178"/>
    <cellStyle name="好 6 2" xfId="14179"/>
    <cellStyle name="好 6 2 2" xfId="14180"/>
    <cellStyle name="好 6 3" xfId="14181"/>
    <cellStyle name="好 6 3 2" xfId="14182"/>
    <cellStyle name="好 6 4" xfId="14183"/>
    <cellStyle name="好 6 5" xfId="14184"/>
    <cellStyle name="好 7" xfId="14185"/>
    <cellStyle name="好 7 2" xfId="14186"/>
    <cellStyle name="好 7 3" xfId="14187"/>
    <cellStyle name="检查单元格 3 5 2 2" xfId="14188"/>
    <cellStyle name="好 8" xfId="14189"/>
    <cellStyle name="好 8 2" xfId="14190"/>
    <cellStyle name="好 8 3" xfId="14191"/>
    <cellStyle name="好 9" xfId="14192"/>
    <cellStyle name="样式 1 8" xfId="14193"/>
    <cellStyle name="好_0270锡林郭勒公司资产评估表" xfId="14194"/>
    <cellStyle name="好_0270锡林郭勒公司资产评估表 2" xfId="14195"/>
    <cellStyle name="适中rmal" xfId="14196"/>
    <cellStyle name="好_0270锡林郭勒公司资产评估表 2 2" xfId="14197"/>
    <cellStyle name="好_0270锡林郭勒公司资产评估表 2 2 2" xfId="14198"/>
    <cellStyle name="好_0270锡林郭勒公司资产评估表 2 3" xfId="14199"/>
    <cellStyle name="好_0270锡林郭勒公司资产评估表 3" xfId="14200"/>
    <cellStyle name="好_0270锡林郭勒公司资产评估表 3 2" xfId="14201"/>
    <cellStyle name="好_0270锡林郭勒公司资产评估表 4" xfId="14202"/>
    <cellStyle name="好_035湖南省康普通信设备有限责任公司评估明细表" xfId="14203"/>
    <cellStyle name="好_04评估申报表（资产基础法）-东平" xfId="14204"/>
    <cellStyle name="好_070210" xfId="14205"/>
    <cellStyle name="好_08华阳-S损益类" xfId="14206"/>
    <cellStyle name="好_1-024青岛田润食品有限公司评估申报表" xfId="14207"/>
    <cellStyle name="好_1-024青岛田润食品有限公司评估申报表（20101031）" xfId="14208"/>
    <cellStyle name="好_20110112-井巷工程(经李部审） 10" xfId="14209"/>
    <cellStyle name="好_20110112-井巷工程(经李部审） 11" xfId="14210"/>
    <cellStyle name="好_20110112-井巷工程(经李部审） 12" xfId="14211"/>
    <cellStyle name="好_20110112-井巷工程(经李部审） 13" xfId="14212"/>
    <cellStyle name="好_20110112-井巷工程(经李部审） 14" xfId="14213"/>
    <cellStyle name="好_20110112-井巷工程(经李部审） 20" xfId="14214"/>
    <cellStyle name="好_20110112-井巷工程(经李部审） 15" xfId="14215"/>
    <cellStyle name="好_20110112-井巷工程(经李部审） 21" xfId="14216"/>
    <cellStyle name="好_20110112-井巷工程(经李部审） 16" xfId="14217"/>
    <cellStyle name="好_20110112-井巷工程(经李部审） 22" xfId="14218"/>
    <cellStyle name="好_20110112-井巷工程(经李部审） 17" xfId="14219"/>
    <cellStyle name="好_20110112-井巷工程(经李部审） 23" xfId="14220"/>
    <cellStyle name="好_20110112-井巷工程(经李部审） 18" xfId="14221"/>
    <cellStyle name="好_20110112-井巷工程(经李部审） 19" xfId="14222"/>
    <cellStyle name="好_20110112-井巷工程(经李部审） 2" xfId="14223"/>
    <cellStyle name="适中 10" xfId="14224"/>
    <cellStyle name="好_20110112-井巷工程(经李部审） 2 2" xfId="14225"/>
    <cellStyle name="好_20110112-井巷工程(经李部审） 2 2 2" xfId="14226"/>
    <cellStyle name="好_20110112-井巷工程(经李部审） 2 2 2 2" xfId="14227"/>
    <cellStyle name="好_20110112-井巷工程(经李部审） 2 2 2 2 2" xfId="14228"/>
    <cellStyle name="好_20110112-井巷工程(经李部审） 2 2 2 3" xfId="14229"/>
    <cellStyle name="好_20110112-井巷工程(经李部审） 2 2 3" xfId="14230"/>
    <cellStyle name="好_20110112-井巷工程(经李部审） 2 2 3 2" xfId="14231"/>
    <cellStyle name="好_20110112-井巷工程(经李部审） 2 2 4" xfId="14232"/>
    <cellStyle name="适中 11" xfId="14233"/>
    <cellStyle name="好_20110112-井巷工程(经李部审） 2 3" xfId="14234"/>
    <cellStyle name="适中 12" xfId="14235"/>
    <cellStyle name="好_20110112-井巷工程(经李部审） 2 4" xfId="14236"/>
    <cellStyle name="适中 13" xfId="14237"/>
    <cellStyle name="好_20110112-井巷工程(经李部审） 2 5" xfId="14238"/>
    <cellStyle name="好_20110112-井巷工程(经李部审） 3" xfId="14239"/>
    <cellStyle name="好_20110112-井巷工程(经李部审） 3 2" xfId="14240"/>
    <cellStyle name="好_20110112-井巷工程(经李部审） 3 2 2" xfId="14241"/>
    <cellStyle name="好_20110112-井巷工程(经李部审） 3 3" xfId="14242"/>
    <cellStyle name="好_20110112-井巷工程(经李部审） 3 4" xfId="14243"/>
    <cellStyle name="好_20110112-井巷工程(经李部审） 4" xfId="14244"/>
    <cellStyle name="计算 2 5" xfId="14245"/>
    <cellStyle name="好_20110112-井巷工程(经李部审） 4 3" xfId="14246"/>
    <cellStyle name="计算 2 6" xfId="14247"/>
    <cellStyle name="好_20110112-井巷工程(经李部审） 4 4" xfId="14248"/>
    <cellStyle name="计算 4 4" xfId="14249"/>
    <cellStyle name="好_20110112-井巷工程(经李部审） 6 2" xfId="14250"/>
    <cellStyle name="计算 4 5" xfId="14251"/>
    <cellStyle name="好_20110112-井巷工程(经李部审） 6 3" xfId="14252"/>
    <cellStyle name="好_20110112-井巷工程(经李部审） 8" xfId="14253"/>
    <cellStyle name="好_20110112-井巷工程(经李部审） 9" xfId="14254"/>
    <cellStyle name="好_20110112-井巷工程(经李部审）_0270锡林郭勒公司资产评估表 2 2" xfId="14255"/>
    <cellStyle name="好_20110112-井巷工程(经李部审）_0270锡林郭勒公司资产评估表 3 2" xfId="14256"/>
    <cellStyle name="好_20110112-井巷工程(经李部审）_0270锡林郭勒公司资产评估表 4" xfId="14257"/>
    <cellStyle name="好_20110112-井巷工程(经李部审）_0270锡林郭勒公司资产评估表 5" xfId="14258"/>
    <cellStyle name="好_Book1_08华阳-F负债类" xfId="14259"/>
    <cellStyle name="好_Book1_F负债类" xfId="14260"/>
    <cellStyle name="好_F负债类_1" xfId="14261"/>
    <cellStyle name="好_Q所有者权益类" xfId="14262"/>
    <cellStyle name="好_S损益类" xfId="14263"/>
    <cellStyle name="好_Sheet2" xfId="14264"/>
    <cellStyle name="好_Sheet3" xfId="14265"/>
    <cellStyle name="好_Sheet4" xfId="14266"/>
    <cellStyle name="好_Z资产类" xfId="14267"/>
    <cellStyle name="好_案例1-掘进机 11" xfId="14268"/>
    <cellStyle name="好_案例1-掘进机 13" xfId="14269"/>
    <cellStyle name="好_案例1-掘进机 14" xfId="14270"/>
    <cellStyle name="好_案例1-掘进机 20" xfId="14271"/>
    <cellStyle name="好_案例1-掘进机 15" xfId="14272"/>
    <cellStyle name="好_案例1-掘进机 21" xfId="14273"/>
    <cellStyle name="好_案例1-掘进机 16" xfId="14274"/>
    <cellStyle name="好_案例1-掘进机 22" xfId="14275"/>
    <cellStyle name="好_案例1-掘进机 17" xfId="14276"/>
    <cellStyle name="好_案例1-掘进机 18" xfId="14277"/>
    <cellStyle name="好_案例1-掘进机 19" xfId="14278"/>
    <cellStyle name="好_案例1-掘进机 2 2 2" xfId="14279"/>
    <cellStyle name="好_案例1-掘进机 2 2 2 2" xfId="14280"/>
    <cellStyle name="好_案例1-掘进机 2 2 3" xfId="14281"/>
    <cellStyle name="好_案例1-掘进机 3" xfId="14282"/>
    <cellStyle name="好_案例1-掘进机 3 2" xfId="14283"/>
    <cellStyle name="好_案例1-掘进机 3 3" xfId="14284"/>
    <cellStyle name="好_案例1-掘进机 4" xfId="14285"/>
    <cellStyle name="好_案例1-掘进机 4 2" xfId="14286"/>
    <cellStyle name="好_案例1-掘进机 4 3" xfId="14287"/>
    <cellStyle name="好_案例1-掘进机 5" xfId="14288"/>
    <cellStyle name="好_案例1-掘进机 5 2" xfId="14289"/>
    <cellStyle name="好_案例1-掘进机 5 3" xfId="14290"/>
    <cellStyle name="汇总 6 2 2" xfId="14291"/>
    <cellStyle name="好_案例1-掘进机 6" xfId="14292"/>
    <cellStyle name="好_案例1-掘进机 6 2" xfId="14293"/>
    <cellStyle name="好_案例1-掘进机 7" xfId="14294"/>
    <cellStyle name="好_案例1-掘进机 8" xfId="14295"/>
    <cellStyle name="强调文字颜色 6 2 4 2" xfId="14296"/>
    <cellStyle name="好_案例1-掘进机 9" xfId="14297"/>
    <cellStyle name="好_案例1-掘进机_0270锡林郭勒公司资产评估表" xfId="14298"/>
    <cellStyle name="好_案例1-掘进机_0270锡林郭勒公司资产评估表 2" xfId="14299"/>
    <cellStyle name="好_案例1-掘进机_0270锡林郭勒公司资产评估表 2 2" xfId="14300"/>
    <cellStyle name="好_案例1-掘进机_0270锡林郭勒公司资产评估表 3" xfId="14301"/>
    <cellStyle name="好_案例1-掘进机_0270锡林郭勒公司资产评估表 4" xfId="14302"/>
    <cellStyle name="好_半山报告报表12.4" xfId="14303"/>
    <cellStyle name="注释 6 5 5" xfId="14304"/>
    <cellStyle name="好_半山报告报表12.4 2" xfId="14305"/>
    <cellStyle name="好_半山报告报表12.4 3" xfId="14306"/>
    <cellStyle name="好_附件10：主要设备询价表" xfId="14307"/>
    <cellStyle name="好_附件10：主要设备询价表 10" xfId="14308"/>
    <cellStyle name="好_国华锡林郭勒设备询价表 3 2" xfId="14309"/>
    <cellStyle name="好_附件10：主要设备询价表 11" xfId="14310"/>
    <cellStyle name="好_附件10：主要设备询价表 12" xfId="14311"/>
    <cellStyle name="好_附件10：主要设备询价表 13" xfId="14312"/>
    <cellStyle name="好_附件10：主要设备询价表 14" xfId="14313"/>
    <cellStyle name="好_附件10：主要设备询价表 21" xfId="14314"/>
    <cellStyle name="好_附件10：主要设备询价表 16" xfId="14315"/>
    <cellStyle name="好_附件10：主要设备询价表 22" xfId="14316"/>
    <cellStyle name="好_附件10：主要设备询价表 17" xfId="14317"/>
    <cellStyle name="好_附件10：主要设备询价表 18" xfId="14318"/>
    <cellStyle name="好_附件10：主要设备询价表 2 2" xfId="14319"/>
    <cellStyle name="好_附件10：主要设备询价表 2 3" xfId="14320"/>
    <cellStyle name="好_附件10：主要设备询价表 3" xfId="14321"/>
    <cellStyle name="好_附件10：主要设备询价表 3 2" xfId="14322"/>
    <cellStyle name="好_附件10：主要设备询价表 4" xfId="14323"/>
    <cellStyle name="好_附件10：主要设备询价表 5" xfId="14324"/>
    <cellStyle name="好_附件10：主要设备询价表 6" xfId="14325"/>
    <cellStyle name="好_附件10：主要设备询价表 7" xfId="14326"/>
    <cellStyle name="好_附件10：主要设备询价表 8" xfId="14327"/>
    <cellStyle name="好_附件10：主要设备询价表 9" xfId="14328"/>
    <cellStyle name="好_工程建设其他费用" xfId="14329"/>
    <cellStyle name="好_构筑物04" xfId="14330"/>
    <cellStyle name="好_构筑物04 2" xfId="14331"/>
    <cellStyle name="好_国华锡林郭勒设备询价表" xfId="14332"/>
    <cellStyle name="好_国华锡林郭勒设备询价表 11" xfId="14333"/>
    <cellStyle name="好_国华锡林郭勒设备询价表 12" xfId="14334"/>
    <cellStyle name="好_国华锡林郭勒设备询价表 13" xfId="14335"/>
    <cellStyle name="好_国华锡林郭勒设备询价表 14" xfId="14336"/>
    <cellStyle name="好_国华锡林郭勒设备询价表 20" xfId="14337"/>
    <cellStyle name="好_国华锡林郭勒设备询价表 15" xfId="14338"/>
    <cellStyle name="好_国华锡林郭勒设备询价表 18" xfId="14339"/>
    <cellStyle name="好_国华锡林郭勒设备询价表 19" xfId="14340"/>
    <cellStyle name="注释 3 8 3" xfId="14341"/>
    <cellStyle name="好_国华锡林郭勒设备询价表 2 2" xfId="14342"/>
    <cellStyle name="好_国华锡林郭勒设备询价表 2 3" xfId="14343"/>
    <cellStyle name="强调文字颜色 1 2 2 4" xfId="14344"/>
    <cellStyle name="好_湖南省定额取费程序" xfId="14345"/>
    <cellStyle name="好_湖南省定额取费程序 2" xfId="14346"/>
    <cellStyle name="好_湖南省定额取费程序 2 2" xfId="14347"/>
    <cellStyle name="千位分隔[0] 2 2 3 2 2" xfId="14348"/>
    <cellStyle name="好_湖南省定额取费程序 3" xfId="14349"/>
    <cellStyle name="好_华阳底稿（黄）" xfId="14350"/>
    <cellStyle name="好_华阳森林部分工作底稿" xfId="14351"/>
    <cellStyle name="好_鲲鹏房产测算表邵02" xfId="14352"/>
    <cellStyle name="好_鲲鹏房产测算表邵02 12" xfId="14353"/>
    <cellStyle name="好_鲲鹏房产测算表邵02 13" xfId="14354"/>
    <cellStyle name="好_鲲鹏房产测算表邵02 20" xfId="14355"/>
    <cellStyle name="好_鲲鹏房产测算表邵02 15" xfId="14356"/>
    <cellStyle name="好_鲲鹏房产测算表邵02 21" xfId="14357"/>
    <cellStyle name="好_鲲鹏房产测算表邵02 16" xfId="14358"/>
    <cellStyle name="好_鲲鹏房产测算表邵02 22" xfId="14359"/>
    <cellStyle name="好_鲲鹏房产测算表邵02 17" xfId="14360"/>
    <cellStyle name="好_鲲鹏房产测算表邵02 18" xfId="14361"/>
    <cellStyle name="好_鲲鹏房产测算表邵02 19" xfId="14362"/>
    <cellStyle name="好_鲲鹏房产测算表邵02 2" xfId="14363"/>
    <cellStyle name="好_鲲鹏房产测算表邵02 2 2" xfId="14364"/>
    <cellStyle name="好_鲲鹏房产测算表邵02 2 3" xfId="14365"/>
    <cellStyle name="好_鲲鹏房产测算表邵02 3" xfId="14366"/>
    <cellStyle name="好_鲲鹏房产测算表邵02 3 2" xfId="14367"/>
    <cellStyle name="好_鲲鹏房产测算表邵02 4" xfId="14368"/>
    <cellStyle name="好_鲲鹏房产测算表邵02 4 2" xfId="14369"/>
    <cellStyle name="好_鲲鹏房产测算表邵02 5" xfId="14370"/>
    <cellStyle name="好_鲲鹏房产测算表邵02 5 2" xfId="14371"/>
    <cellStyle name="好_鲲鹏房产测算表邵02 6" xfId="14372"/>
    <cellStyle name="好_鲲鹏房产测算表邵02 6 2" xfId="14373"/>
    <cellStyle name="强调文字颜色 3 4 3 2" xfId="14374"/>
    <cellStyle name="好_鲲鹏房产测算表邵02 9" xfId="14375"/>
    <cellStyle name="好_娄娄沟房屋及构筑物照片 10" xfId="14376"/>
    <cellStyle name="好_娄娄沟房屋及构筑物照片 11" xfId="14377"/>
    <cellStyle name="好_娄娄沟房屋及构筑物照片 12" xfId="14378"/>
    <cellStyle name="好_娄娄沟房屋及构筑物照片 13" xfId="14379"/>
    <cellStyle name="好_娄娄沟房屋及构筑物照片 14" xfId="14380"/>
    <cellStyle name="好_娄娄沟房屋及构筑物照片 20" xfId="14381"/>
    <cellStyle name="好_娄娄沟房屋及构筑物照片 15" xfId="14382"/>
    <cellStyle name="好_娄娄沟房屋及构筑物照片 8" xfId="14383"/>
    <cellStyle name="好_娄娄沟房屋及构筑物照片_0270锡林郭勒公司资产评估表" xfId="14384"/>
    <cellStyle name="好_山西煤炭进出口集团左权鑫顺煤业有限公司资产评估表" xfId="14385"/>
    <cellStyle name="好_山西煤炭进出口集团左权鑫顺煤业有限公司资产评估表 10" xfId="14386"/>
    <cellStyle name="好_山西煤炭进出口集团左权鑫顺煤业有限公司资产评估表 11" xfId="14387"/>
    <cellStyle name="好_山西煤炭进出口集团左权鑫顺煤业有限公司资产评估表 13" xfId="14388"/>
    <cellStyle name="好_山西煤炭进出口集团左权鑫顺煤业有限公司资产评估表 14" xfId="14389"/>
    <cellStyle name="好_山西煤炭进出口集团左权鑫顺煤业有限公司资产评估表 21" xfId="14390"/>
    <cellStyle name="好_山西煤炭进出口集团左权鑫顺煤业有限公司资产评估表 16" xfId="14391"/>
    <cellStyle name="好_山西煤炭进出口集团左权鑫顺煤业有限公司资产评估表 22" xfId="14392"/>
    <cellStyle name="好_山西煤炭进出口集团左权鑫顺煤业有限公司资产评估表 17" xfId="14393"/>
    <cellStyle name="好_山西煤炭进出口集团左权鑫顺煤业有限公司资产评估表 18" xfId="14394"/>
    <cellStyle name="好_山西煤炭进出口集团左权鑫顺煤业有限公司资产评估表 19" xfId="14395"/>
    <cellStyle name="好_山西煤炭进出口集团左权鑫顺煤业有限公司资产评估表 2" xfId="14396"/>
    <cellStyle name="好_山西煤炭进出口集团左权鑫顺煤业有限公司资产评估表 2 2" xfId="14397"/>
    <cellStyle name="好_山西煤炭进出口集团左权鑫顺煤业有限公司资产评估表 2 2 2" xfId="14398"/>
    <cellStyle name="好_山西煤炭进出口集团左权鑫顺煤业有限公司资产评估表 2 2 2 2" xfId="14399"/>
    <cellStyle name="好_山西煤炭进出口集团左权鑫顺煤业有限公司资产评估表 2 2 3" xfId="14400"/>
    <cellStyle name="好_山西煤炭进出口集团左权鑫顺煤业有限公司资产评估表 2 3" xfId="14401"/>
    <cellStyle name="好_山西煤炭进出口集团左权鑫顺煤业有限公司资产评估表 3" xfId="14402"/>
    <cellStyle name="好_山西煤炭进出口集团左权鑫顺煤业有限公司资产评估表 3 3" xfId="14403"/>
    <cellStyle name="好_山西煤炭进出口集团左权鑫顺煤业有限公司资产评估表 4" xfId="14404"/>
    <cellStyle name="好_山西煤炭进出口集团左权鑫顺煤业有限公司资产评估表 4 2" xfId="14405"/>
    <cellStyle name="好_山西煤炭进出口集团左权鑫顺煤业有限公司资产评估表 4 3" xfId="14406"/>
    <cellStyle name="好_山西煤炭进出口集团左权鑫顺煤业有限公司资产评估表 5" xfId="14407"/>
    <cellStyle name="好_山西煤炭进出口集团左权鑫顺煤业有限公司资产评估表 6" xfId="14408"/>
    <cellStyle name="好_山西煤炭进出口集团左权鑫顺煤业有限公司资产评估表 6 2" xfId="14409"/>
    <cellStyle name="输入 6 2" xfId="14410"/>
    <cellStyle name="好_山西煤炭进出口集团左权鑫顺煤业有限公司资产评估表 7" xfId="14411"/>
    <cellStyle name="好_山西煤炭进出口集团左权鑫顺煤业有限公司资产评估表_0270锡林郭勒公司资产评估表" xfId="14412"/>
    <cellStyle name="好_山西煤炭进出口集团左权鑫顺煤业有限公司资产评估表_0270锡林郭勒公司资产评估表 2" xfId="14413"/>
    <cellStyle name="好_山西煤炭进出口集团左权鑫顺煤业有限公司资产评估表_0270锡林郭勒公司资产评估表 2 2" xfId="14414"/>
    <cellStyle name="好_山西煤炭进出口集团左权鑫顺煤业有限公司资产评估表_0270锡林郭勒公司资产评估表 3" xfId="14415"/>
    <cellStyle name="好_山西煤炭进出口集团左权鑫顺煤业有限公司资产评估表_0270锡林郭勒公司资产评估表 4" xfId="14416"/>
    <cellStyle name="强调文字颜色 6 3 2 5" xfId="14417"/>
    <cellStyle name="好_山阴县安荣乡煤矿井巷工程计算表（11-04-16） 10" xfId="14418"/>
    <cellStyle name="好_山阴县安荣乡煤矿井巷工程计算表（11-04-16） 11" xfId="14419"/>
    <cellStyle name="好_山阴县安荣乡煤矿井巷工程计算表（11-04-16） 12" xfId="14420"/>
    <cellStyle name="好_山阴县安荣乡煤矿井巷工程计算表（11-04-16） 13" xfId="14421"/>
    <cellStyle name="好_山阴县安荣乡煤矿井巷工程计算表（11-04-16） 14" xfId="14422"/>
    <cellStyle name="好_山阴县安荣乡煤矿井巷工程计算表（11-04-16） 20" xfId="14423"/>
    <cellStyle name="好_山阴县安荣乡煤矿井巷工程计算表（11-04-16） 15" xfId="14424"/>
    <cellStyle name="好_山阴县安荣乡煤矿井巷工程计算表（11-04-16） 21" xfId="14425"/>
    <cellStyle name="好_山阴县安荣乡煤矿井巷工程计算表（11-04-16） 16" xfId="14426"/>
    <cellStyle name="好_山阴县安荣乡煤矿井巷工程计算表（11-04-16） 22" xfId="14427"/>
    <cellStyle name="好_山阴县安荣乡煤矿井巷工程计算表（11-04-16） 17" xfId="14428"/>
    <cellStyle name="好_山阴县安荣乡煤矿井巷工程计算表（11-04-16） 8" xfId="14429"/>
    <cellStyle name="好_山阴县安荣乡煤矿井巷工程计算表（11-04-16） 9" xfId="14430"/>
    <cellStyle name="好_山阴县安荣乡煤矿井巷工程计算表（11-04-16）_0270锡林郭勒公司资产评估表" xfId="14431"/>
    <cellStyle name="好_山阴县安荣乡煤矿井巷工程计算表（11-04-16）_0270锡林郭勒公司资产评估表 2" xfId="14432"/>
    <cellStyle name="好_山阴县安荣乡煤矿井巷工程计算表（11-04-16）_0270锡林郭勒公司资产评估表 2 2" xfId="14433"/>
    <cellStyle name="好_山阴县安荣乡煤矿井巷工程计算表（11-04-16）_0270锡林郭勒公司资产评估表 4" xfId="14434"/>
    <cellStyle name="好_山阴县安荣乡煤矿资产评估申报表 10" xfId="14435"/>
    <cellStyle name="好_山阴县安荣乡煤矿资产评估申报表 11" xfId="14436"/>
    <cellStyle name="好_山阴县安荣乡煤矿资产评估申报表 12" xfId="14437"/>
    <cellStyle name="好_山阴县安荣乡煤矿资产评估申报表 13" xfId="14438"/>
    <cellStyle name="好_山阴县安荣乡煤矿资产评估申报表 14" xfId="14439"/>
    <cellStyle name="好_山阴县安荣乡煤矿资产评估申报表 21" xfId="14440"/>
    <cellStyle name="好_山阴县安荣乡煤矿资产评估申报表 16" xfId="14441"/>
    <cellStyle name="好_山阴县安荣乡煤矿资产评估申报表 22" xfId="14442"/>
    <cellStyle name="好_山阴县安荣乡煤矿资产评估申报表 17" xfId="14443"/>
    <cellStyle name="好_山阴县安荣乡煤矿资产评估申报表 18" xfId="14444"/>
    <cellStyle name="注释 7 5 3 2" xfId="14445"/>
    <cellStyle name="好_山阴县安荣乡煤矿资产评估申报表 2 2" xfId="14446"/>
    <cellStyle name="好_山阴县安荣乡煤矿资产评估申报表 2 2 2" xfId="14447"/>
    <cellStyle name="警告文本 2 3 2" xfId="14448"/>
    <cellStyle name="好_山阴县安荣乡煤矿资产评估申报表 2 2 3" xfId="14449"/>
    <cellStyle name="好_山阴县安荣乡煤矿资产评估申报表 2 3" xfId="14450"/>
    <cellStyle name="注释 7 5 4" xfId="14451"/>
    <cellStyle name="好_山阴县安荣乡煤矿资产评估申报表 3" xfId="14452"/>
    <cellStyle name="好_山阴县安荣乡煤矿资产评估申报表 3 2" xfId="14453"/>
    <cellStyle name="注释 7 5 5" xfId="14454"/>
    <cellStyle name="好_山阴县安荣乡煤矿资产评估申报表 4" xfId="14455"/>
    <cellStyle name="好_山阴县安荣乡煤矿资产评估申报表 4 2" xfId="14456"/>
    <cellStyle name="好_山阴县安荣乡煤矿资产评估申报表 4 3" xfId="14457"/>
    <cellStyle name="解释性文本 10" xfId="14458"/>
    <cellStyle name="好_山阴县安荣乡煤矿资产评估申报表 5" xfId="14459"/>
    <cellStyle name="解释性文本 10 2" xfId="14460"/>
    <cellStyle name="好_山阴县安荣乡煤矿资产评估申报表 5 2" xfId="14461"/>
    <cellStyle name="好_山阴县安荣乡煤矿资产评估申报表 5 3" xfId="14462"/>
    <cellStyle name="解释性文本 11" xfId="14463"/>
    <cellStyle name="好_山阴县安荣乡煤矿资产评估申报表 6" xfId="14464"/>
    <cellStyle name="解释性文本 11 2" xfId="14465"/>
    <cellStyle name="好_山阴县安荣乡煤矿资产评估申报表 6 2" xfId="14466"/>
    <cellStyle name="解释性文本 12" xfId="14467"/>
    <cellStyle name="好_山阴县安荣乡煤矿资产评估申报表 7" xfId="14468"/>
    <cellStyle name="解释性文本 13" xfId="14469"/>
    <cellStyle name="好_山阴县安荣乡煤矿资产评估申报表 8" xfId="14470"/>
    <cellStyle name="千位分隔[0] 2 2 23" xfId="14471"/>
    <cellStyle name="千位分隔[0] 2 2 18" xfId="14472"/>
    <cellStyle name="好_山阴县安荣乡煤矿资产评估申报表_0270锡林郭勒公司资产评估表 2" xfId="14473"/>
    <cellStyle name="好_山阴县安荣乡煤矿资产评估申报表_0270锡林郭勒公司资产评估表 2 2" xfId="14474"/>
    <cellStyle name="千位分隔[0] 2 2 19" xfId="14475"/>
    <cellStyle name="好_山阴县安荣乡煤矿资产评估申报表_0270锡林郭勒公司资产评估表 3" xfId="14476"/>
    <cellStyle name="好_设备案例安装费用计算 3" xfId="14477"/>
    <cellStyle name="好_设备底稿（江鹤高速）" xfId="14478"/>
    <cellStyle name="好_设备底稿(金鹰)" xfId="14479"/>
    <cellStyle name="好_神华香港公司参股七家风电公司评估进场时间计划及联系人名单" xfId="14480"/>
    <cellStyle name="好_神华香港公司参股七家风电公司评估进场时间计划及联系人名单 10" xfId="14481"/>
    <cellStyle name="好_神华香港公司参股七家风电公司评估进场时间计划及联系人名单 11" xfId="14482"/>
    <cellStyle name="好_神华香港公司参股七家风电公司评估进场时间计划及联系人名单 12" xfId="14483"/>
    <cellStyle name="好_神华香港公司参股七家风电公司评估进场时间计划及联系人名单 21" xfId="14484"/>
    <cellStyle name="好_神华香港公司参股七家风电公司评估进场时间计划及联系人名单 16" xfId="14485"/>
    <cellStyle name="好_神华香港公司参股七家风电公司评估进场时间计划及联系人名单 22" xfId="14486"/>
    <cellStyle name="好_神华香港公司参股七家风电公司评估进场时间计划及联系人名单 17" xfId="14487"/>
    <cellStyle name="好_神华香港公司参股七家风电公司评估进场时间计划及联系人名单 18" xfId="14488"/>
    <cellStyle name="好_神华香港公司参股七家风电公司评估进场时间计划及联系人名单 2" xfId="14489"/>
    <cellStyle name="好_神华香港公司参股七家风电公司评估进场时间计划及联系人名单 2 2" xfId="14490"/>
    <cellStyle name="好_神华香港公司参股七家风电公司评估进场时间计划及联系人名单 2 3" xfId="14491"/>
    <cellStyle name="好_神华香港公司参股七家风电公司评估进场时间计划及联系人名单 3" xfId="14492"/>
    <cellStyle name="好_神华香港公司参股七家风电公司评估进场时间计划及联系人名单 3 2" xfId="14493"/>
    <cellStyle name="好_神华香港公司参股七家风电公司评估进场时间计划及联系人名单 4" xfId="14494"/>
    <cellStyle name="好_神华香港公司参股七家风电公司评估进场时间计划及联系人名单 5" xfId="14495"/>
    <cellStyle name="好_神华香港公司参股七家风电公司评估进场时间计划及联系人名单 6" xfId="14496"/>
    <cellStyle name="好_神华香港公司参股七家风电公司评估进场时间计划及联系人名单 7" xfId="14497"/>
    <cellStyle name="好_神华香港公司参股七家风电公司评估进场时间计划及联系人名单 8" xfId="14498"/>
    <cellStyle name="好_神华香港公司参股七家风电公司评估进场时间计划及联系人名单 9" xfId="14499"/>
    <cellStyle name="好_泰裕钾肥房屋建筑物明细表-调整后" xfId="14500"/>
    <cellStyle name="好_新评估明细表20111031（徐闻三和）" xfId="14501"/>
    <cellStyle name="好_新准则报表－融辉2007-06-20" xfId="14502"/>
    <cellStyle name="好_新准则报表－融辉2007-06-20 2" xfId="14503"/>
    <cellStyle name="好_新准则报表－融辉2007-06-20 2 2" xfId="14504"/>
    <cellStyle name="好_新准则报表－融辉2007-06-20 2 2 2" xfId="14505"/>
    <cellStyle name="好_新准则报表－融辉2007-06-20 3" xfId="14506"/>
    <cellStyle name="好_新准则报表－融辉2007-06-20 3 2" xfId="14507"/>
    <cellStyle name="好_新准则报表－融辉2007-06-20 4" xfId="14508"/>
    <cellStyle name="好_友和公司用地地上房屋建筑物明细表" xfId="14509"/>
    <cellStyle name="好_张家口主要设备询价表" xfId="14510"/>
    <cellStyle name="好_张家口主要设备询价表 10" xfId="14511"/>
    <cellStyle name="好_张家口主要设备询价表 11" xfId="14512"/>
    <cellStyle name="好_张家口主要设备询价表 12" xfId="14513"/>
    <cellStyle name="好_张家口主要设备询价表 13" xfId="14514"/>
    <cellStyle name="好_张家口主要设备询价表 14" xfId="14515"/>
    <cellStyle name="好_张家口主要设备询价表 20" xfId="14516"/>
    <cellStyle name="好_张家口主要设备询价表 15" xfId="14517"/>
    <cellStyle name="好_张家口主要设备询价表 21" xfId="14518"/>
    <cellStyle name="好_张家口主要设备询价表 16" xfId="14519"/>
    <cellStyle name="好_张家口主要设备询价表 22" xfId="14520"/>
    <cellStyle name="好_张家口主要设备询价表 17" xfId="14521"/>
    <cellStyle name="好_张家口主要设备询价表 18" xfId="14522"/>
    <cellStyle name="好_张家口主要设备询价表 19" xfId="14523"/>
    <cellStyle name="好_张家口主要设备询价表 2" xfId="14524"/>
    <cellStyle name="好_张家口主要设备询价表 2 2" xfId="14525"/>
    <cellStyle name="好_张家口主要设备询价表 7" xfId="14526"/>
    <cellStyle name="好_张家口主要设备询价表 8" xfId="14527"/>
    <cellStyle name="好_张家口主要设备询价表 9" xfId="14528"/>
    <cellStyle name="好_中勤万信三年试算平衡表 定稿" xfId="14529"/>
    <cellStyle name="好_主要设备询价表（塔城）" xfId="14530"/>
    <cellStyle name="好_主要设备询价表（塔城） 10" xfId="14531"/>
    <cellStyle name="好_主要设备询价表（塔城） 11" xfId="14532"/>
    <cellStyle name="好_主要设备询价表（塔城） 12" xfId="14533"/>
    <cellStyle name="好_主要设备询价表（塔城） 13" xfId="14534"/>
    <cellStyle name="好_主要设备询价表（塔城） 14" xfId="14535"/>
    <cellStyle name="好_主要设备询价表（塔城） 20" xfId="14536"/>
    <cellStyle name="好_主要设备询价表（塔城） 15" xfId="14537"/>
    <cellStyle name="好_主要设备询价表（塔城） 2" xfId="14538"/>
    <cellStyle name="好_主要设备询价表（塔城） 3" xfId="14539"/>
    <cellStyle name="好_主要设备询价表（塔城） 3 2" xfId="14540"/>
    <cellStyle name="好_主要设备询价表（塔城） 4" xfId="14541"/>
    <cellStyle name="好_主要设备询价表（塔城） 6" xfId="14542"/>
    <cellStyle name="好_主要设备询价表（塔城） 7" xfId="14543"/>
    <cellStyle name="好_主要设备询价表（塔城） 8" xfId="14544"/>
    <cellStyle name="好_主要设备询价表（塔城） 9" xfId="14545"/>
    <cellStyle name="桁区切り [0.00]_１１月価格表" xfId="14546"/>
    <cellStyle name="桁区切り_１１月価格表" xfId="14547"/>
    <cellStyle name="后继超级链接" xfId="14548"/>
    <cellStyle name="汇总 10" xfId="14549"/>
    <cellStyle name="汇总 10 2" xfId="14550"/>
    <cellStyle name="汇总 11" xfId="14551"/>
    <cellStyle name="汇总 12" xfId="14552"/>
    <cellStyle name="汇总 13" xfId="14553"/>
    <cellStyle name="汇总 8" xfId="14554"/>
    <cellStyle name="汇总 2 2 2 2" xfId="14555"/>
    <cellStyle name="汇总 2 3" xfId="14556"/>
    <cellStyle name="汇总 2 3 2" xfId="14557"/>
    <cellStyle name="汇总 2 3 2 2" xfId="14558"/>
    <cellStyle name="汇总 2 4" xfId="14559"/>
    <cellStyle name="汇总 2 4 3" xfId="14560"/>
    <cellStyle name="汇总 2 5" xfId="14561"/>
    <cellStyle name="汇总 2 5 2" xfId="14562"/>
    <cellStyle name="汇总 2 5 2 2" xfId="14563"/>
    <cellStyle name="汇总 2 5 3" xfId="14564"/>
    <cellStyle name="汇总 2 6" xfId="14565"/>
    <cellStyle name="汇总 2 6 2" xfId="14566"/>
    <cellStyle name="汇总 3" xfId="14567"/>
    <cellStyle name="汇总 3 2" xfId="14568"/>
    <cellStyle name="汇总 3 2 2" xfId="14569"/>
    <cellStyle name="汇总 3 2 3" xfId="14570"/>
    <cellStyle name="汇总 3 3" xfId="14571"/>
    <cellStyle name="汇总 3 3 2" xfId="14572"/>
    <cellStyle name="汇总 3 3 3" xfId="14573"/>
    <cellStyle name="汇总 3 4" xfId="14574"/>
    <cellStyle name="汇总 3 4 2" xfId="14575"/>
    <cellStyle name="汇总 3 4 2 2" xfId="14576"/>
    <cellStyle name="汇总 3 4 3" xfId="14577"/>
    <cellStyle name="汇总 3 5" xfId="14578"/>
    <cellStyle name="汇总 3 5 2" xfId="14579"/>
    <cellStyle name="汇总 4 2" xfId="14580"/>
    <cellStyle name="汇总 4 2 2" xfId="14581"/>
    <cellStyle name="汇总 4 2 3" xfId="14582"/>
    <cellStyle name="汇总 4 3" xfId="14583"/>
    <cellStyle name="汇总 4 3 2" xfId="14584"/>
    <cellStyle name="汇总 4 3 3" xfId="14585"/>
    <cellStyle name="汇总 4 4" xfId="14586"/>
    <cellStyle name="汇总 4 4 2" xfId="14587"/>
    <cellStyle name="汇总 4 5" xfId="14588"/>
    <cellStyle name="汇总 4 6" xfId="14589"/>
    <cellStyle name="汇总 5 2 2" xfId="14590"/>
    <cellStyle name="汇总 5 3" xfId="14591"/>
    <cellStyle name="汇总 5 3 2" xfId="14592"/>
    <cellStyle name="汇总 5 4" xfId="14593"/>
    <cellStyle name="汇总 6 2" xfId="14594"/>
    <cellStyle name="汇总 6 3" xfId="14595"/>
    <cellStyle name="汇总 6 3 2" xfId="14596"/>
    <cellStyle name="汇总 6 4" xfId="14597"/>
    <cellStyle name="汇总 7" xfId="14598"/>
    <cellStyle name="汇总 7 2" xfId="14599"/>
    <cellStyle name="汇总 8 2" xfId="14600"/>
    <cellStyle name="汇总 9" xfId="14601"/>
    <cellStyle name="汇总 9 2" xfId="14602"/>
    <cellStyle name="貨幣 [0]_1" xfId="14603"/>
    <cellStyle name="貨幣[0]_成本報表封面.XLS" xfId="14604"/>
    <cellStyle name="适中 2 3 5" xfId="14605"/>
    <cellStyle name="计算 10" xfId="14606"/>
    <cellStyle name="适中 2 3 6" xfId="14607"/>
    <cellStyle name="计算 11" xfId="14608"/>
    <cellStyle name="计算 12" xfId="14609"/>
    <cellStyle name="计算 13" xfId="14610"/>
    <cellStyle name="计算 14" xfId="14611"/>
    <cellStyle name="计算 20" xfId="14612"/>
    <cellStyle name="计算 15" xfId="14613"/>
    <cellStyle name="计算 21" xfId="14614"/>
    <cellStyle name="计算 16" xfId="14615"/>
    <cellStyle name="强调文字颜色 2 4 4 3" xfId="14616"/>
    <cellStyle name="计算 24" xfId="14617"/>
    <cellStyle name="计算 19" xfId="14618"/>
    <cellStyle name="计算 2" xfId="14619"/>
    <cellStyle name="计算 2 10" xfId="14620"/>
    <cellStyle name="计算 2 11" xfId="14621"/>
    <cellStyle name="计算 2 12" xfId="14622"/>
    <cellStyle name="计算 2 13" xfId="14623"/>
    <cellStyle name="计算 2 14" xfId="14624"/>
    <cellStyle name="计算 2 20" xfId="14625"/>
    <cellStyle name="计算 2 15" xfId="14626"/>
    <cellStyle name="计算 2 21" xfId="14627"/>
    <cellStyle name="计算 2 16" xfId="14628"/>
    <cellStyle name="计算 2 22" xfId="14629"/>
    <cellStyle name="计算 2 17" xfId="14630"/>
    <cellStyle name="计算 2 23" xfId="14631"/>
    <cellStyle name="计算 2 18" xfId="14632"/>
    <cellStyle name="计算 2 2" xfId="14633"/>
    <cellStyle name="计算 2 2 2" xfId="14634"/>
    <cellStyle name="计算 2 2 2 3" xfId="14635"/>
    <cellStyle name="计算 2 2 3" xfId="14636"/>
    <cellStyle name="计算 2 2 4" xfId="14637"/>
    <cellStyle name="数量 5" xfId="14638"/>
    <cellStyle name="计算 2 3 3" xfId="14639"/>
    <cellStyle name="计算 2 3 4" xfId="14640"/>
    <cellStyle name="计算 2 4 3" xfId="14641"/>
    <cellStyle name="计算 2 4 4" xfId="14642"/>
    <cellStyle name="计算 2 5 2" xfId="14643"/>
    <cellStyle name="计算 2 5 3" xfId="14644"/>
    <cellStyle name="计算 2 5 4" xfId="14645"/>
    <cellStyle name="计算 2 6 2" xfId="14646"/>
    <cellStyle name="计算 2 6 2 2" xfId="14647"/>
    <cellStyle name="计算 2 6 3" xfId="14648"/>
    <cellStyle name="计算 2 6 4" xfId="14649"/>
    <cellStyle name="计算 2 7" xfId="14650"/>
    <cellStyle name="计算 2 7 2" xfId="14651"/>
    <cellStyle name="计算 2 7 3" xfId="14652"/>
    <cellStyle name="计算 2 8" xfId="14653"/>
    <cellStyle name="计算 2 9" xfId="14654"/>
    <cellStyle name="计算 30" xfId="14655"/>
    <cellStyle name="计算 25" xfId="14656"/>
    <cellStyle name="计算 30 2" xfId="14657"/>
    <cellStyle name="计算 25 2" xfId="14658"/>
    <cellStyle name="计算 31" xfId="14659"/>
    <cellStyle name="计算 26" xfId="14660"/>
    <cellStyle name="计算 31 2" xfId="14661"/>
    <cellStyle name="计算 26 2" xfId="14662"/>
    <cellStyle name="计算 29 2" xfId="14663"/>
    <cellStyle name="计算 3" xfId="14664"/>
    <cellStyle name="计算 3 2" xfId="14665"/>
    <cellStyle name="计算 3 2 2 3 2" xfId="14666"/>
    <cellStyle name="计算 3 2 3" xfId="14667"/>
    <cellStyle name="计算 3 2 4" xfId="14668"/>
    <cellStyle name="计算 3 3" xfId="14669"/>
    <cellStyle name="计算 3 3 2" xfId="14670"/>
    <cellStyle name="计算 3 3 3" xfId="14671"/>
    <cellStyle name="计算 3 6 2" xfId="14672"/>
    <cellStyle name="计算 3 7" xfId="14673"/>
    <cellStyle name="计算 3 8" xfId="14674"/>
    <cellStyle name="计算 4 2" xfId="14675"/>
    <cellStyle name="计算 4 2 2" xfId="14676"/>
    <cellStyle name="计算 4 2 2 2" xfId="14677"/>
    <cellStyle name="计算 4 2 3" xfId="14678"/>
    <cellStyle name="计算 4 3" xfId="14679"/>
    <cellStyle name="计算 4 3 2" xfId="14680"/>
    <cellStyle name="计算 4 3 2 2" xfId="14681"/>
    <cellStyle name="计算 4 3 3" xfId="14682"/>
    <cellStyle name="计算 4 4 2" xfId="14683"/>
    <cellStyle name="计算 4 4 2 2" xfId="14684"/>
    <cellStyle name="计算 4 4 3" xfId="14685"/>
    <cellStyle name="计算 4 6" xfId="14686"/>
    <cellStyle name="计算 4 7" xfId="14687"/>
    <cellStyle name="计算 5" xfId="14688"/>
    <cellStyle name="计算 5 2" xfId="14689"/>
    <cellStyle name="计算 5 2 2" xfId="14690"/>
    <cellStyle name="计算 5 3" xfId="14691"/>
    <cellStyle name="计算 5 3 2" xfId="14692"/>
    <cellStyle name="计算 5 4" xfId="14693"/>
    <cellStyle name="计算 5 5" xfId="14694"/>
    <cellStyle name="适中 2 10" xfId="14695"/>
    <cellStyle name="计算 6" xfId="14696"/>
    <cellStyle name="计算 6 2" xfId="14697"/>
    <cellStyle name="计算 6 2 2" xfId="14698"/>
    <cellStyle name="计算 6 3" xfId="14699"/>
    <cellStyle name="计算 6 3 2" xfId="14700"/>
    <cellStyle name="计算 6 4" xfId="14701"/>
    <cellStyle name="计算 6 5" xfId="14702"/>
    <cellStyle name="适中 2 11" xfId="14703"/>
    <cellStyle name="计算 7" xfId="14704"/>
    <cellStyle name="计算 7 2" xfId="14705"/>
    <cellStyle name="计算 7 3" xfId="14706"/>
    <cellStyle name="适中 2 12" xfId="14707"/>
    <cellStyle name="计算 8" xfId="14708"/>
    <cellStyle name="计算 8 2" xfId="14709"/>
    <cellStyle name="计算 8 3" xfId="14710"/>
    <cellStyle name="检查单元格 10" xfId="14711"/>
    <cellStyle name="检查单元格 11" xfId="14712"/>
    <cellStyle name="检查单元格 12" xfId="14713"/>
    <cellStyle name="检查单元格 13" xfId="14714"/>
    <cellStyle name="检查单元格 20" xfId="14715"/>
    <cellStyle name="检查单元格 15" xfId="14716"/>
    <cellStyle name="检查单元格 21" xfId="14717"/>
    <cellStyle name="检查单元格 16" xfId="14718"/>
    <cellStyle name="检查单元格 22" xfId="14719"/>
    <cellStyle name="检查单元格 17" xfId="14720"/>
    <cellStyle name="检查单元格 23" xfId="14721"/>
    <cellStyle name="检查单元格 18" xfId="14722"/>
    <cellStyle name="检查单元格 24" xfId="14723"/>
    <cellStyle name="检查单元格 19" xfId="14724"/>
    <cellStyle name="检查单元格 2" xfId="14725"/>
    <cellStyle name="检查单元格 2 10" xfId="14726"/>
    <cellStyle name="检查单元格 2 11" xfId="14727"/>
    <cellStyle name="检查单元格 2 12" xfId="14728"/>
    <cellStyle name="检查单元格 2 13" xfId="14729"/>
    <cellStyle name="检查单元格 2 14" xfId="14730"/>
    <cellStyle name="检查单元格 2 20" xfId="14731"/>
    <cellStyle name="检查单元格 2 15" xfId="14732"/>
    <cellStyle name="检查单元格 2 21" xfId="14733"/>
    <cellStyle name="检查单元格 2 16" xfId="14734"/>
    <cellStyle name="检查单元格 2 22" xfId="14735"/>
    <cellStyle name="检查单元格 2 17" xfId="14736"/>
    <cellStyle name="检查单元格 2 23" xfId="14737"/>
    <cellStyle name="检查单元格 2 18" xfId="14738"/>
    <cellStyle name="检查单元格 2 19" xfId="14739"/>
    <cellStyle name="检查单元格 2 2" xfId="14740"/>
    <cellStyle name="检查单元格 2 2 2" xfId="14741"/>
    <cellStyle name="检查单元格 2 2 2 3" xfId="14742"/>
    <cellStyle name="检查单元格 2 2 3" xfId="14743"/>
    <cellStyle name="检查单元格 2 2 4" xfId="14744"/>
    <cellStyle name="检查单元格 2 3" xfId="14745"/>
    <cellStyle name="强调文字颜色 1 2 13" xfId="14746"/>
    <cellStyle name="检查单元格 2 3 2" xfId="14747"/>
    <cellStyle name="检查单元格 2 3 2 2" xfId="14748"/>
    <cellStyle name="强调文字颜色 1 2 14" xfId="14749"/>
    <cellStyle name="检查单元格 2 3 3" xfId="14750"/>
    <cellStyle name="强调文字颜色 1 2 20" xfId="14751"/>
    <cellStyle name="强调文字颜色 1 2 15" xfId="14752"/>
    <cellStyle name="检查单元格 2 3 4" xfId="14753"/>
    <cellStyle name="检查单元格 2 4" xfId="14754"/>
    <cellStyle name="检查单元格 2 4 2" xfId="14755"/>
    <cellStyle name="检查单元格 2 4 2 2" xfId="14756"/>
    <cellStyle name="检查单元格 2 4 3" xfId="14757"/>
    <cellStyle name="检查单元格 2 4 4" xfId="14758"/>
    <cellStyle name="检查单元格 2 5" xfId="14759"/>
    <cellStyle name="检查单元格 2 5 2" xfId="14760"/>
    <cellStyle name="检查单元格 2 5 2 2" xfId="14761"/>
    <cellStyle name="检查单元格 2 6" xfId="14762"/>
    <cellStyle name="检查单元格 2 6 2" xfId="14763"/>
    <cellStyle name="检查单元格 2 6 2 2" xfId="14764"/>
    <cellStyle name="检查单元格 2 7" xfId="14765"/>
    <cellStyle name="检查单元格 2 7 2" xfId="14766"/>
    <cellStyle name="检查单元格 2 8" xfId="14767"/>
    <cellStyle name="检查单元格 2 9" xfId="14768"/>
    <cellStyle name="检查单元格 30" xfId="14769"/>
    <cellStyle name="检查单元格 25" xfId="14770"/>
    <cellStyle name="检查单元格 30 2" xfId="14771"/>
    <cellStyle name="检查单元格 25 2" xfId="14772"/>
    <cellStyle name="检查单元格 31" xfId="14773"/>
    <cellStyle name="检查单元格 26" xfId="14774"/>
    <cellStyle name="检查单元格 31 2" xfId="14775"/>
    <cellStyle name="检查单元格 26 2" xfId="14776"/>
    <cellStyle name="检查单元格 32" xfId="14777"/>
    <cellStyle name="检查单元格 27" xfId="14778"/>
    <cellStyle name="检查单元格 27 2" xfId="14779"/>
    <cellStyle name="检查单元格 29 2" xfId="14780"/>
    <cellStyle name="检查单元格 3 2" xfId="14781"/>
    <cellStyle name="检查单元格 3 2 2" xfId="14782"/>
    <cellStyle name="检查单元格 3 2 2 2" xfId="14783"/>
    <cellStyle name="检查单元格 3 2 2 2 2" xfId="14784"/>
    <cellStyle name="检查单元格 3 2 2 2 2 2" xfId="14785"/>
    <cellStyle name="检查单元格 3 2 2 2 3" xfId="14786"/>
    <cellStyle name="检查单元格 3 2 2 3" xfId="14787"/>
    <cellStyle name="检查单元格 3 2 2 4" xfId="14788"/>
    <cellStyle name="检查单元格 3 2 3" xfId="14789"/>
    <cellStyle name="检查单元格 3 2 3 2" xfId="14790"/>
    <cellStyle name="检查单元格 3 2 4" xfId="14791"/>
    <cellStyle name="检查单元格 3 3" xfId="14792"/>
    <cellStyle name="检查单元格 3 3 2" xfId="14793"/>
    <cellStyle name="检查单元格 3 3 2 2" xfId="14794"/>
    <cellStyle name="检查单元格 3 3 3" xfId="14795"/>
    <cellStyle name="检查单元格 3 4" xfId="14796"/>
    <cellStyle name="检查单元格 3 4 2" xfId="14797"/>
    <cellStyle name="检查单元格 3 4 2 2" xfId="14798"/>
    <cellStyle name="检查单元格 3 4 3" xfId="14799"/>
    <cellStyle name="检查单元格 3 5" xfId="14800"/>
    <cellStyle name="检查单元格 3 5 2" xfId="14801"/>
    <cellStyle name="检查单元格 3 6" xfId="14802"/>
    <cellStyle name="检查单元格 3 6 2" xfId="14803"/>
    <cellStyle name="检查单元格 4" xfId="14804"/>
    <cellStyle name="检查单元格 4 2" xfId="14805"/>
    <cellStyle name="检查单元格 4 2 2" xfId="14806"/>
    <cellStyle name="检查单元格 4 2 2 2" xfId="14807"/>
    <cellStyle name="检查单元格 4 2 3" xfId="14808"/>
    <cellStyle name="检查单元格 4 3" xfId="14809"/>
    <cellStyle name="检查单元格 4 3 2" xfId="14810"/>
    <cellStyle name="检查单元格 4 3 2 2" xfId="14811"/>
    <cellStyle name="检查单元格 4 3 3" xfId="14812"/>
    <cellStyle name="检查单元格 4 4" xfId="14813"/>
    <cellStyle name="检查单元格 4 4 2 2" xfId="14814"/>
    <cellStyle name="检查单元格 4 4 3" xfId="14815"/>
    <cellStyle name="检查单元格 4 5" xfId="14816"/>
    <cellStyle name="检查单元格 4 5 2" xfId="14817"/>
    <cellStyle name="检查单元格 4 6" xfId="14818"/>
    <cellStyle name="检查单元格 4 7" xfId="14819"/>
    <cellStyle name="检查单元格 5" xfId="14820"/>
    <cellStyle name="检查单元格 5 2" xfId="14821"/>
    <cellStyle name="检查单元格 5 2 2" xfId="14822"/>
    <cellStyle name="检查单元格 5 3" xfId="14823"/>
    <cellStyle name="检查单元格 5 3 2" xfId="14824"/>
    <cellStyle name="检查单元格 6" xfId="14825"/>
    <cellStyle name="检查单元格 6 2" xfId="14826"/>
    <cellStyle name="检查单元格 6 2 2" xfId="14827"/>
    <cellStyle name="检查单元格 6 3" xfId="14828"/>
    <cellStyle name="检查单元格 6 3 2" xfId="14829"/>
    <cellStyle name="检查单元格 6 4" xfId="14830"/>
    <cellStyle name="检查单元格 6 5" xfId="14831"/>
    <cellStyle name="检查单元格 7" xfId="14832"/>
    <cellStyle name="检查单元格 7 3" xfId="14833"/>
    <cellStyle name="检查单元格 8 2" xfId="14834"/>
    <cellStyle name="检查单元格 9" xfId="14835"/>
    <cellStyle name="解释性文本 12 2" xfId="14836"/>
    <cellStyle name="解释性文本 2 3" xfId="14837"/>
    <cellStyle name="解释性文本 2 3 2" xfId="14838"/>
    <cellStyle name="解释性文本 2 3 2 2" xfId="14839"/>
    <cellStyle name="解释性文本 2 3 3" xfId="14840"/>
    <cellStyle name="解释性文本 2 4" xfId="14841"/>
    <cellStyle name="解释性文本 2 4 2" xfId="14842"/>
    <cellStyle name="强调文字颜色 4 3 2 2 2 3" xfId="14843"/>
    <cellStyle name="解释性文本 2 4 2 2" xfId="14844"/>
    <cellStyle name="解释性文本 2 4 3" xfId="14845"/>
    <cellStyle name="解释性文本 2 5" xfId="14846"/>
    <cellStyle name="解释性文本 2 5 2" xfId="14847"/>
    <cellStyle name="解释性文本 2 5 2 2" xfId="14848"/>
    <cellStyle name="解释性文本 2 5 3" xfId="14849"/>
    <cellStyle name="解释性文本 2 6" xfId="14850"/>
    <cellStyle name="解释性文本 2 7" xfId="14851"/>
    <cellStyle name="解释性文本 3 2" xfId="14852"/>
    <cellStyle name="解释性文本 3 2 2" xfId="14853"/>
    <cellStyle name="解释性文本 3 2 2 2" xfId="14854"/>
    <cellStyle name="解释性文本 3 2 3" xfId="14855"/>
    <cellStyle name="解释性文本 3 3" xfId="14856"/>
    <cellStyle name="解释性文本 3 3 3" xfId="14857"/>
    <cellStyle name="解释性文本 3 4" xfId="14858"/>
    <cellStyle name="解释性文本 3 4 2" xfId="14859"/>
    <cellStyle name="解释性文本 3 4 3" xfId="14860"/>
    <cellStyle name="解释性文本 3 5" xfId="14861"/>
    <cellStyle name="解释性文本 3 5 2" xfId="14862"/>
    <cellStyle name="解释性文本 3 6" xfId="14863"/>
    <cellStyle name="解释性文本 3 7" xfId="14864"/>
    <cellStyle name="解释性文本 4" xfId="14865"/>
    <cellStyle name="解释性文本 4 2" xfId="14866"/>
    <cellStyle name="解释性文本 4 2 2" xfId="14867"/>
    <cellStyle name="解释性文本 4 3" xfId="14868"/>
    <cellStyle name="解释性文本 4 3 2" xfId="14869"/>
    <cellStyle name="千位分隔 8 8" xfId="14870"/>
    <cellStyle name="解释性文本 4 3 2 2" xfId="14871"/>
    <cellStyle name="解释性文本 4 4" xfId="14872"/>
    <cellStyle name="解释性文本 4 4 2" xfId="14873"/>
    <cellStyle name="解释性文本 4 6" xfId="14874"/>
    <cellStyle name="解释性文本 5" xfId="14875"/>
    <cellStyle name="解释性文本 5 2" xfId="14876"/>
    <cellStyle name="解释性文本 5 2 2" xfId="14877"/>
    <cellStyle name="解释性文本 5 3" xfId="14878"/>
    <cellStyle name="解释性文本 5 3 2" xfId="14879"/>
    <cellStyle name="解释性文本 5 4" xfId="14880"/>
    <cellStyle name="解释性文本 5 5" xfId="14881"/>
    <cellStyle name="解释性文本 6" xfId="14882"/>
    <cellStyle name="解释性文本 6 2" xfId="14883"/>
    <cellStyle name="解释性文本 6 2 2" xfId="14884"/>
    <cellStyle name="强调文字颜色 6 5 2 2" xfId="14885"/>
    <cellStyle name="解释性文本 6 3" xfId="14886"/>
    <cellStyle name="解释性文本 6 3 2" xfId="14887"/>
    <cellStyle name="解释性文本 7" xfId="14888"/>
    <cellStyle name="解释性文本 7 2" xfId="14889"/>
    <cellStyle name="解释性文本 8" xfId="14890"/>
    <cellStyle name="解释性文本 8 2" xfId="14891"/>
    <cellStyle name="解释性文本 9" xfId="14892"/>
    <cellStyle name="解释性文本 9 2" xfId="14893"/>
    <cellStyle name="借出原因" xfId="14894"/>
    <cellStyle name="警告文本 11" xfId="14895"/>
    <cellStyle name="警告文本 11 2" xfId="14896"/>
    <cellStyle name="警告文本 12" xfId="14897"/>
    <cellStyle name="警告文本 12 2" xfId="14898"/>
    <cellStyle name="警告文本 13" xfId="14899"/>
    <cellStyle name="警告文本 2" xfId="14900"/>
    <cellStyle name="注释 9 8" xfId="14901"/>
    <cellStyle name="警告文本 2 2" xfId="14902"/>
    <cellStyle name="注释 9 8 2" xfId="14903"/>
    <cellStyle name="警告文本 2 2 2" xfId="14904"/>
    <cellStyle name="警告文本 2 2 2 2" xfId="14905"/>
    <cellStyle name="警告文本 2 3 3" xfId="14906"/>
    <cellStyle name="警告文本 2 4" xfId="14907"/>
    <cellStyle name="警告文本 2 4 2" xfId="14908"/>
    <cellStyle name="警告文本 2 4 2 2" xfId="14909"/>
    <cellStyle name="警告文本 2 4 3" xfId="14910"/>
    <cellStyle name="警告文本 2 5" xfId="14911"/>
    <cellStyle name="警告文本 2 6" xfId="14912"/>
    <cellStyle name="警告文本 2 6 2" xfId="14913"/>
    <cellStyle name="警告文本 2 7" xfId="14914"/>
    <cellStyle name="警告文本 3" xfId="14915"/>
    <cellStyle name="警告文本 3 2" xfId="14916"/>
    <cellStyle name="警告文本 3 2 2" xfId="14917"/>
    <cellStyle name="警告文本 3 2 2 2" xfId="14918"/>
    <cellStyle name="警告文本 3 2 3" xfId="14919"/>
    <cellStyle name="警告文本 3 3" xfId="14920"/>
    <cellStyle name="警告文本 3 3 2" xfId="14921"/>
    <cellStyle name="警告文本 3 3 2 2" xfId="14922"/>
    <cellStyle name="警告文本 3 3 3" xfId="14923"/>
    <cellStyle name="警告文本 3 4" xfId="14924"/>
    <cellStyle name="警告文本 3 4 2" xfId="14925"/>
    <cellStyle name="警告文本 3 4 2 2" xfId="14926"/>
    <cellStyle name="警告文本 3 4 3" xfId="14927"/>
    <cellStyle name="警告文本 4" xfId="14928"/>
    <cellStyle name="警告文本 4 2" xfId="14929"/>
    <cellStyle name="警告文本 4 2 2" xfId="14930"/>
    <cellStyle name="警告文本 4 2 2 2" xfId="14931"/>
    <cellStyle name="警告文本 4 2 3" xfId="14932"/>
    <cellStyle name="警告文本 4 3" xfId="14933"/>
    <cellStyle name="警告文本 4 3 2" xfId="14934"/>
    <cellStyle name="警告文本 4 3 2 2" xfId="14935"/>
    <cellStyle name="警告文本 4 3 3" xfId="14936"/>
    <cellStyle name="警告文本 4 4" xfId="14937"/>
    <cellStyle name="警告文本 4 4 2" xfId="14938"/>
    <cellStyle name="警告文本 5" xfId="14939"/>
    <cellStyle name="警告文本 5 2" xfId="14940"/>
    <cellStyle name="警告文本 5 2 2" xfId="14941"/>
    <cellStyle name="警告文本 5 3" xfId="14942"/>
    <cellStyle name="警告文本 5 3 2" xfId="14943"/>
    <cellStyle name="警告文本 5 4" xfId="14944"/>
    <cellStyle name="警告文本 6" xfId="14945"/>
    <cellStyle name="警告文本 6 2" xfId="14946"/>
    <cellStyle name="警告文本 6 2 2" xfId="14947"/>
    <cellStyle name="警告文本 6 3" xfId="14948"/>
    <cellStyle name="警告文本 6 4" xfId="14949"/>
    <cellStyle name="警告文本 7" xfId="14950"/>
    <cellStyle name="警告文本 7 2" xfId="14951"/>
    <cellStyle name="警告文本 9" xfId="14952"/>
    <cellStyle name="警告文本 9 2" xfId="14953"/>
    <cellStyle name="链接单元格 10" xfId="14954"/>
    <cellStyle name="链接单元格 10 2" xfId="14955"/>
    <cellStyle name="链接单元格 11 2" xfId="14956"/>
    <cellStyle name="链接单元格 12" xfId="14957"/>
    <cellStyle name="链接单元格 12 2" xfId="14958"/>
    <cellStyle name="链接单元格 13" xfId="14959"/>
    <cellStyle name="链接单元格 2" xfId="14960"/>
    <cellStyle name="链接单元格 2 2" xfId="14961"/>
    <cellStyle name="链接单元格 2 2 2" xfId="14962"/>
    <cellStyle name="链接单元格 2 2 2 2" xfId="14963"/>
    <cellStyle name="链接单元格 2 3" xfId="14964"/>
    <cellStyle name="链接单元格 2 3 2" xfId="14965"/>
    <cellStyle name="链接单元格 2 4 2" xfId="14966"/>
    <cellStyle name="链接单元格 2 4 3" xfId="14967"/>
    <cellStyle name="链接单元格 2 5" xfId="14968"/>
    <cellStyle name="链接单元格 2 5 2" xfId="14969"/>
    <cellStyle name="链接单元格 2 5 2 2" xfId="14970"/>
    <cellStyle name="链接单元格 2 5 3" xfId="14971"/>
    <cellStyle name="链接单元格 2 6" xfId="14972"/>
    <cellStyle name="链接单元格 2 6 2" xfId="14973"/>
    <cellStyle name="链接单元格 2 7" xfId="14974"/>
    <cellStyle name="链接单元格 3" xfId="14975"/>
    <cellStyle name="链接单元格 3 2" xfId="14976"/>
    <cellStyle name="链接单元格 3 2 2" xfId="14977"/>
    <cellStyle name="链接单元格 3 2 2 2" xfId="14978"/>
    <cellStyle name="链接单元格 3 2 3" xfId="14979"/>
    <cellStyle name="链接单元格 3 3 2" xfId="14980"/>
    <cellStyle name="链接单元格 3 3 2 2" xfId="14981"/>
    <cellStyle name="链接单元格 3 3 3" xfId="14982"/>
    <cellStyle name="链接单元格 3 4 2" xfId="14983"/>
    <cellStyle name="链接单元格 3 4 2 2" xfId="14984"/>
    <cellStyle name="链接单元格 3 5" xfId="14985"/>
    <cellStyle name="链接单元格 3 5 2" xfId="14986"/>
    <cellStyle name="链接单元格 3 6" xfId="14987"/>
    <cellStyle name="链接单元格 3 7" xfId="14988"/>
    <cellStyle name="链接单元格 4" xfId="14989"/>
    <cellStyle name="链接单元格 4 2" xfId="14990"/>
    <cellStyle name="链接单元格 4 2 2" xfId="14991"/>
    <cellStyle name="链接单元格 4 2 2 2" xfId="14992"/>
    <cellStyle name="链接单元格 4 2 3" xfId="14993"/>
    <cellStyle name="链接单元格 4 3 2 2" xfId="14994"/>
    <cellStyle name="链接单元格 4 3 3" xfId="14995"/>
    <cellStyle name="链接单元格 4 4" xfId="14996"/>
    <cellStyle name="链接单元格 4 4 2" xfId="14997"/>
    <cellStyle name="链接单元格 4 5" xfId="14998"/>
    <cellStyle name="链接单元格 5" xfId="14999"/>
    <cellStyle name="链接单元格 5 2" xfId="15000"/>
    <cellStyle name="链接单元格 5 2 2" xfId="15001"/>
    <cellStyle name="链接单元格 5 3" xfId="15002"/>
    <cellStyle name="链接单元格 5 3 2" xfId="15003"/>
    <cellStyle name="链接单元格 5 4" xfId="15004"/>
    <cellStyle name="链接单元格 5 5" xfId="15005"/>
    <cellStyle name="链接单元格 6" xfId="15006"/>
    <cellStyle name="链接单元格 6 2" xfId="15007"/>
    <cellStyle name="链接单元格 6 2 2" xfId="15008"/>
    <cellStyle name="链接单元格 6 3" xfId="15009"/>
    <cellStyle name="链接单元格 6 3 2" xfId="15010"/>
    <cellStyle name="链接单元格 7" xfId="15011"/>
    <cellStyle name="链接单元格 7 2" xfId="15012"/>
    <cellStyle name="链接单元格 8" xfId="15013"/>
    <cellStyle name="链接单元格 8 2" xfId="15014"/>
    <cellStyle name="霓付 [0]_!!!GO" xfId="15015"/>
    <cellStyle name="烹拳_!!!GO" xfId="15016"/>
    <cellStyle name="砯刽 [0]_PLDT" xfId="15017"/>
    <cellStyle name="普通_ 白土" xfId="15018"/>
    <cellStyle name="千分位_ 白土" xfId="15019"/>
    <cellStyle name="千位[0]_ 方正PC" xfId="15020"/>
    <cellStyle name="千位_ 方正PC" xfId="15021"/>
    <cellStyle name="千位分隔 10 10" xfId="15022"/>
    <cellStyle name="千位分隔 10 12" xfId="15023"/>
    <cellStyle name="千位分隔 10 13" xfId="15024"/>
    <cellStyle name="千位分隔 10 14" xfId="15025"/>
    <cellStyle name="千位分隔 10 21" xfId="15026"/>
    <cellStyle name="千位分隔 10 16" xfId="15027"/>
    <cellStyle name="千位分隔 10 22" xfId="15028"/>
    <cellStyle name="千位分隔 10 17" xfId="15029"/>
    <cellStyle name="千位分隔 10 19" xfId="15030"/>
    <cellStyle name="强调文字颜色 4 2 6 2 2" xfId="15031"/>
    <cellStyle name="千位分隔 10 2" xfId="15032"/>
    <cellStyle name="千位分隔 10 2 11" xfId="15033"/>
    <cellStyle name="千位分隔 10 2 12" xfId="15034"/>
    <cellStyle name="千位分隔 10 2 13" xfId="15035"/>
    <cellStyle name="注释 9 5 2" xfId="15036"/>
    <cellStyle name="千位分隔 10 2 14" xfId="15037"/>
    <cellStyle name="注释 9 5 3" xfId="15038"/>
    <cellStyle name="千位分隔 10 2 20" xfId="15039"/>
    <cellStyle name="千位分隔 10 2 15" xfId="15040"/>
    <cellStyle name="千位分隔 10 2 17" xfId="15041"/>
    <cellStyle name="千位分隔 10 2 3" xfId="15042"/>
    <cellStyle name="千位分隔 10 2 4" xfId="15043"/>
    <cellStyle name="千位分隔 10 2 5" xfId="15044"/>
    <cellStyle name="千位分隔 10 2 6" xfId="15045"/>
    <cellStyle name="千位分隔 10 2 8" xfId="15046"/>
    <cellStyle name="千位分隔 10 2 9" xfId="15047"/>
    <cellStyle name="千位分隔 10 3" xfId="15048"/>
    <cellStyle name="千位分隔 10 4" xfId="15049"/>
    <cellStyle name="千位分隔 10 6" xfId="15050"/>
    <cellStyle name="千位分隔 10 7" xfId="15051"/>
    <cellStyle name="千位分隔 10 8" xfId="15052"/>
    <cellStyle name="千位分隔 10 9" xfId="15053"/>
    <cellStyle name="千位分隔 11 10" xfId="15054"/>
    <cellStyle name="千位分隔 11 11" xfId="15055"/>
    <cellStyle name="千位分隔 11 12" xfId="15056"/>
    <cellStyle name="千位分隔 11 13" xfId="15057"/>
    <cellStyle name="千位分隔 11 14" xfId="15058"/>
    <cellStyle name="千位分隔 11 20" xfId="15059"/>
    <cellStyle name="千位分隔 11 15" xfId="15060"/>
    <cellStyle name="千位分隔 11 21" xfId="15061"/>
    <cellStyle name="千位分隔 11 16" xfId="15062"/>
    <cellStyle name="千位分隔 11 17" xfId="15063"/>
    <cellStyle name="千位分隔 11 18" xfId="15064"/>
    <cellStyle name="千位分隔 11 19" xfId="15065"/>
    <cellStyle name="千位分隔 11 2" xfId="15066"/>
    <cellStyle name="千位分隔 11 2 2" xfId="15067"/>
    <cellStyle name="千位分隔 11 3" xfId="15068"/>
    <cellStyle name="千位分隔 11 3 2" xfId="15069"/>
    <cellStyle name="千位分隔 11 4" xfId="15070"/>
    <cellStyle name="千位分隔 11 4 2" xfId="15071"/>
    <cellStyle name="千位分隔 11 5" xfId="15072"/>
    <cellStyle name="千位分隔 11 5 2" xfId="15073"/>
    <cellStyle name="千位分隔 11 6" xfId="15074"/>
    <cellStyle name="千位分隔 11 7" xfId="15075"/>
    <cellStyle name="千位分隔 11 8" xfId="15076"/>
    <cellStyle name="千位分隔 11 9" xfId="15077"/>
    <cellStyle name="千位分隔 13" xfId="15078"/>
    <cellStyle name="千位分隔 14" xfId="15079"/>
    <cellStyle name="千位分隔 16 2" xfId="15080"/>
    <cellStyle name="千位分隔 16 3" xfId="15081"/>
    <cellStyle name="千位分隔 16 4" xfId="15082"/>
    <cellStyle name="千位分隔 16 5" xfId="15083"/>
    <cellStyle name="千位分隔 17" xfId="15084"/>
    <cellStyle name="千位分隔 17 2" xfId="15085"/>
    <cellStyle name="千位分隔 18" xfId="15086"/>
    <cellStyle name="千位分隔 2" xfId="15087"/>
    <cellStyle name="千位分隔 2 10" xfId="15088"/>
    <cellStyle name="千位分隔 2 10 2" xfId="15089"/>
    <cellStyle name="千位分隔 2 11" xfId="15090"/>
    <cellStyle name="千位分隔 2 11 2" xfId="15091"/>
    <cellStyle name="千位分隔 2 12 2" xfId="15092"/>
    <cellStyle name="千位分隔 2 13" xfId="15093"/>
    <cellStyle name="千位分隔 2 13 2" xfId="15094"/>
    <cellStyle name="强调文字颜色 3 7 2" xfId="15095"/>
    <cellStyle name="千位分隔 2 14" xfId="15096"/>
    <cellStyle name="千位分隔 2 14 2" xfId="15097"/>
    <cellStyle name="千位分隔 2 16 2" xfId="15098"/>
    <cellStyle name="千位分隔 2 22" xfId="15099"/>
    <cellStyle name="千位分隔 2 17" xfId="15100"/>
    <cellStyle name="千位分隔 2 17 2" xfId="15101"/>
    <cellStyle name="千位分隔 2 17 2 2" xfId="15102"/>
    <cellStyle name="千位分隔 2 17 3" xfId="15103"/>
    <cellStyle name="千位分隔 2 17 4" xfId="15104"/>
    <cellStyle name="千位分隔 2 17 5" xfId="15105"/>
    <cellStyle name="千位分隔 2 23" xfId="15106"/>
    <cellStyle name="千位分隔 2 18" xfId="15107"/>
    <cellStyle name="千位分隔 2 24" xfId="15108"/>
    <cellStyle name="千位分隔 2 19" xfId="15109"/>
    <cellStyle name="千位分隔 2 2" xfId="15110"/>
    <cellStyle name="千位分隔 2 2 10" xfId="15111"/>
    <cellStyle name="千位分隔 2 2 11" xfId="15112"/>
    <cellStyle name="千位分隔 2 2 12" xfId="15113"/>
    <cellStyle name="千位分隔 2 2 20" xfId="15114"/>
    <cellStyle name="千位分隔 2 2 15" xfId="15115"/>
    <cellStyle name="千位分隔 2 2 21" xfId="15116"/>
    <cellStyle name="千位分隔 2 2 16" xfId="15117"/>
    <cellStyle name="千位分隔 2 2 22" xfId="15118"/>
    <cellStyle name="千位分隔 2 2 17" xfId="15119"/>
    <cellStyle name="千位分隔 2 2 23" xfId="15120"/>
    <cellStyle name="千位分隔 2 2 18" xfId="15121"/>
    <cellStyle name="千位分隔 2 2 24" xfId="15122"/>
    <cellStyle name="千位分隔 2 2 19" xfId="15123"/>
    <cellStyle name="千位分隔 2 2 2" xfId="15124"/>
    <cellStyle name="千位分隔 2 2 2 2" xfId="15125"/>
    <cellStyle name="千位分隔 2 2 2 2 2" xfId="15126"/>
    <cellStyle name="千位分隔 2 2 2 3" xfId="15127"/>
    <cellStyle name="千位分隔 2 2 2 4" xfId="15128"/>
    <cellStyle name="千位分隔 2 2 3" xfId="15129"/>
    <cellStyle name="千位分隔 2 2 3 2" xfId="15130"/>
    <cellStyle name="千位分隔 2 2 3 3" xfId="15131"/>
    <cellStyle name="千位分隔 2 2 3 3 2" xfId="15132"/>
    <cellStyle name="千位分隔 2 2 3 4" xfId="15133"/>
    <cellStyle name="千位分隔 2 2 3 5" xfId="15134"/>
    <cellStyle name="千位分隔 2 2 4 10" xfId="15135"/>
    <cellStyle name="千位分隔 2 2 4 11" xfId="15136"/>
    <cellStyle name="千位分隔 2 2 4 14" xfId="15137"/>
    <cellStyle name="千位分隔 2 2 4 20" xfId="15138"/>
    <cellStyle name="千位分隔 2 2 4 15" xfId="15139"/>
    <cellStyle name="千位分隔 2 2 4 21" xfId="15140"/>
    <cellStyle name="千位分隔 2 2 4 16" xfId="15141"/>
    <cellStyle name="千位分隔 2 2 4 22" xfId="15142"/>
    <cellStyle name="千位分隔 2 2 4 17" xfId="15143"/>
    <cellStyle name="千位分隔 2 2 4 18" xfId="15144"/>
    <cellStyle name="千位分隔 2 2 4 19" xfId="15145"/>
    <cellStyle name="千位分隔 2 2 4 6" xfId="15146"/>
    <cellStyle name="千位分隔 2 2 4 7" xfId="15147"/>
    <cellStyle name="千位分隔 2 2 4 8" xfId="15148"/>
    <cellStyle name="千位分隔 2 2 5" xfId="15149"/>
    <cellStyle name="千位分隔 2 2 5 2" xfId="15150"/>
    <cellStyle name="千位分隔 2 2 6" xfId="15151"/>
    <cellStyle name="千位分隔 2 2 7" xfId="15152"/>
    <cellStyle name="千位分隔 2 2 8" xfId="15153"/>
    <cellStyle name="千位分隔 2 2 9" xfId="15154"/>
    <cellStyle name="千位分隔 2 30" xfId="15155"/>
    <cellStyle name="千位分隔 2 25" xfId="15156"/>
    <cellStyle name="千位分隔 2 31" xfId="15157"/>
    <cellStyle name="千位分隔 2 26" xfId="15158"/>
    <cellStyle name="输出 2 2 2 2" xfId="15159"/>
    <cellStyle name="千位分隔 2 32" xfId="15160"/>
    <cellStyle name="千位分隔 2 27" xfId="15161"/>
    <cellStyle name="输出 2 2 2 3" xfId="15162"/>
    <cellStyle name="千位分隔 2 33" xfId="15163"/>
    <cellStyle name="千位分隔 2 28" xfId="15164"/>
    <cellStyle name="输出 2 2 2 4" xfId="15165"/>
    <cellStyle name="千位分隔 2 34" xfId="15166"/>
    <cellStyle name="千位分隔 2 29" xfId="15167"/>
    <cellStyle name="千位分隔 2 3" xfId="15168"/>
    <cellStyle name="千位分隔 2 3 10" xfId="15169"/>
    <cellStyle name="千位分隔 2 3 14" xfId="15170"/>
    <cellStyle name="千位分隔 2 3 20" xfId="15171"/>
    <cellStyle name="千位分隔 2 3 15" xfId="15172"/>
    <cellStyle name="千位分隔 2 3 21" xfId="15173"/>
    <cellStyle name="千位分隔 2 3 16" xfId="15174"/>
    <cellStyle name="千位分隔 2 3 22" xfId="15175"/>
    <cellStyle name="千位分隔 2 3 17" xfId="15176"/>
    <cellStyle name="千位分隔 2 3 23" xfId="15177"/>
    <cellStyle name="千位分隔 2 3 18" xfId="15178"/>
    <cellStyle name="千位分隔 2 3 19" xfId="15179"/>
    <cellStyle name="千位分隔 2 3 2" xfId="15180"/>
    <cellStyle name="千位分隔 2 3 3" xfId="15181"/>
    <cellStyle name="千位分隔 2 3 4" xfId="15182"/>
    <cellStyle name="千位分隔 2 3 5" xfId="15183"/>
    <cellStyle name="千位分隔 2 3 6" xfId="15184"/>
    <cellStyle name="千位分隔 2 3 7" xfId="15185"/>
    <cellStyle name="千位分隔 2 3 8" xfId="15186"/>
    <cellStyle name="千位分隔 2 3 9" xfId="15187"/>
    <cellStyle name="输出 2 2 2 5" xfId="15188"/>
    <cellStyle name="强调文字颜色 3 4 4 2 2" xfId="15189"/>
    <cellStyle name="千位分隔 2 35" xfId="15190"/>
    <cellStyle name="千位分隔 2 36" xfId="15191"/>
    <cellStyle name="千位分隔 2 36 2" xfId="15192"/>
    <cellStyle name="千位分隔 2 4" xfId="15193"/>
    <cellStyle name="千位分隔 2 4 21" xfId="15194"/>
    <cellStyle name="千位分隔 2 4 16" xfId="15195"/>
    <cellStyle name="千位分隔 2 4 23" xfId="15196"/>
    <cellStyle name="千位分隔 2 4 18" xfId="15197"/>
    <cellStyle name="千位分隔 2 4 24" xfId="15198"/>
    <cellStyle name="千位分隔 2 4 19" xfId="15199"/>
    <cellStyle name="千位分隔 2 4 2" xfId="15200"/>
    <cellStyle name="千位分隔 2 4 2 10" xfId="15201"/>
    <cellStyle name="千位分隔 2 4 2 11" xfId="15202"/>
    <cellStyle name="千位分隔 2 4 2 12" xfId="15203"/>
    <cellStyle name="千位分隔 2 4 2 13" xfId="15204"/>
    <cellStyle name="千位分隔 2 4 2 14" xfId="15205"/>
    <cellStyle name="千位分隔 2 4 2 20" xfId="15206"/>
    <cellStyle name="千位分隔 2 4 2 15" xfId="15207"/>
    <cellStyle name="千位分隔 2 4 2 21" xfId="15208"/>
    <cellStyle name="千位分隔 2 4 2 16" xfId="15209"/>
    <cellStyle name="千位分隔 2 4 2 17" xfId="15210"/>
    <cellStyle name="千位分隔 2 4 2 18" xfId="15211"/>
    <cellStyle name="千位分隔 2 4 2 19" xfId="15212"/>
    <cellStyle name="千位分隔 2 4 2 2" xfId="15213"/>
    <cellStyle name="千位分隔 2 4 2 3" xfId="15214"/>
    <cellStyle name="千位分隔 2 4 2 4" xfId="15215"/>
    <cellStyle name="千位分隔 2 4 2 5" xfId="15216"/>
    <cellStyle name="千位分隔 2 4 2 6" xfId="15217"/>
    <cellStyle name="千位分隔 2 4 3" xfId="15218"/>
    <cellStyle name="千位分隔 2 4 4" xfId="15219"/>
    <cellStyle name="千位分隔 2 4 5" xfId="15220"/>
    <cellStyle name="千位分隔 2 4 6" xfId="15221"/>
    <cellStyle name="千位分隔 2 4 7" xfId="15222"/>
    <cellStyle name="千位分隔 2 4 8" xfId="15223"/>
    <cellStyle name="千位分隔 2 4 9" xfId="15224"/>
    <cellStyle name="千位分隔 2 5" xfId="15225"/>
    <cellStyle name="千位分隔 2 5 2" xfId="15226"/>
    <cellStyle name="千位分隔 2 5 3" xfId="15227"/>
    <cellStyle name="千位分隔 2 6 2" xfId="15228"/>
    <cellStyle name="千位分隔 2 7" xfId="15229"/>
    <cellStyle name="千位分隔 2 7 2" xfId="15230"/>
    <cellStyle name="千位分隔 2 8 2" xfId="15231"/>
    <cellStyle name="千位分隔 2 9" xfId="15232"/>
    <cellStyle name="千位分隔 2 9 2" xfId="15233"/>
    <cellStyle name="千位分隔 24" xfId="15234"/>
    <cellStyle name="千位分隔 3" xfId="15235"/>
    <cellStyle name="千位分隔 3 10" xfId="15236"/>
    <cellStyle name="千位分隔 3 11" xfId="15237"/>
    <cellStyle name="千位分隔 3 13" xfId="15238"/>
    <cellStyle name="千位分隔 3 14" xfId="15239"/>
    <cellStyle name="千位分隔 3 22" xfId="15240"/>
    <cellStyle name="千位分隔 3 17" xfId="15241"/>
    <cellStyle name="千位分隔 3 23" xfId="15242"/>
    <cellStyle name="千位分隔 3 18" xfId="15243"/>
    <cellStyle name="千位分隔 3 24" xfId="15244"/>
    <cellStyle name="千位分隔 3 19" xfId="15245"/>
    <cellStyle name="千位分隔 3 2" xfId="15246"/>
    <cellStyle name="千位分隔 3 2 2" xfId="15247"/>
    <cellStyle name="强调文字颜色 3 2 5" xfId="15248"/>
    <cellStyle name="千位分隔 3 2 2 2" xfId="15249"/>
    <cellStyle name="千位分隔 3 2 3" xfId="15250"/>
    <cellStyle name="强调文字颜色 3 3 5" xfId="15251"/>
    <cellStyle name="千位分隔 3 2 3 2" xfId="15252"/>
    <cellStyle name="强调文字颜色 3 3 5 2" xfId="15253"/>
    <cellStyle name="千位分隔 3 2 3 2 2" xfId="15254"/>
    <cellStyle name="千位分隔 3 2 4" xfId="15255"/>
    <cellStyle name="强调文字颜色 3 4 5" xfId="15256"/>
    <cellStyle name="千位分隔 3 2 4 2" xfId="15257"/>
    <cellStyle name="强调文字颜色 3 4 6" xfId="15258"/>
    <cellStyle name="千位分隔 3 2 4 3" xfId="15259"/>
    <cellStyle name="千位分隔 3 2 5" xfId="15260"/>
    <cellStyle name="千位分隔 3 2 6" xfId="15261"/>
    <cellStyle name="强调文字颜色 3 6 5" xfId="15262"/>
    <cellStyle name="千位分隔 3 2 6 2" xfId="15263"/>
    <cellStyle name="千位分隔 3 2 7" xfId="15264"/>
    <cellStyle name="千位分隔 3 23 2" xfId="15265"/>
    <cellStyle name="千位分隔 3 3" xfId="15266"/>
    <cellStyle name="千位分隔 3 3 10" xfId="15267"/>
    <cellStyle name="千位分隔 3 3 11" xfId="15268"/>
    <cellStyle name="千位分隔 3 3 12" xfId="15269"/>
    <cellStyle name="千位分隔 3 3 13" xfId="15270"/>
    <cellStyle name="千位分隔 3 3 14" xfId="15271"/>
    <cellStyle name="千位分隔 3 3 20" xfId="15272"/>
    <cellStyle name="千位分隔 3 3 15" xfId="15273"/>
    <cellStyle name="千位分隔 3 3 21" xfId="15274"/>
    <cellStyle name="千位分隔 3 3 16" xfId="15275"/>
    <cellStyle name="千位分隔 3 3 18" xfId="15276"/>
    <cellStyle name="千位分隔 3 3 19" xfId="15277"/>
    <cellStyle name="千位分隔 3 3 2" xfId="15278"/>
    <cellStyle name="千位分隔 3 3 2 12" xfId="15279"/>
    <cellStyle name="千位分隔 3 3 2 13" xfId="15280"/>
    <cellStyle name="强调文字颜色 4 2 5" xfId="15281"/>
    <cellStyle name="千位分隔 6 22" xfId="15282"/>
    <cellStyle name="千位分隔 6 17" xfId="15283"/>
    <cellStyle name="千位分隔 3 3 2 2" xfId="15284"/>
    <cellStyle name="强调文字颜色 4 2 6" xfId="15285"/>
    <cellStyle name="千位分隔 6 23" xfId="15286"/>
    <cellStyle name="千位分隔 6 18" xfId="15287"/>
    <cellStyle name="千位分隔 3 3 2 3" xfId="15288"/>
    <cellStyle name="强调文字颜色 4 2 7" xfId="15289"/>
    <cellStyle name="千位分隔 6 19" xfId="15290"/>
    <cellStyle name="千位分隔 3 3 2 4" xfId="15291"/>
    <cellStyle name="强调文字颜色 4 2 8" xfId="15292"/>
    <cellStyle name="千位分隔 3 3 2 5" xfId="15293"/>
    <cellStyle name="强调文字颜色 4 2 9" xfId="15294"/>
    <cellStyle name="千位分隔 3 3 2 6" xfId="15295"/>
    <cellStyle name="千位分隔 3 3 2 7" xfId="15296"/>
    <cellStyle name="千位分隔 3 3 2 8" xfId="15297"/>
    <cellStyle name="千位分隔 3 3 2 9" xfId="15298"/>
    <cellStyle name="千位分隔 3 3 3" xfId="15299"/>
    <cellStyle name="千位分隔 3 3 4" xfId="15300"/>
    <cellStyle name="千位分隔 3 3 5" xfId="15301"/>
    <cellStyle name="千位分隔 3 3 8" xfId="15302"/>
    <cellStyle name="千位分隔 3 3 9" xfId="15303"/>
    <cellStyle name="千位分隔 3 4" xfId="15304"/>
    <cellStyle name="千位分隔 3 5" xfId="15305"/>
    <cellStyle name="千位分隔 3 5 2" xfId="15306"/>
    <cellStyle name="千位分隔 3 7" xfId="15307"/>
    <cellStyle name="千位分隔 3 9" xfId="15308"/>
    <cellStyle name="千位分隔 4" xfId="15309"/>
    <cellStyle name="千位分隔 4 10" xfId="15310"/>
    <cellStyle name="千位分隔 4 11" xfId="15311"/>
    <cellStyle name="千位分隔 4 12" xfId="15312"/>
    <cellStyle name="千位分隔 4 2" xfId="15313"/>
    <cellStyle name="千位分隔 4 2 2" xfId="15314"/>
    <cellStyle name="千位分隔 4 3" xfId="15315"/>
    <cellStyle name="千位分隔 4 3 2" xfId="15316"/>
    <cellStyle name="注释 9 6 3 2" xfId="15317"/>
    <cellStyle name="千位分隔 4 4" xfId="15318"/>
    <cellStyle name="千位分隔 4 4 2" xfId="15319"/>
    <cellStyle name="千位分隔 4 4 2 2" xfId="15320"/>
    <cellStyle name="千位分隔 4 4 4" xfId="15321"/>
    <cellStyle name="千位分隔 4 5" xfId="15322"/>
    <cellStyle name="千位分隔 4 7" xfId="15323"/>
    <cellStyle name="千位分隔 4 8" xfId="15324"/>
    <cellStyle name="千位分隔 4 9" xfId="15325"/>
    <cellStyle name="千位分隔 5" xfId="15326"/>
    <cellStyle name="千位分隔 5 14" xfId="15327"/>
    <cellStyle name="千位分隔 5 20" xfId="15328"/>
    <cellStyle name="千位分隔 5 15" xfId="15329"/>
    <cellStyle name="千位分隔 5 21" xfId="15330"/>
    <cellStyle name="千位分隔 5 16" xfId="15331"/>
    <cellStyle name="千位分隔 5 22" xfId="15332"/>
    <cellStyle name="千位分隔 5 17" xfId="15333"/>
    <cellStyle name="千位分隔 5 23" xfId="15334"/>
    <cellStyle name="千位分隔 5 18" xfId="15335"/>
    <cellStyle name="千位分隔 5 19" xfId="15336"/>
    <cellStyle name="千位分隔 5 2" xfId="15337"/>
    <cellStyle name="千位分隔 5 2 10" xfId="15338"/>
    <cellStyle name="千位分隔 5 2 11" xfId="15339"/>
    <cellStyle name="千位分隔 5 2 12" xfId="15340"/>
    <cellStyle name="千位分隔 5 2 13" xfId="15341"/>
    <cellStyle name="千位分隔 5 2 20" xfId="15342"/>
    <cellStyle name="千位分隔 5 2 15" xfId="15343"/>
    <cellStyle name="千位分隔 5 2 21" xfId="15344"/>
    <cellStyle name="千位分隔 5 2 16" xfId="15345"/>
    <cellStyle name="千位分隔 5 2 22" xfId="15346"/>
    <cellStyle name="千位分隔 5 2 17" xfId="15347"/>
    <cellStyle name="千位分隔 5 2 23" xfId="15348"/>
    <cellStyle name="千位分隔 5 2 18" xfId="15349"/>
    <cellStyle name="千位分隔 5 2 2" xfId="15350"/>
    <cellStyle name="千位分隔 5 2 2 10" xfId="15351"/>
    <cellStyle name="千位分隔 5 2 2 11" xfId="15352"/>
    <cellStyle name="千位分隔 5 2 2 12" xfId="15353"/>
    <cellStyle name="千位分隔 5 2 2 13" xfId="15354"/>
    <cellStyle name="千位分隔 5 2 2 14" xfId="15355"/>
    <cellStyle name="千位分隔 5 2 2 21" xfId="15356"/>
    <cellStyle name="千位分隔 5 2 2 16" xfId="15357"/>
    <cellStyle name="千位分隔 5 2 2 17" xfId="15358"/>
    <cellStyle name="千位分隔 5 2 2 19" xfId="15359"/>
    <cellStyle name="千位分隔 5 2 4" xfId="15360"/>
    <cellStyle name="千位分隔 5 2 5" xfId="15361"/>
    <cellStyle name="千位分隔 5 2 6" xfId="15362"/>
    <cellStyle name="千位分隔 5 2 7" xfId="15363"/>
    <cellStyle name="千位分隔 5 2 8" xfId="15364"/>
    <cellStyle name="千位分隔 5 2 9" xfId="15365"/>
    <cellStyle name="千位分隔 5 23 2" xfId="15366"/>
    <cellStyle name="千位分隔 5 3" xfId="15367"/>
    <cellStyle name="千位分隔 5 3 2" xfId="15368"/>
    <cellStyle name="千位分隔 5 3 3" xfId="15369"/>
    <cellStyle name="千位分隔 5 4" xfId="15370"/>
    <cellStyle name="千位分隔 5 4 2" xfId="15371"/>
    <cellStyle name="千位分隔 5 4 3" xfId="15372"/>
    <cellStyle name="千位分隔 5 4 4" xfId="15373"/>
    <cellStyle name="千位分隔 5 5" xfId="15374"/>
    <cellStyle name="千位分隔 5 5 2" xfId="15375"/>
    <cellStyle name="千位分隔 5 6 2" xfId="15376"/>
    <cellStyle name="千位分隔 5 7" xfId="15377"/>
    <cellStyle name="千位分隔 5 7 2" xfId="15378"/>
    <cellStyle name="千位分隔 5 7 3" xfId="15379"/>
    <cellStyle name="千位分隔 5 8" xfId="15380"/>
    <cellStyle name="千位分隔 5 9" xfId="15381"/>
    <cellStyle name="千位分隔 6" xfId="15382"/>
    <cellStyle name="千位分隔 6 12" xfId="15383"/>
    <cellStyle name="千位分隔 6 13" xfId="15384"/>
    <cellStyle name="强调文字颜色 4 2 2" xfId="15385"/>
    <cellStyle name="千位分隔 6 14" xfId="15386"/>
    <cellStyle name="强调文字颜色 4 2 3" xfId="15387"/>
    <cellStyle name="千位分隔 6 20" xfId="15388"/>
    <cellStyle name="千位分隔 6 15" xfId="15389"/>
    <cellStyle name="强调文字颜色 4 2 4" xfId="15390"/>
    <cellStyle name="千位分隔 6 21" xfId="15391"/>
    <cellStyle name="千位分隔 6 16" xfId="15392"/>
    <cellStyle name="千位分隔 6 2" xfId="15393"/>
    <cellStyle name="千位分隔 6 2 2" xfId="15394"/>
    <cellStyle name="千位分隔 6 2 3" xfId="15395"/>
    <cellStyle name="千位分隔 6 5" xfId="15396"/>
    <cellStyle name="千位分隔 6 7" xfId="15397"/>
    <cellStyle name="千位分隔 6 8" xfId="15398"/>
    <cellStyle name="千位分隔 6 9" xfId="15399"/>
    <cellStyle name="千位分隔 7" xfId="15400"/>
    <cellStyle name="千位分隔 7 10" xfId="15401"/>
    <cellStyle name="千位分隔 7 11" xfId="15402"/>
    <cellStyle name="强调文字颜色 4 7 2" xfId="15403"/>
    <cellStyle name="千位分隔 7 14" xfId="15404"/>
    <cellStyle name="千位分隔 7 22" xfId="15405"/>
    <cellStyle name="千位分隔 7 17" xfId="15406"/>
    <cellStyle name="千位分隔 7 18" xfId="15407"/>
    <cellStyle name="千位分隔 7 19" xfId="15408"/>
    <cellStyle name="千位分隔 7 2" xfId="15409"/>
    <cellStyle name="适中 2 4 3" xfId="15410"/>
    <cellStyle name="千位分隔 7 2 10" xfId="15411"/>
    <cellStyle name="千位分隔 7 2 11" xfId="15412"/>
    <cellStyle name="千位分隔 7 2 12" xfId="15413"/>
    <cellStyle name="千位分隔 7 2 13" xfId="15414"/>
    <cellStyle name="千位分隔 7 2 14" xfId="15415"/>
    <cellStyle name="千位分隔 7 2 20" xfId="15416"/>
    <cellStyle name="千位分隔 7 2 15" xfId="15417"/>
    <cellStyle name="千位分隔 7 2 21" xfId="15418"/>
    <cellStyle name="千位分隔 7 2 16" xfId="15419"/>
    <cellStyle name="千位分隔 7 2 22" xfId="15420"/>
    <cellStyle name="千位分隔 7 2 17" xfId="15421"/>
    <cellStyle name="千位分隔 7 2 23" xfId="15422"/>
    <cellStyle name="千位分隔 7 2 18" xfId="15423"/>
    <cellStyle name="千位分隔 7 2 2" xfId="15424"/>
    <cellStyle name="千位分隔 7 2 3" xfId="15425"/>
    <cellStyle name="千位分隔 7 2 4" xfId="15426"/>
    <cellStyle name="千位分隔 7 2 5" xfId="15427"/>
    <cellStyle name="千位分隔 7 2 6" xfId="15428"/>
    <cellStyle name="千位分隔 7 2 7" xfId="15429"/>
    <cellStyle name="千位分隔 7 2 8" xfId="15430"/>
    <cellStyle name="千位分隔 7 22 2" xfId="15431"/>
    <cellStyle name="千位分隔 7 3 2" xfId="15432"/>
    <cellStyle name="千位分隔 7 3 3" xfId="15433"/>
    <cellStyle name="千位分隔 7 4 2" xfId="15434"/>
    <cellStyle name="千位分隔 7 4 3" xfId="15435"/>
    <cellStyle name="千位分隔 7 4 4" xfId="15436"/>
    <cellStyle name="千位分隔 7 6 2" xfId="15437"/>
    <cellStyle name="千位分隔 7 7" xfId="15438"/>
    <cellStyle name="千位分隔 7 7 2" xfId="15439"/>
    <cellStyle name="千位分隔 7 8" xfId="15440"/>
    <cellStyle name="千位分隔 7 8 2" xfId="15441"/>
    <cellStyle name="千位分隔 7 9" xfId="15442"/>
    <cellStyle name="千位分隔 8" xfId="15443"/>
    <cellStyle name="千位分隔 8 11" xfId="15444"/>
    <cellStyle name="千位分隔 8 12" xfId="15445"/>
    <cellStyle name="千位分隔 8 13" xfId="15446"/>
    <cellStyle name="千位分隔 8 14" xfId="15447"/>
    <cellStyle name="千位分隔 8 21" xfId="15448"/>
    <cellStyle name="千位分隔 8 16" xfId="15449"/>
    <cellStyle name="千位分隔 8 17" xfId="15450"/>
    <cellStyle name="千位分隔 8 18" xfId="15451"/>
    <cellStyle name="千位分隔 8 19" xfId="15452"/>
    <cellStyle name="千位分隔 8 2" xfId="15453"/>
    <cellStyle name="千位分隔 8 2 10" xfId="15454"/>
    <cellStyle name="千位分隔 8 2 11" xfId="15455"/>
    <cellStyle name="千位分隔 8 2 12" xfId="15456"/>
    <cellStyle name="千位分隔 8 2 13" xfId="15457"/>
    <cellStyle name="千位分隔 8 2 14" xfId="15458"/>
    <cellStyle name="千位分隔 8 2 21" xfId="15459"/>
    <cellStyle name="千位分隔 8 2 16" xfId="15460"/>
    <cellStyle name="千位分隔 8 2 17" xfId="15461"/>
    <cellStyle name="千位分隔 8 2 19" xfId="15462"/>
    <cellStyle name="千位分隔 8 2 2" xfId="15463"/>
    <cellStyle name="千位分隔 8 2 3" xfId="15464"/>
    <cellStyle name="千位分隔 8 2 4" xfId="15465"/>
    <cellStyle name="千位分隔 8 2 5" xfId="15466"/>
    <cellStyle name="千位分隔 8 2 6" xfId="15467"/>
    <cellStyle name="千位分隔 8 2 7" xfId="15468"/>
    <cellStyle name="千位分隔 8 2 8" xfId="15469"/>
    <cellStyle name="千位分隔 8 2 9" xfId="15470"/>
    <cellStyle name="千位分隔 8 3" xfId="15471"/>
    <cellStyle name="千位分隔 8 4" xfId="15472"/>
    <cellStyle name="资产" xfId="15473"/>
    <cellStyle name="千位分隔 8 5" xfId="15474"/>
    <cellStyle name="千位分隔 8 6" xfId="15475"/>
    <cellStyle name="千位分隔 8 7" xfId="15476"/>
    <cellStyle name="千位分隔 8 9" xfId="15477"/>
    <cellStyle name="千位分隔 9" xfId="15478"/>
    <cellStyle name="千位分隔 9 10" xfId="15479"/>
    <cellStyle name="千位分隔 9 11" xfId="15480"/>
    <cellStyle name="千位分隔 9 12" xfId="15481"/>
    <cellStyle name="千位分隔 9 13" xfId="15482"/>
    <cellStyle name="千位分隔 9 14" xfId="15483"/>
    <cellStyle name="千位分隔 9 20" xfId="15484"/>
    <cellStyle name="千位分隔 9 15" xfId="15485"/>
    <cellStyle name="千位分隔 9 21" xfId="15486"/>
    <cellStyle name="千位分隔 9 16" xfId="15487"/>
    <cellStyle name="千位分隔 9 17" xfId="15488"/>
    <cellStyle name="千位分隔 9 18" xfId="15489"/>
    <cellStyle name="千位分隔 9 19" xfId="15490"/>
    <cellStyle name="千位分隔 9 2" xfId="15491"/>
    <cellStyle name="千位分隔 9 3" xfId="15492"/>
    <cellStyle name="千位分隔 9 4" xfId="15493"/>
    <cellStyle name="千位分隔 9 5" xfId="15494"/>
    <cellStyle name="注释 12 2 2" xfId="15495"/>
    <cellStyle name="千位分隔 9 6" xfId="15496"/>
    <cellStyle name="注释 12 2 4" xfId="15497"/>
    <cellStyle name="千位分隔 9 8" xfId="15498"/>
    <cellStyle name="千位分隔 9 9" xfId="15499"/>
    <cellStyle name="千位分隔[0] 2 10" xfId="15500"/>
    <cellStyle name="千位分隔[0] 2 11" xfId="15501"/>
    <cellStyle name="千位分隔[0] 2 12" xfId="15502"/>
    <cellStyle name="千位分隔[0] 2 13" xfId="15503"/>
    <cellStyle name="千位分隔[0] 2 14" xfId="15504"/>
    <cellStyle name="千位分隔[0] 2 20" xfId="15505"/>
    <cellStyle name="千位分隔[0] 2 15" xfId="15506"/>
    <cellStyle name="千位分隔[0] 2 21" xfId="15507"/>
    <cellStyle name="千位分隔[0] 2 16" xfId="15508"/>
    <cellStyle name="千位分隔[0] 2 22" xfId="15509"/>
    <cellStyle name="千位分隔[0] 2 17" xfId="15510"/>
    <cellStyle name="千位分隔[0] 2 23" xfId="15511"/>
    <cellStyle name="千位分隔[0] 2 18" xfId="15512"/>
    <cellStyle name="千位分隔[0] 2 24" xfId="15513"/>
    <cellStyle name="千位分隔[0] 2 19" xfId="15514"/>
    <cellStyle name="千位分隔[0] 2 2" xfId="15515"/>
    <cellStyle name="千位分隔[0] 2 2 10" xfId="15516"/>
    <cellStyle name="千位分隔[0] 2 2 11" xfId="15517"/>
    <cellStyle name="千位分隔[0] 2 2 12" xfId="15518"/>
    <cellStyle name="千位分隔[0] 2 2 13" xfId="15519"/>
    <cellStyle name="千位分隔[0] 2 2 14" xfId="15520"/>
    <cellStyle name="千位分隔[0] 2 2 20" xfId="15521"/>
    <cellStyle name="千位分隔[0] 2 2 15" xfId="15522"/>
    <cellStyle name="千位分隔[0] 2 2 21" xfId="15523"/>
    <cellStyle name="千位分隔[0] 2 2 16" xfId="15524"/>
    <cellStyle name="千位分隔[0] 2 2 22" xfId="15525"/>
    <cellStyle name="千位分隔[0] 2 2 17" xfId="15526"/>
    <cellStyle name="千位分隔[0] 2 2 2" xfId="15527"/>
    <cellStyle name="千位分隔[0] 2 2 2 2" xfId="15528"/>
    <cellStyle name="千位分隔[0] 2 2 2 2 2" xfId="15529"/>
    <cellStyle name="千位分隔[0] 2 2 2 2 3" xfId="15530"/>
    <cellStyle name="千位分隔[0] 2 2 2 2 3 2" xfId="15531"/>
    <cellStyle name="千位分隔[0] 2 2 2 2 4" xfId="15532"/>
    <cellStyle name="千位分隔[0] 2 2 2 2 4 2" xfId="15533"/>
    <cellStyle name="千位分隔[0] 2 2 2 2 4 2 2" xfId="15534"/>
    <cellStyle name="注释 2 5 2" xfId="15535"/>
    <cellStyle name="千位分隔[0] 2 2 2 2 5" xfId="15536"/>
    <cellStyle name="千位分隔[0] 2 2 2 2 5 2" xfId="15537"/>
    <cellStyle name="千位分隔[0] 2 2 2 3" xfId="15538"/>
    <cellStyle name="千位分隔[0] 2 2 2 3 2" xfId="15539"/>
    <cellStyle name="千位分隔[0] 2 2 2 3 2 2" xfId="15540"/>
    <cellStyle name="千位分隔[0] 2 2 2 3 3" xfId="15541"/>
    <cellStyle name="千位分隔[0] 2 2 2 4" xfId="15542"/>
    <cellStyle name="千位分隔[0] 2 2 3" xfId="15543"/>
    <cellStyle name="千位分隔[0] 2 2 3 2" xfId="15544"/>
    <cellStyle name="千位分隔[0] 2 2 3 3" xfId="15545"/>
    <cellStyle name="千位分隔[0] 2 2 3 4" xfId="15546"/>
    <cellStyle name="千位分隔[0] 2 2 5" xfId="15547"/>
    <cellStyle name="千位分隔[0] 2 2 5 2" xfId="15548"/>
    <cellStyle name="千位分隔[0] 2 2 5 2 2" xfId="15549"/>
    <cellStyle name="千位分隔[0] 2 2 5 3" xfId="15550"/>
    <cellStyle name="千位分隔[0] 2 2 6" xfId="15551"/>
    <cellStyle name="千位分隔[0] 2 2 7" xfId="15552"/>
    <cellStyle name="千位分隔[0] 2 2 9" xfId="15553"/>
    <cellStyle name="千位分隔[0] 2 25" xfId="15554"/>
    <cellStyle name="千位分隔[0] 2 26" xfId="15555"/>
    <cellStyle name="千位分隔[0] 2 27" xfId="15556"/>
    <cellStyle name="千位分隔[0] 2 3" xfId="15557"/>
    <cellStyle name="千位分隔[0] 2 3 10" xfId="15558"/>
    <cellStyle name="千位分隔[0] 2 3 11" xfId="15559"/>
    <cellStyle name="千位分隔[0] 2 3 12" xfId="15560"/>
    <cellStyle name="千位分隔[0] 2 3 13" xfId="15561"/>
    <cellStyle name="千位分隔[0] 2 3 21" xfId="15562"/>
    <cellStyle name="千位分隔[0] 2 3 16" xfId="15563"/>
    <cellStyle name="千位分隔[0] 2 3 22" xfId="15564"/>
    <cellStyle name="千位分隔[0] 2 3 17" xfId="15565"/>
    <cellStyle name="千位分隔[0] 2 3 18" xfId="15566"/>
    <cellStyle name="千位分隔[0] 2 3 19" xfId="15567"/>
    <cellStyle name="千位分隔[0] 2 3 2" xfId="15568"/>
    <cellStyle name="千位分隔[0] 2 3 2 2" xfId="15569"/>
    <cellStyle name="千位分隔[0] 2 3 2 2 2" xfId="15570"/>
    <cellStyle name="千位分隔[0] 2 3 2 3" xfId="15571"/>
    <cellStyle name="千位分隔[0] 2 3 3" xfId="15572"/>
    <cellStyle name="千位分隔[0] 2 3 3 2" xfId="15573"/>
    <cellStyle name="千位分隔[0] 2 3 3 2 2" xfId="15574"/>
    <cellStyle name="千位分隔[0] 2 3 3 3" xfId="15575"/>
    <cellStyle name="千位分隔[0] 2 3 4" xfId="15576"/>
    <cellStyle name="千位分隔[0] 2 3 5" xfId="15577"/>
    <cellStyle name="千位分隔[0] 2 3 7" xfId="15578"/>
    <cellStyle name="千位分隔[0] 2 3 8" xfId="15579"/>
    <cellStyle name="千位分隔[0] 2 4" xfId="15580"/>
    <cellStyle name="千位分隔[0] 2 4 2" xfId="15581"/>
    <cellStyle name="千位分隔[0] 2 4 2 2" xfId="15582"/>
    <cellStyle name="千位分隔[0] 2 4 2 2 2" xfId="15583"/>
    <cellStyle name="千位分隔[0] 2 4 3" xfId="15584"/>
    <cellStyle name="千位分隔[0] 2 5" xfId="15585"/>
    <cellStyle name="千位分隔[0] 2 5 2" xfId="15586"/>
    <cellStyle name="千位分隔[0] 2 5 2 2" xfId="15587"/>
    <cellStyle name="千位分隔[0] 2 5 3" xfId="15588"/>
    <cellStyle name="千位分隔[0] 2 5 4" xfId="15589"/>
    <cellStyle name="千位分隔[0] 2 6" xfId="15590"/>
    <cellStyle name="千位分隔[0] 2 6 2" xfId="15591"/>
    <cellStyle name="千位分隔[0] 2 6 2 2" xfId="15592"/>
    <cellStyle name="千位分隔[0] 2 6 4" xfId="15593"/>
    <cellStyle name="千位分隔[0] 2 7 2 2" xfId="15594"/>
    <cellStyle name="千位分隔[0] 2 7 3" xfId="15595"/>
    <cellStyle name="千位分隔[0] 2 7 4" xfId="15596"/>
    <cellStyle name="千位分隔[0] 2 8" xfId="15597"/>
    <cellStyle name="千位分隔[0] 2 8 2" xfId="15598"/>
    <cellStyle name="千位分隔[0] 2 8 3" xfId="15599"/>
    <cellStyle name="千位分隔[0] 2 9" xfId="15600"/>
    <cellStyle name="千位分隔[0] 3 10" xfId="15601"/>
    <cellStyle name="千位分隔[0] 3 11" xfId="15602"/>
    <cellStyle name="千位分隔[0] 3 12" xfId="15603"/>
    <cellStyle name="千位分隔[0] 3 13" xfId="15604"/>
    <cellStyle name="千位分隔[0] 3 14" xfId="15605"/>
    <cellStyle name="千位分隔[0] 3 20" xfId="15606"/>
    <cellStyle name="千位分隔[0] 3 15" xfId="15607"/>
    <cellStyle name="千位分隔[0] 3 21" xfId="15608"/>
    <cellStyle name="千位分隔[0] 3 16" xfId="15609"/>
    <cellStyle name="千位分隔[0] 3 17" xfId="15610"/>
    <cellStyle name="千位分隔[0] 3 2" xfId="15611"/>
    <cellStyle name="千位分隔[0] 3 3" xfId="15612"/>
    <cellStyle name="千位分隔[0] 3 4" xfId="15613"/>
    <cellStyle name="千位分隔[0] 3 5" xfId="15614"/>
    <cellStyle name="千位分隔[0] 3 6" xfId="15615"/>
    <cellStyle name="千位分隔[0] 3 7" xfId="15616"/>
    <cellStyle name="千位分隔[0] 3 8" xfId="15617"/>
    <cellStyle name="千位分隔[0] 4 10" xfId="15618"/>
    <cellStyle name="千位分隔[0] 4 12" xfId="15619"/>
    <cellStyle name="千位分隔[0] 4 13" xfId="15620"/>
    <cellStyle name="千位分隔[0] 4 14" xfId="15621"/>
    <cellStyle name="千位分隔[0] 4 21" xfId="15622"/>
    <cellStyle name="千位分隔[0] 4 16" xfId="15623"/>
    <cellStyle name="千位分隔[0] 4 17" xfId="15624"/>
    <cellStyle name="千位分隔[0] 4 18" xfId="15625"/>
    <cellStyle name="千位分隔[0] 4 19" xfId="15626"/>
    <cellStyle name="千位分隔[0] 4 2" xfId="15627"/>
    <cellStyle name="千位分隔[0] 4 3" xfId="15628"/>
    <cellStyle name="千位分隔[0] 4 4" xfId="15629"/>
    <cellStyle name="千位分隔[0] 4 5" xfId="15630"/>
    <cellStyle name="千位分隔[0] 4 6" xfId="15631"/>
    <cellStyle name="千位分隔[0] 4 7" xfId="15632"/>
    <cellStyle name="千位分隔[0] 4 8" xfId="15633"/>
    <cellStyle name="千位分隔[0] 4 9" xfId="15634"/>
    <cellStyle name="千位分隔[0] 5 10" xfId="15635"/>
    <cellStyle name="千位分隔[0] 5 11" xfId="15636"/>
    <cellStyle name="千位分隔[0] 5 12" xfId="15637"/>
    <cellStyle name="千位分隔[0] 5 13" xfId="15638"/>
    <cellStyle name="千位分隔[0] 5 14" xfId="15639"/>
    <cellStyle name="千位分隔[0] 5 20" xfId="15640"/>
    <cellStyle name="千位分隔[0] 5 15" xfId="15641"/>
    <cellStyle name="千位分隔[0] 5 21" xfId="15642"/>
    <cellStyle name="千位分隔[0] 5 16" xfId="15643"/>
    <cellStyle name="千位分隔[0] 5 17" xfId="15644"/>
    <cellStyle name="千位分隔[0] 5 18" xfId="15645"/>
    <cellStyle name="千位分隔[0] 5 19" xfId="15646"/>
    <cellStyle name="千位分隔[0] 5 2" xfId="15647"/>
    <cellStyle name="千位分隔[0] 5 3" xfId="15648"/>
    <cellStyle name="千位分隔[0] 5 4" xfId="15649"/>
    <cellStyle name="千位分隔[0] 5 5" xfId="15650"/>
    <cellStyle name="千位分隔[0] 5 6" xfId="15651"/>
    <cellStyle name="千位分隔[0] 5 7" xfId="15652"/>
    <cellStyle name="千位分隔[0] 5 8" xfId="15653"/>
    <cellStyle name="千位分隔[0] 5 9" xfId="15654"/>
    <cellStyle name="千位分隔[0] 6 10" xfId="15655"/>
    <cellStyle name="千位分隔[0] 6 11" xfId="15656"/>
    <cellStyle name="千位分隔[0] 6 12" xfId="15657"/>
    <cellStyle name="千位分隔[0] 6 13" xfId="15658"/>
    <cellStyle name="千位分隔[0] 6 20" xfId="15659"/>
    <cellStyle name="千位分隔[0] 6 15" xfId="15660"/>
    <cellStyle name="千位分隔[0] 6 18" xfId="15661"/>
    <cellStyle name="千位分隔[0] 6 19" xfId="15662"/>
    <cellStyle name="千位分隔[0] 6 2" xfId="15663"/>
    <cellStyle name="千位分隔[0] 6 3" xfId="15664"/>
    <cellStyle name="千位分隔[0] 6 4" xfId="15665"/>
    <cellStyle name="千位分隔[0] 6 5" xfId="15666"/>
    <cellStyle name="千位分隔[0] 6 6" xfId="15667"/>
    <cellStyle name="千位分隔[0] 6 8" xfId="15668"/>
    <cellStyle name="千位分隔[0] 6 9" xfId="15669"/>
    <cellStyle name="强调 1" xfId="15670"/>
    <cellStyle name="强调 2" xfId="15671"/>
    <cellStyle name="强调 3" xfId="15672"/>
    <cellStyle name="强调文字颜色 1 10" xfId="15673"/>
    <cellStyle name="强调文字颜色 1 11" xfId="15674"/>
    <cellStyle name="强调文字颜色 1 12" xfId="15675"/>
    <cellStyle name="强调文字颜色 1 13" xfId="15676"/>
    <cellStyle name="强调文字颜色 1 14" xfId="15677"/>
    <cellStyle name="强调文字颜色 1 20" xfId="15678"/>
    <cellStyle name="强调文字颜色 1 15" xfId="15679"/>
    <cellStyle name="强调文字颜色 1 21" xfId="15680"/>
    <cellStyle name="强调文字颜色 1 16" xfId="15681"/>
    <cellStyle name="强调文字颜色 1 22" xfId="15682"/>
    <cellStyle name="强调文字颜色 1 17" xfId="15683"/>
    <cellStyle name="强调文字颜色 1 23" xfId="15684"/>
    <cellStyle name="强调文字颜色 1 18" xfId="15685"/>
    <cellStyle name="强调文字颜色 1 24" xfId="15686"/>
    <cellStyle name="强调文字颜色 1 19" xfId="15687"/>
    <cellStyle name="强调文字颜色 1 2" xfId="15688"/>
    <cellStyle name="强调文字颜色 1 2 10" xfId="15689"/>
    <cellStyle name="强调文字颜色 1 2 11" xfId="15690"/>
    <cellStyle name="强调文字颜色 1 2 12" xfId="15691"/>
    <cellStyle name="强调文字颜色 1 2 22" xfId="15692"/>
    <cellStyle name="强调文字颜色 1 2 17" xfId="15693"/>
    <cellStyle name="强调文字颜色 1 2 23" xfId="15694"/>
    <cellStyle name="强调文字颜色 1 2 18" xfId="15695"/>
    <cellStyle name="强调文字颜色 1 2 19" xfId="15696"/>
    <cellStyle name="强调文字颜色 1 2 2" xfId="15697"/>
    <cellStyle name="强调文字颜色 1 2 2 2" xfId="15698"/>
    <cellStyle name="强调文字颜色 1 2 2 2 2" xfId="15699"/>
    <cellStyle name="强调文字颜色 1 2 2 3" xfId="15700"/>
    <cellStyle name="强调文字颜色 1 2 3" xfId="15701"/>
    <cellStyle name="强调文字颜色 1 2 3 2" xfId="15702"/>
    <cellStyle name="强调文字颜色 1 2 4 3" xfId="15703"/>
    <cellStyle name="强调文字颜色 1 2 4 4" xfId="15704"/>
    <cellStyle name="强调文字颜色 1 2 5 2 2" xfId="15705"/>
    <cellStyle name="强调文字颜色 1 2 5 3" xfId="15706"/>
    <cellStyle name="强调文字颜色 1 2 5 4" xfId="15707"/>
    <cellStyle name="强调文字颜色 1 2 6 2" xfId="15708"/>
    <cellStyle name="强调文字颜色 1 2 6 3" xfId="15709"/>
    <cellStyle name="强调文字颜色 1 2 6 4" xfId="15710"/>
    <cellStyle name="强调文字颜色 1 2 7 3" xfId="15711"/>
    <cellStyle name="强调文字颜色 1 2 8" xfId="15712"/>
    <cellStyle name="强调文字颜色 1 2 9" xfId="15713"/>
    <cellStyle name="强调文字颜色 1 31" xfId="15714"/>
    <cellStyle name="强调文字颜色 1 26" xfId="15715"/>
    <cellStyle name="强调文字颜色 1 31 2" xfId="15716"/>
    <cellStyle name="强调文字颜色 1 3 4 3" xfId="15717"/>
    <cellStyle name="强调文字颜色 1 26 2" xfId="15718"/>
    <cellStyle name="强调文字颜色 1 32" xfId="15719"/>
    <cellStyle name="强调文字颜色 1 27" xfId="15720"/>
    <cellStyle name="强调文字颜色 1 3 5 3" xfId="15721"/>
    <cellStyle name="强调文字颜色 1 27 2" xfId="15722"/>
    <cellStyle name="强调文字颜色 1 33" xfId="15723"/>
    <cellStyle name="强调文字颜色 1 28" xfId="15724"/>
    <cellStyle name="强调文字颜色 1 28 2" xfId="15725"/>
    <cellStyle name="强调文字颜色 1 3" xfId="15726"/>
    <cellStyle name="强调文字颜色 1 3 2" xfId="15727"/>
    <cellStyle name="强调文字颜色 1 3 2 2" xfId="15728"/>
    <cellStyle name="强调文字颜色 1 3 2 2 2 2" xfId="15729"/>
    <cellStyle name="强调文字颜色 1 3 2 2 2 2 2" xfId="15730"/>
    <cellStyle name="强调文字颜色 1 3 2 2 2 3" xfId="15731"/>
    <cellStyle name="强调文字颜色 1 3 2 2 3 2" xfId="15732"/>
    <cellStyle name="强调文字颜色 1 3 2 3" xfId="15733"/>
    <cellStyle name="强调文字颜色 1 3 2 4" xfId="15734"/>
    <cellStyle name="强调文字颜色 1 3 3" xfId="15735"/>
    <cellStyle name="强调文字颜色 1 3 3 2" xfId="15736"/>
    <cellStyle name="强调文字颜色 1 3 4" xfId="15737"/>
    <cellStyle name="强调文字颜色 1 3 4 2" xfId="15738"/>
    <cellStyle name="强调文字颜色 1 3 5" xfId="15739"/>
    <cellStyle name="强调文字颜色 1 3 5 2" xfId="15740"/>
    <cellStyle name="强调文字颜色 1 3 6" xfId="15741"/>
    <cellStyle name="强调文字颜色 1 3 6 2" xfId="15742"/>
    <cellStyle name="强调文字颜色 1 4" xfId="15743"/>
    <cellStyle name="强调文字颜色 1 4 2" xfId="15744"/>
    <cellStyle name="强调文字颜色 1 4 2 2" xfId="15745"/>
    <cellStyle name="强调文字颜色 1 4 2 3" xfId="15746"/>
    <cellStyle name="强调文字颜色 1 4 3" xfId="15747"/>
    <cellStyle name="强调文字颜色 1 4 3 2" xfId="15748"/>
    <cellStyle name="强调文字颜色 1 4 3 2 2" xfId="15749"/>
    <cellStyle name="强调文字颜色 1 4 3 3" xfId="15750"/>
    <cellStyle name="强调文字颜色 1 4 4" xfId="15751"/>
    <cellStyle name="强调文字颜色 1 4 4 2" xfId="15752"/>
    <cellStyle name="强调文字颜色 1 4 4 2 2" xfId="15753"/>
    <cellStyle name="强调文字颜色 1 4 4 3" xfId="15754"/>
    <cellStyle name="强调文字颜色 1 4 5" xfId="15755"/>
    <cellStyle name="强调文字颜色 1 4 5 2" xfId="15756"/>
    <cellStyle name="强调文字颜色 1 4 6" xfId="15757"/>
    <cellStyle name="强调文字颜色 1 4 7" xfId="15758"/>
    <cellStyle name="强调文字颜色 1 5 2" xfId="15759"/>
    <cellStyle name="强调文字颜色 1 5 2 2" xfId="15760"/>
    <cellStyle name="强调文字颜色 1 5 3" xfId="15761"/>
    <cellStyle name="强调文字颜色 1 5 3 2" xfId="15762"/>
    <cellStyle name="强调文字颜色 1 5 4" xfId="15763"/>
    <cellStyle name="强调文字颜色 1 5 5" xfId="15764"/>
    <cellStyle name="强调文字颜色 1 6" xfId="15765"/>
    <cellStyle name="强调文字颜色 1 6 2" xfId="15766"/>
    <cellStyle name="强调文字颜色 1 6 2 2" xfId="15767"/>
    <cellStyle name="强调文字颜色 1 6 3" xfId="15768"/>
    <cellStyle name="强调文字颜色 1 6 3 2" xfId="15769"/>
    <cellStyle name="强调文字颜色 1 6 4" xfId="15770"/>
    <cellStyle name="强调文字颜色 1 7" xfId="15771"/>
    <cellStyle name="强调文字颜色 1 7 2" xfId="15772"/>
    <cellStyle name="强调文字颜色 1 8" xfId="15773"/>
    <cellStyle name="强调文字颜色 1 8 2" xfId="15774"/>
    <cellStyle name="强调文字颜色 1 9" xfId="15775"/>
    <cellStyle name="强调文字颜色 2 14" xfId="15776"/>
    <cellStyle name="强调文字颜色 2 21" xfId="15777"/>
    <cellStyle name="强调文字颜色 2 16" xfId="15778"/>
    <cellStyle name="强调文字颜色 2 22" xfId="15779"/>
    <cellStyle name="强调文字颜色 2 17" xfId="15780"/>
    <cellStyle name="强调文字颜色 2 23" xfId="15781"/>
    <cellStyle name="强调文字颜色 2 18" xfId="15782"/>
    <cellStyle name="强调文字颜色 2 24" xfId="15783"/>
    <cellStyle name="强调文字颜色 2 19" xfId="15784"/>
    <cellStyle name="强调文字颜色 2 2" xfId="15785"/>
    <cellStyle name="强调文字颜色 2 2 10" xfId="15786"/>
    <cellStyle name="强调文字颜色 2 2 11" xfId="15787"/>
    <cellStyle name="强调文字颜色 2 2 12" xfId="15788"/>
    <cellStyle name="强调文字颜色 2 2 13" xfId="15789"/>
    <cellStyle name="强调文字颜色 2 2 20" xfId="15790"/>
    <cellStyle name="强调文字颜色 2 2 15" xfId="15791"/>
    <cellStyle name="强调文字颜色 2 2 21" xfId="15792"/>
    <cellStyle name="强调文字颜色 2 2 16" xfId="15793"/>
    <cellStyle name="强调文字颜色 2 2 22" xfId="15794"/>
    <cellStyle name="强调文字颜色 2 2 17" xfId="15795"/>
    <cellStyle name="强调文字颜色 2 2 23" xfId="15796"/>
    <cellStyle name="强调文字颜色 2 2 18" xfId="15797"/>
    <cellStyle name="强调文字颜色 2 2 19" xfId="15798"/>
    <cellStyle name="强调文字颜色 2 2 8" xfId="15799"/>
    <cellStyle name="强调文字颜色 2 2 9" xfId="15800"/>
    <cellStyle name="强调文字颜色 2 30" xfId="15801"/>
    <cellStyle name="强调文字颜色 2 25" xfId="15802"/>
    <cellStyle name="强调文字颜色 2 31" xfId="15803"/>
    <cellStyle name="强调文字颜色 2 26" xfId="15804"/>
    <cellStyle name="强调文字颜色 2 31 2" xfId="15805"/>
    <cellStyle name="强调文字颜色 2 26 2" xfId="15806"/>
    <cellStyle name="强调文字颜色 2 32" xfId="15807"/>
    <cellStyle name="强调文字颜色 2 27" xfId="15808"/>
    <cellStyle name="强调文字颜色 2 27 2" xfId="15809"/>
    <cellStyle name="强调文字颜色 2 33" xfId="15810"/>
    <cellStyle name="强调文字颜色 2 28" xfId="15811"/>
    <cellStyle name="强调文字颜色 2 3" xfId="15812"/>
    <cellStyle name="强调文字颜色 2 3 2" xfId="15813"/>
    <cellStyle name="强调文字颜色 2 3 2 2 2 2 2" xfId="15814"/>
    <cellStyle name="强调文字颜色 2 3 2 2 3" xfId="15815"/>
    <cellStyle name="强调文字颜色 2 3 2 2 3 2" xfId="15816"/>
    <cellStyle name="强调文字颜色 2 3 2 2 4" xfId="15817"/>
    <cellStyle name="强调文字颜色 2 3 2 3" xfId="15818"/>
    <cellStyle name="强调文字颜色 2 3 2 3 2" xfId="15819"/>
    <cellStyle name="强调文字颜色 2 3 3" xfId="15820"/>
    <cellStyle name="强调文字颜色 2 3 3 2" xfId="15821"/>
    <cellStyle name="强调文字颜色 2 3 3 2 2" xfId="15822"/>
    <cellStyle name="强调文字颜色 2 3 4" xfId="15823"/>
    <cellStyle name="强调文字颜色 2 3 4 2" xfId="15824"/>
    <cellStyle name="强调文字颜色 2 3 4 2 2" xfId="15825"/>
    <cellStyle name="强调文字颜色 6 31 2" xfId="15826"/>
    <cellStyle name="强调文字颜色 6 26 2" xfId="15827"/>
    <cellStyle name="强调文字颜色 2 3 4 3" xfId="15828"/>
    <cellStyle name="强调文字颜色 2 3 5" xfId="15829"/>
    <cellStyle name="强调文字颜色 2 3 5 2" xfId="15830"/>
    <cellStyle name="强调文字颜色 2 3 5 2 2" xfId="15831"/>
    <cellStyle name="强调文字颜色 6 27 2" xfId="15832"/>
    <cellStyle name="强调文字颜色 2 3 5 3" xfId="15833"/>
    <cellStyle name="强调文字颜色 2 3 6" xfId="15834"/>
    <cellStyle name="强调文字颜色 2 3 6 2" xfId="15835"/>
    <cellStyle name="强调文字颜色 2 3 8" xfId="15836"/>
    <cellStyle name="强调文字颜色 2 4" xfId="15837"/>
    <cellStyle name="强调文字颜色 2 4 2 2" xfId="15838"/>
    <cellStyle name="强调文字颜色 2 4 2 3" xfId="15839"/>
    <cellStyle name="强调文字颜色 2 4 3 2" xfId="15840"/>
    <cellStyle name="强调文字颜色 2 4 3 3" xfId="15841"/>
    <cellStyle name="强调文字颜色 2 4 4 2 2" xfId="15842"/>
    <cellStyle name="强调文字颜色 2 4 5 2" xfId="15843"/>
    <cellStyle name="强调文字颜色 2 5 2" xfId="15844"/>
    <cellStyle name="强调文字颜色 2 5 2 2" xfId="15845"/>
    <cellStyle name="强调文字颜色 2 5 3" xfId="15846"/>
    <cellStyle name="强调文字颜色 2 5 3 2" xfId="15847"/>
    <cellStyle name="强调文字颜色 2 5 4" xfId="15848"/>
    <cellStyle name="强调文字颜色 2 5 5" xfId="15849"/>
    <cellStyle name="强调文字颜色 2 6" xfId="15850"/>
    <cellStyle name="强调文字颜色 2 6 2" xfId="15851"/>
    <cellStyle name="强调文字颜色 2 6 2 2" xfId="15852"/>
    <cellStyle name="强调文字颜色 2 6 3" xfId="15853"/>
    <cellStyle name="强调文字颜色 2 6 3 2" xfId="15854"/>
    <cellStyle name="强调文字颜色 2 6 4" xfId="15855"/>
    <cellStyle name="强调文字颜色 2 7" xfId="15856"/>
    <cellStyle name="强调文字颜色 2 7 2" xfId="15857"/>
    <cellStyle name="强调文字颜色 2 9" xfId="15858"/>
    <cellStyle name="强调文字颜色 3 12" xfId="15859"/>
    <cellStyle name="强调文字颜色 3 13" xfId="15860"/>
    <cellStyle name="强调文字颜色 3 14" xfId="15861"/>
    <cellStyle name="强调文字颜色 3 20" xfId="15862"/>
    <cellStyle name="强调文字颜色 3 15" xfId="15863"/>
    <cellStyle name="强调文字颜色 3 21" xfId="15864"/>
    <cellStyle name="强调文字颜色 3 16" xfId="15865"/>
    <cellStyle name="强调文字颜色 3 22" xfId="15866"/>
    <cellStyle name="强调文字颜色 3 17" xfId="15867"/>
    <cellStyle name="强调文字颜色 3 23" xfId="15868"/>
    <cellStyle name="强调文字颜色 3 18" xfId="15869"/>
    <cellStyle name="强调文字颜色 3 24" xfId="15870"/>
    <cellStyle name="强调文字颜色 3 19" xfId="15871"/>
    <cellStyle name="强调文字颜色 3 2 10" xfId="15872"/>
    <cellStyle name="强调文字颜色 3 2 11" xfId="15873"/>
    <cellStyle name="强调文字颜色 3 2 12" xfId="15874"/>
    <cellStyle name="强调文字颜色 3 2 13" xfId="15875"/>
    <cellStyle name="强调文字颜色 3 2 14" xfId="15876"/>
    <cellStyle name="强调文字颜色 3 2 20" xfId="15877"/>
    <cellStyle name="强调文字颜色 3 2 15" xfId="15878"/>
    <cellStyle name="强调文字颜色 3 2 22" xfId="15879"/>
    <cellStyle name="强调文字颜色 3 2 17" xfId="15880"/>
    <cellStyle name="强调文字颜色 3 2 23" xfId="15881"/>
    <cellStyle name="强调文字颜色 3 2 18" xfId="15882"/>
    <cellStyle name="强调文字颜色 3 2 2" xfId="15883"/>
    <cellStyle name="强调文字颜色 3 2 2 2 2" xfId="15884"/>
    <cellStyle name="强调文字颜色 3 2 2 2 3" xfId="15885"/>
    <cellStyle name="强调文字颜色 3 2 3" xfId="15886"/>
    <cellStyle name="强调文字颜色 3 2 3 2" xfId="15887"/>
    <cellStyle name="强调文字颜色 3 2 3 2 2" xfId="15888"/>
    <cellStyle name="强调文字颜色 3 2 4 3" xfId="15889"/>
    <cellStyle name="强调文字颜色 3 2 4 4" xfId="15890"/>
    <cellStyle name="强调文字颜色 3 2 5 2" xfId="15891"/>
    <cellStyle name="强调文字颜色 3 2 5 3" xfId="15892"/>
    <cellStyle name="强调文字颜色 3 2 5 4" xfId="15893"/>
    <cellStyle name="强调文字颜色 3 2 6" xfId="15894"/>
    <cellStyle name="强调文字颜色 3 2 6 2" xfId="15895"/>
    <cellStyle name="注释 2 10 2" xfId="15896"/>
    <cellStyle name="强调文字颜色 3 2 6 3" xfId="15897"/>
    <cellStyle name="强调文字颜色 3 2 6 4" xfId="15898"/>
    <cellStyle name="强调文字颜色 3 2 7" xfId="15899"/>
    <cellStyle name="强调文字颜色 3 2 7 2" xfId="15900"/>
    <cellStyle name="注释 2 11 2" xfId="15901"/>
    <cellStyle name="强调文字颜色 3 2 7 3" xfId="15902"/>
    <cellStyle name="强调文字颜色 3 2 8" xfId="15903"/>
    <cellStyle name="强调文字颜色 3 2 9" xfId="15904"/>
    <cellStyle name="强调文字颜色 3 30" xfId="15905"/>
    <cellStyle name="强调文字颜色 3 25" xfId="15906"/>
    <cellStyle name="强调文字颜色 3 30 2" xfId="15907"/>
    <cellStyle name="强调文字颜色 3 25 2" xfId="15908"/>
    <cellStyle name="强调文字颜色 3 31" xfId="15909"/>
    <cellStyle name="强调文字颜色 3 26" xfId="15910"/>
    <cellStyle name="强调文字颜色 3 31 2" xfId="15911"/>
    <cellStyle name="强调文字颜色 3 26 2" xfId="15912"/>
    <cellStyle name="强调文字颜色 3 32" xfId="15913"/>
    <cellStyle name="强调文字颜色 3 27" xfId="15914"/>
    <cellStyle name="强调文字颜色 3 27 2" xfId="15915"/>
    <cellStyle name="强调文字颜色 3 33" xfId="15916"/>
    <cellStyle name="强调文字颜色 3 28" xfId="15917"/>
    <cellStyle name="强调文字颜色 3 28 2" xfId="15918"/>
    <cellStyle name="强调文字颜色 3 29" xfId="15919"/>
    <cellStyle name="强调文字颜色 3 29 2" xfId="15920"/>
    <cellStyle name="强调文字颜色 3 3" xfId="15921"/>
    <cellStyle name="强调文字颜色 3 3 2" xfId="15922"/>
    <cellStyle name="强调文字颜色 3 3 2 2" xfId="15923"/>
    <cellStyle name="强调文字颜色 3 3 2 2 2" xfId="15924"/>
    <cellStyle name="强调文字颜色 3 3 2 2 2 2" xfId="15925"/>
    <cellStyle name="强调文字颜色 3 3 2 2 2 2 2" xfId="15926"/>
    <cellStyle name="强调文字颜色 3 3 2 2 2 3" xfId="15927"/>
    <cellStyle name="强调文字颜色 3 3 2 2 3" xfId="15928"/>
    <cellStyle name="强调文字颜色 3 3 2 2 3 2" xfId="15929"/>
    <cellStyle name="强调文字颜色 3 3 2 3" xfId="15930"/>
    <cellStyle name="强调文字颜色 3 3 2 3 2" xfId="15931"/>
    <cellStyle name="强调文字颜色 3 3 2 4" xfId="15932"/>
    <cellStyle name="强调文字颜色 3 3 3" xfId="15933"/>
    <cellStyle name="强调文字颜色 3 3 3 2" xfId="15934"/>
    <cellStyle name="强调文字颜色 3 3 3 2 2" xfId="15935"/>
    <cellStyle name="强调文字颜色 3 3 4" xfId="15936"/>
    <cellStyle name="强调文字颜色 3 3 4 2" xfId="15937"/>
    <cellStyle name="强调文字颜色 3 3 4 2 2" xfId="15938"/>
    <cellStyle name="强调文字颜色 3 3 4 3" xfId="15939"/>
    <cellStyle name="强调文字颜色 3 3 5 3" xfId="15940"/>
    <cellStyle name="强调文字颜色 3 3 6" xfId="15941"/>
    <cellStyle name="强调文字颜色 3 3 6 2" xfId="15942"/>
    <cellStyle name="强调文字颜色 3 3 8" xfId="15943"/>
    <cellStyle name="强调文字颜色 3 4" xfId="15944"/>
    <cellStyle name="强调文字颜色 3 4 2" xfId="15945"/>
    <cellStyle name="强调文字颜色 3 4 2 2" xfId="15946"/>
    <cellStyle name="强调文字颜色 3 4 2 2 2" xfId="15947"/>
    <cellStyle name="强调文字颜色 3 4 2 3" xfId="15948"/>
    <cellStyle name="强调文字颜色 3 4 3" xfId="15949"/>
    <cellStyle name="强调文字颜色 3 4 3 3" xfId="15950"/>
    <cellStyle name="强调文字颜色 3 4 4" xfId="15951"/>
    <cellStyle name="强调文字颜色 3 4 4 2" xfId="15952"/>
    <cellStyle name="强调文字颜色 3 4 4 3" xfId="15953"/>
    <cellStyle name="强调文字颜色 3 4 5 2" xfId="15954"/>
    <cellStyle name="强调文字颜色 3 4 7" xfId="15955"/>
    <cellStyle name="强调文字颜色 3 5 2" xfId="15956"/>
    <cellStyle name="强调文字颜色 3 5 2 2" xfId="15957"/>
    <cellStyle name="强调文字颜色 3 5 3" xfId="15958"/>
    <cellStyle name="强调文字颜色 3 5 3 2" xfId="15959"/>
    <cellStyle name="强调文字颜色 3 5 4" xfId="15960"/>
    <cellStyle name="强调文字颜色 3 5 5" xfId="15961"/>
    <cellStyle name="强调文字颜色 3 6" xfId="15962"/>
    <cellStyle name="强调文字颜色 3 6 2" xfId="15963"/>
    <cellStyle name="强调文字颜色 3 6 3" xfId="15964"/>
    <cellStyle name="强调文字颜色 3 6 3 2" xfId="15965"/>
    <cellStyle name="强调文字颜色 3 6 4" xfId="15966"/>
    <cellStyle name="强调文字颜色 3 7" xfId="15967"/>
    <cellStyle name="强调文字颜色 3 8" xfId="15968"/>
    <cellStyle name="强调文字颜色 3 8 2" xfId="15969"/>
    <cellStyle name="强调文字颜色 3 9" xfId="15970"/>
    <cellStyle name="强调文字颜色 4 12" xfId="15971"/>
    <cellStyle name="强调文字颜色 4 13" xfId="15972"/>
    <cellStyle name="强调文字颜色 4 14" xfId="15973"/>
    <cellStyle name="强调文字颜色 4 20" xfId="15974"/>
    <cellStyle name="强调文字颜色 4 15" xfId="15975"/>
    <cellStyle name="强调文字颜色 4 21" xfId="15976"/>
    <cellStyle name="强调文字颜色 4 16" xfId="15977"/>
    <cellStyle name="强调文字颜色 4 2 10" xfId="15978"/>
    <cellStyle name="强调文字颜色 4 2 11" xfId="15979"/>
    <cellStyle name="强调文字颜色 4 2 12" xfId="15980"/>
    <cellStyle name="强调文字颜色 4 2 13" xfId="15981"/>
    <cellStyle name="强调文字颜色 4 2 14" xfId="15982"/>
    <cellStyle name="强调文字颜色 4 2 20" xfId="15983"/>
    <cellStyle name="强调文字颜色 4 2 15" xfId="15984"/>
    <cellStyle name="强调文字颜色 4 2 21" xfId="15985"/>
    <cellStyle name="强调文字颜色 4 2 16" xfId="15986"/>
    <cellStyle name="强调文字颜色 4 2 22" xfId="15987"/>
    <cellStyle name="强调文字颜色 4 2 17" xfId="15988"/>
    <cellStyle name="强调文字颜色 4 2 23" xfId="15989"/>
    <cellStyle name="强调文字颜色 4 2 18" xfId="15990"/>
    <cellStyle name="强调文字颜色 4 2 2 2" xfId="15991"/>
    <cellStyle name="强调文字颜色 4 2 2 2 2" xfId="15992"/>
    <cellStyle name="强调文字颜色 4 2 2 2 3" xfId="15993"/>
    <cellStyle name="强调文字颜色 4 2 2 3" xfId="15994"/>
    <cellStyle name="强调文字颜色 4 2 2 4" xfId="15995"/>
    <cellStyle name="强调文字颜色 4 2 3 2" xfId="15996"/>
    <cellStyle name="强调文字颜色 4 2 3 2 2" xfId="15997"/>
    <cellStyle name="强调文字颜色 4 2 3 3" xfId="15998"/>
    <cellStyle name="强调文字颜色 4 2 3 4" xfId="15999"/>
    <cellStyle name="强调文字颜色 4 2 4 2" xfId="16000"/>
    <cellStyle name="强调文字颜色 4 2 4 2 2" xfId="16001"/>
    <cellStyle name="强调文字颜色 4 2 4 3" xfId="16002"/>
    <cellStyle name="强调文字颜色 4 2 4 4" xfId="16003"/>
    <cellStyle name="强调文字颜色 4 2 5 2" xfId="16004"/>
    <cellStyle name="强调文字颜色 4 2 5 2 2" xfId="16005"/>
    <cellStyle name="强调文字颜色 4 2 5 3" xfId="16006"/>
    <cellStyle name="强调文字颜色 4 2 7 2" xfId="16007"/>
    <cellStyle name="强调文字颜色 4 2 7 3" xfId="16008"/>
    <cellStyle name="强调文字颜色 4 3" xfId="16009"/>
    <cellStyle name="强调文字颜色 4 3 2" xfId="16010"/>
    <cellStyle name="强调文字颜色 4 3 2 2" xfId="16011"/>
    <cellStyle name="强调文字颜色 4 3 2 2 2" xfId="16012"/>
    <cellStyle name="强调文字颜色 4 3 2 2 2 2" xfId="16013"/>
    <cellStyle name="强调文字颜色 4 3 2 2 3" xfId="16014"/>
    <cellStyle name="强调文字颜色 4 3 2 2 3 2" xfId="16015"/>
    <cellStyle name="强调文字颜色 4 3 2 2 4" xfId="16016"/>
    <cellStyle name="强调文字颜色 4 3 2 3" xfId="16017"/>
    <cellStyle name="强调文字颜色 4 3 2 3 2" xfId="16018"/>
    <cellStyle name="强调文字颜色 4 3 2 4" xfId="16019"/>
    <cellStyle name="强调文字颜色 4 3 3" xfId="16020"/>
    <cellStyle name="强调文字颜色 4 3 3 2 2" xfId="16021"/>
    <cellStyle name="强调文字颜色 4 3 3 3" xfId="16022"/>
    <cellStyle name="强调文字颜色 4 3 4 2" xfId="16023"/>
    <cellStyle name="强调文字颜色 4 3 4 2 2" xfId="16024"/>
    <cellStyle name="强调文字颜色 4 3 4 3" xfId="16025"/>
    <cellStyle name="强调文字颜色 4 3 5" xfId="16026"/>
    <cellStyle name="强调文字颜色 4 3 5 2" xfId="16027"/>
    <cellStyle name="强调文字颜色 4 3 5 2 2" xfId="16028"/>
    <cellStyle name="强调文字颜色 4 3 5 3" xfId="16029"/>
    <cellStyle name="强调文字颜色 4 3 6" xfId="16030"/>
    <cellStyle name="强调文字颜色 4 3 6 2" xfId="16031"/>
    <cellStyle name="强调文字颜色 4 3 8" xfId="16032"/>
    <cellStyle name="强调文字颜色 4 4" xfId="16033"/>
    <cellStyle name="强调文字颜色 4 4 2" xfId="16034"/>
    <cellStyle name="强调文字颜色 4 4 2 2" xfId="16035"/>
    <cellStyle name="强调文字颜色 4 4 2 3" xfId="16036"/>
    <cellStyle name="强调文字颜色 4 4 3 2" xfId="16037"/>
    <cellStyle name="强调文字颜色 4 4 3 2 2" xfId="16038"/>
    <cellStyle name="强调文字颜色 4 4 3 3" xfId="16039"/>
    <cellStyle name="强调文字颜色 4 4 4" xfId="16040"/>
    <cellStyle name="强调文字颜色 4 4 4 2" xfId="16041"/>
    <cellStyle name="强调文字颜色 4 4 4 2 2" xfId="16042"/>
    <cellStyle name="强调文字颜色 4 4 5" xfId="16043"/>
    <cellStyle name="强调文字颜色 4 4 5 2" xfId="16044"/>
    <cellStyle name="强调文字颜色 4 4 6" xfId="16045"/>
    <cellStyle name="强调文字颜色 4 4 7" xfId="16046"/>
    <cellStyle name="强调文字颜色 4 5" xfId="16047"/>
    <cellStyle name="强调文字颜色 4 5 2" xfId="16048"/>
    <cellStyle name="强调文字颜色 4 5 4" xfId="16049"/>
    <cellStyle name="强调文字颜色 4 5 5" xfId="16050"/>
    <cellStyle name="强调文字颜色 4 6" xfId="16051"/>
    <cellStyle name="强调文字颜色 4 6 2 2" xfId="16052"/>
    <cellStyle name="强调文字颜色 4 6 3" xfId="16053"/>
    <cellStyle name="强调文字颜色 4 6 3 2" xfId="16054"/>
    <cellStyle name="强调文字颜色 4 7" xfId="16055"/>
    <cellStyle name="强调文字颜色 4 8" xfId="16056"/>
    <cellStyle name="强调文字颜色 4 8 2" xfId="16057"/>
    <cellStyle name="强调文字颜色 4 9" xfId="16058"/>
    <cellStyle name="强调文字颜色 5 11" xfId="16059"/>
    <cellStyle name="强调文字颜色 5 12" xfId="16060"/>
    <cellStyle name="强调文字颜色 5 13" xfId="16061"/>
    <cellStyle name="强调文字颜色 5 21" xfId="16062"/>
    <cellStyle name="强调文字颜色 5 16" xfId="16063"/>
    <cellStyle name="强调文字颜色 5 22" xfId="16064"/>
    <cellStyle name="强调文字颜色 5 17" xfId="16065"/>
    <cellStyle name="强调文字颜色 5 23" xfId="16066"/>
    <cellStyle name="强调文字颜色 5 18" xfId="16067"/>
    <cellStyle name="强调文字颜色 5 24" xfId="16068"/>
    <cellStyle name="强调文字颜色 5 19" xfId="16069"/>
    <cellStyle name="强调文字颜色 5 2" xfId="16070"/>
    <cellStyle name="强调文字颜色 5 2 10" xfId="16071"/>
    <cellStyle name="强调文字颜色 5 2 11" xfId="16072"/>
    <cellStyle name="强调文字颜色 5 2 12" xfId="16073"/>
    <cellStyle name="强调文字颜色 5 2 13" xfId="16074"/>
    <cellStyle name="强调文字颜色 5 2 14" xfId="16075"/>
    <cellStyle name="强调文字颜色 6 2 7 2" xfId="16076"/>
    <cellStyle name="强调文字颜色 5 2 20" xfId="16077"/>
    <cellStyle name="强调文字颜色 5 2 15" xfId="16078"/>
    <cellStyle name="强调文字颜色 6 2 7 3" xfId="16079"/>
    <cellStyle name="强调文字颜色 5 2 21" xfId="16080"/>
    <cellStyle name="强调文字颜色 5 2 16" xfId="16081"/>
    <cellStyle name="强调文字颜色 5 2 23" xfId="16082"/>
    <cellStyle name="强调文字颜色 5 2 18" xfId="16083"/>
    <cellStyle name="强调文字颜色 5 2 2" xfId="16084"/>
    <cellStyle name="强调文字颜色 5 2 2 2" xfId="16085"/>
    <cellStyle name="强调文字颜色 5 2 2 2 3" xfId="16086"/>
    <cellStyle name="强调文字颜色 5 2 2 3" xfId="16087"/>
    <cellStyle name="强调文字颜色 5 2 2 4" xfId="16088"/>
    <cellStyle name="强调文字颜色 5 2 3" xfId="16089"/>
    <cellStyle name="强调文字颜色 5 2 3 2 2" xfId="16090"/>
    <cellStyle name="强调文字颜色 5 2 4" xfId="16091"/>
    <cellStyle name="强调文字颜色 5 2 4 2" xfId="16092"/>
    <cellStyle name="强调文字颜色 5 2 4 2 2" xfId="16093"/>
    <cellStyle name="强调文字颜色 5 2 4 3" xfId="16094"/>
    <cellStyle name="强调文字颜色 5 2 4 4" xfId="16095"/>
    <cellStyle name="输出 6 2" xfId="16096"/>
    <cellStyle name="强调文字颜色 5 2 5" xfId="16097"/>
    <cellStyle name="输出 6 2 2" xfId="16098"/>
    <cellStyle name="强调文字颜色 5 2 5 2" xfId="16099"/>
    <cellStyle name="强调文字颜色 5 2 5 2 2" xfId="16100"/>
    <cellStyle name="强调文字颜色 5 2 5 3" xfId="16101"/>
    <cellStyle name="强调文字颜色 5 2 5 4" xfId="16102"/>
    <cellStyle name="输出 6 3" xfId="16103"/>
    <cellStyle name="强调文字颜色 5 2 6" xfId="16104"/>
    <cellStyle name="输出 6 3 2" xfId="16105"/>
    <cellStyle name="强调文字颜色 5 2 6 2" xfId="16106"/>
    <cellStyle name="强调文字颜色 5 2 6 2 2" xfId="16107"/>
    <cellStyle name="强调文字颜色 5 2 6 3" xfId="16108"/>
    <cellStyle name="输出 6 4" xfId="16109"/>
    <cellStyle name="强调文字颜色 5 2 7" xfId="16110"/>
    <cellStyle name="输出 6 4 2" xfId="16111"/>
    <cellStyle name="强调文字颜色 5 2 7 2" xfId="16112"/>
    <cellStyle name="输出 6 5" xfId="16113"/>
    <cellStyle name="强调文字颜色 5 2 8" xfId="16114"/>
    <cellStyle name="输出 6 6" xfId="16115"/>
    <cellStyle name="强调文字颜色 5 2 9" xfId="16116"/>
    <cellStyle name="强调文字颜色 5 31" xfId="16117"/>
    <cellStyle name="强调文字颜色 5 26" xfId="16118"/>
    <cellStyle name="强调文字颜色 5 32" xfId="16119"/>
    <cellStyle name="强调文字颜色 5 27" xfId="16120"/>
    <cellStyle name="强调文字颜色 5 27 2" xfId="16121"/>
    <cellStyle name="强调文字颜色 5 33" xfId="16122"/>
    <cellStyle name="强调文字颜色 5 28" xfId="16123"/>
    <cellStyle name="强调文字颜色 5 29" xfId="16124"/>
    <cellStyle name="强调文字颜色 5 3" xfId="16125"/>
    <cellStyle name="强调文字颜色 5 3 2" xfId="16126"/>
    <cellStyle name="强调文字颜色 5 3 2 2" xfId="16127"/>
    <cellStyle name="强调文字颜色 5 3 2 2 2" xfId="16128"/>
    <cellStyle name="强调文字颜色 5 3 2 2 2 2" xfId="16129"/>
    <cellStyle name="强调文字颜色 5 3 2 2 2 2 2" xfId="16130"/>
    <cellStyle name="强调文字颜色 5 3 2 2 2 3" xfId="16131"/>
    <cellStyle name="强调文字颜色 5 3 2 2 3" xfId="16132"/>
    <cellStyle name="强调文字颜色 5 3 2 2 4" xfId="16133"/>
    <cellStyle name="强调文字颜色 5 3 2 4" xfId="16134"/>
    <cellStyle name="强调文字颜色 5 3 3" xfId="16135"/>
    <cellStyle name="强调文字颜色 5 3 4" xfId="16136"/>
    <cellStyle name="强调文字颜色 5 3 4 2" xfId="16137"/>
    <cellStyle name="强调文字颜色 5 3 4 2 2" xfId="16138"/>
    <cellStyle name="强调文字颜色 5 3 4 3" xfId="16139"/>
    <cellStyle name="输出 7 2" xfId="16140"/>
    <cellStyle name="强调文字颜色 5 3 5" xfId="16141"/>
    <cellStyle name="输出 7 2 2" xfId="16142"/>
    <cellStyle name="强调文字颜色 5 3 5 2" xfId="16143"/>
    <cellStyle name="强调文字颜色 5 3 5 2 2" xfId="16144"/>
    <cellStyle name="强调文字颜色 5 3 5 3" xfId="16145"/>
    <cellStyle name="强调文字颜色 5 3 8" xfId="16146"/>
    <cellStyle name="强调文字颜色 5 4" xfId="16147"/>
    <cellStyle name="强调文字颜色 5 4 2" xfId="16148"/>
    <cellStyle name="强调文字颜色 5 4 2 2" xfId="16149"/>
    <cellStyle name="强调文字颜色 5 4 2 3" xfId="16150"/>
    <cellStyle name="强调文字颜色 5 4 3 2" xfId="16151"/>
    <cellStyle name="强调文字颜色 5 4 3 3" xfId="16152"/>
    <cellStyle name="强调文字颜色 5 4 4" xfId="16153"/>
    <cellStyle name="强调文字颜色 5 4 4 2" xfId="16154"/>
    <cellStyle name="强调文字颜色 5 4 4 3" xfId="16155"/>
    <cellStyle name="输出 8 2" xfId="16156"/>
    <cellStyle name="强调文字颜色 5 4 5" xfId="16157"/>
    <cellStyle name="强调文字颜色 5 4 5 2" xfId="16158"/>
    <cellStyle name="输出 8 3" xfId="16159"/>
    <cellStyle name="强调文字颜色 5 4 6" xfId="16160"/>
    <cellStyle name="强调文字颜色 5 4 7" xfId="16161"/>
    <cellStyle name="强调文字颜色 5 5" xfId="16162"/>
    <cellStyle name="强调文字颜色 5 6" xfId="16163"/>
    <cellStyle name="样式 1 3 4" xfId="16164"/>
    <cellStyle name="强调文字颜色 5 6 2" xfId="16165"/>
    <cellStyle name="强调文字颜色 5 6 2 2" xfId="16166"/>
    <cellStyle name="样式 1 3 5" xfId="16167"/>
    <cellStyle name="强调文字颜色 5 6 3" xfId="16168"/>
    <cellStyle name="强调文字颜色 5 6 3 2" xfId="16169"/>
    <cellStyle name="强调文字颜色 5 6 4" xfId="16170"/>
    <cellStyle name="强调文字颜色 5 6 4 2" xfId="16171"/>
    <cellStyle name="强调文字颜色 5 6 5" xfId="16172"/>
    <cellStyle name="强调文字颜色 5 6 6" xfId="16173"/>
    <cellStyle name="强调文字颜色 5 7" xfId="16174"/>
    <cellStyle name="样式 1 4 4" xfId="16175"/>
    <cellStyle name="强调文字颜色 5 7 2" xfId="16176"/>
    <cellStyle name="强调文字颜色 5 8" xfId="16177"/>
    <cellStyle name="样式 1 5 4" xfId="16178"/>
    <cellStyle name="强调文字颜色 5 8 2" xfId="16179"/>
    <cellStyle name="强调文字颜色 5 9" xfId="16180"/>
    <cellStyle name="强调文字颜色 6 11" xfId="16181"/>
    <cellStyle name="强调文字颜色 6 12" xfId="16182"/>
    <cellStyle name="强调文字颜色 6 13" xfId="16183"/>
    <cellStyle name="强调文字颜色 6 14" xfId="16184"/>
    <cellStyle name="强调文字颜色 6 21" xfId="16185"/>
    <cellStyle name="强调文字颜色 6 16" xfId="16186"/>
    <cellStyle name="强调文字颜色 6 22" xfId="16187"/>
    <cellStyle name="强调文字颜色 6 17" xfId="16188"/>
    <cellStyle name="强调文字颜色 6 23" xfId="16189"/>
    <cellStyle name="强调文字颜色 6 18" xfId="16190"/>
    <cellStyle name="强调文字颜色 6 24" xfId="16191"/>
    <cellStyle name="强调文字颜色 6 19" xfId="16192"/>
    <cellStyle name="强调文字颜色 6 2" xfId="16193"/>
    <cellStyle name="强调文字颜色 6 2 10" xfId="16194"/>
    <cellStyle name="强调文字颜色 6 2 2" xfId="16195"/>
    <cellStyle name="强调文字颜色 6 2 2 2" xfId="16196"/>
    <cellStyle name="强调文字颜色 6 2 2 2 2" xfId="16197"/>
    <cellStyle name="强调文字颜色 6 2 2 2 3" xfId="16198"/>
    <cellStyle name="强调文字颜色 6 2 2 3" xfId="16199"/>
    <cellStyle name="强调文字颜色 6 2 2 4" xfId="16200"/>
    <cellStyle name="强调文字颜色 6 2 2 5" xfId="16201"/>
    <cellStyle name="注释 7 19" xfId="16202"/>
    <cellStyle name="强调文字颜色 6 2 3 3" xfId="16203"/>
    <cellStyle name="强调文字颜色 6 2 3 3 2" xfId="16204"/>
    <cellStyle name="强调文字颜色 6 2 3 4" xfId="16205"/>
    <cellStyle name="强调文字颜色 6 2 3 5" xfId="16206"/>
    <cellStyle name="适中 2 2 4 2" xfId="16207"/>
    <cellStyle name="强调文字颜色 6 2 4" xfId="16208"/>
    <cellStyle name="强调文字颜色 6 2 4 2 2" xfId="16209"/>
    <cellStyle name="强调文字颜色 6 2 4 3" xfId="16210"/>
    <cellStyle name="强调文字颜色 6 2 4 3 2" xfId="16211"/>
    <cellStyle name="强调文字颜色 6 2 4 4" xfId="16212"/>
    <cellStyle name="强调文字颜色 6 2 4 5" xfId="16213"/>
    <cellStyle name="强调文字颜色 6 2 5" xfId="16214"/>
    <cellStyle name="强调文字颜色 6 2 5 2" xfId="16215"/>
    <cellStyle name="强调文字颜色 6 2 5 2 2" xfId="16216"/>
    <cellStyle name="强调文字颜色 6 2 5 3" xfId="16217"/>
    <cellStyle name="输出 30 2" xfId="16218"/>
    <cellStyle name="输出 25 2" xfId="16219"/>
    <cellStyle name="强调文字颜色 6 2 5 4" xfId="16220"/>
    <cellStyle name="强调文字颜色 6 2 5 5" xfId="16221"/>
    <cellStyle name="强调文字颜色 6 2 6" xfId="16222"/>
    <cellStyle name="强调文字颜色 6 2 6 2" xfId="16223"/>
    <cellStyle name="强调文字颜色 6 2 6 3" xfId="16224"/>
    <cellStyle name="强调文字颜色 6 2 6 3 2" xfId="16225"/>
    <cellStyle name="输出 31 2" xfId="16226"/>
    <cellStyle name="输出 26 2" xfId="16227"/>
    <cellStyle name="强调文字颜色 6 2 6 4" xfId="16228"/>
    <cellStyle name="强调文字颜色 6 2 6 5" xfId="16229"/>
    <cellStyle name="强调文字颜色 6 2 7" xfId="16230"/>
    <cellStyle name="强调文字颜色 6 2 8" xfId="16231"/>
    <cellStyle name="强调文字颜色 6 2 8 2" xfId="16232"/>
    <cellStyle name="强调文字颜色 6 2 8 3" xfId="16233"/>
    <cellStyle name="强调文字颜色 6 2 9" xfId="16234"/>
    <cellStyle name="强调文字颜色 6 32" xfId="16235"/>
    <cellStyle name="强调文字颜色 6 27" xfId="16236"/>
    <cellStyle name="强调文字颜色 6 33" xfId="16237"/>
    <cellStyle name="强调文字颜色 6 28" xfId="16238"/>
    <cellStyle name="强调文字颜色 6 28 2" xfId="16239"/>
    <cellStyle name="强调文字颜色 6 29 2" xfId="16240"/>
    <cellStyle name="强调文字颜色 6 3" xfId="16241"/>
    <cellStyle name="强调文字颜色 6 3 2" xfId="16242"/>
    <cellStyle name="强调文字颜色 6 3 2 2" xfId="16243"/>
    <cellStyle name="强调文字颜色 6 3 2 2 2" xfId="16244"/>
    <cellStyle name="强调文字颜色 6 3 2 2 2 2" xfId="16245"/>
    <cellStyle name="强调文字颜色 6 3 2 2 2 3" xfId="16246"/>
    <cellStyle name="强调文字颜色 6 3 2 2 2 3 2" xfId="16247"/>
    <cellStyle name="强调文字颜色 6 3 2 2 2 4" xfId="16248"/>
    <cellStyle name="强调文字颜色 6 3 2 2 3" xfId="16249"/>
    <cellStyle name="强调文字颜色 6 3 2 2 3 2" xfId="16250"/>
    <cellStyle name="强调文字颜色 6 3 2 2 4" xfId="16251"/>
    <cellStyle name="强调文字颜色 6 3 2 2 4 2" xfId="16252"/>
    <cellStyle name="强调文字颜色 6 3 2 2 5" xfId="16253"/>
    <cellStyle name="强调文字颜色 6 3 2 4 2" xfId="16254"/>
    <cellStyle name="强调文字颜色 6 3 3" xfId="16255"/>
    <cellStyle name="强调文字颜色 6 3 3 2" xfId="16256"/>
    <cellStyle name="强调文字颜色 6 3 3 2 2" xfId="16257"/>
    <cellStyle name="强调文字颜色 6 3 3 3" xfId="16258"/>
    <cellStyle name="强调文字颜色 6 3 3 3 2" xfId="16259"/>
    <cellStyle name="强调文字颜色 6 3 3 4" xfId="16260"/>
    <cellStyle name="适中 2 2 5 2" xfId="16261"/>
    <cellStyle name="强调文字颜色 6 3 4" xfId="16262"/>
    <cellStyle name="资产 2 21" xfId="16263"/>
    <cellStyle name="资产 2 16" xfId="16264"/>
    <cellStyle name="强调文字颜色 6 3 4 2" xfId="16265"/>
    <cellStyle name="强调文字颜色 6 3 4 2 2" xfId="16266"/>
    <cellStyle name="资产 2 22" xfId="16267"/>
    <cellStyle name="资产 2 17" xfId="16268"/>
    <cellStyle name="强调文字颜色 6 3 4 3" xfId="16269"/>
    <cellStyle name="强调文字颜色 6 3 4 3 2" xfId="16270"/>
    <cellStyle name="强调文字颜色 6 3 5" xfId="16271"/>
    <cellStyle name="强调文字颜色 6 3 5 2" xfId="16272"/>
    <cellStyle name="强调文字颜色 6 3 5 2 2" xfId="16273"/>
    <cellStyle name="强调文字颜色 6 3 5 3" xfId="16274"/>
    <cellStyle name="强调文字颜色 6 3 5 3 2" xfId="16275"/>
    <cellStyle name="强调文字颜色 6 3 6" xfId="16276"/>
    <cellStyle name="强调文字颜色 6 3 6 2" xfId="16277"/>
    <cellStyle name="强调文字颜色 6 3 8" xfId="16278"/>
    <cellStyle name="强调文字颜色 6 3 9" xfId="16279"/>
    <cellStyle name="强调文字颜色 6 4 2 2 2" xfId="16280"/>
    <cellStyle name="强调文字颜色 6 4 2 3" xfId="16281"/>
    <cellStyle name="强调文字颜色 6 4 2 3 2" xfId="16282"/>
    <cellStyle name="强调文字颜色 6 4 3 2" xfId="16283"/>
    <cellStyle name="强调文字颜色 6 4 3 2 2" xfId="16284"/>
    <cellStyle name="强调文字颜色 6 4 3 3" xfId="16285"/>
    <cellStyle name="强调文字颜色 6 4 3 3 2" xfId="16286"/>
    <cellStyle name="强调文字颜色 6 4 3 4" xfId="16287"/>
    <cellStyle name="适中 2 2 6 2" xfId="16288"/>
    <cellStyle name="强调文字颜色 6 4 4" xfId="16289"/>
    <cellStyle name="强调文字颜色 6 4 4 2" xfId="16290"/>
    <cellStyle name="强调文字颜色 6 4 4 3" xfId="16291"/>
    <cellStyle name="强调文字颜色 6 4 4 3 2" xfId="16292"/>
    <cellStyle name="强调文字颜色 6 4 4 4" xfId="16293"/>
    <cellStyle name="强调文字颜色 6 4 5" xfId="16294"/>
    <cellStyle name="强调文字颜色 6 4 5 2" xfId="16295"/>
    <cellStyle name="强调文字颜色 6 4 6" xfId="16296"/>
    <cellStyle name="强调文字颜色 6 4 6 2" xfId="16297"/>
    <cellStyle name="强调文字颜色 6 4 7" xfId="16298"/>
    <cellStyle name="强调文字颜色 6 4 8" xfId="16299"/>
    <cellStyle name="强调文字颜色 6 5" xfId="16300"/>
    <cellStyle name="强调文字颜色 6 5 2" xfId="16301"/>
    <cellStyle name="强调文字颜色 6 5 3" xfId="16302"/>
    <cellStyle name="强调文字颜色 6 5 3 2" xfId="16303"/>
    <cellStyle name="强调文字颜色 6 5 4" xfId="16304"/>
    <cellStyle name="强调文字颜色 6 5 4 2" xfId="16305"/>
    <cellStyle name="强调文字颜色 6 5 5" xfId="16306"/>
    <cellStyle name="强调文字颜色 6 6" xfId="16307"/>
    <cellStyle name="强调文字颜色 6 6 2" xfId="16308"/>
    <cellStyle name="强调文字颜色 6 6 2 2" xfId="16309"/>
    <cellStyle name="强调文字颜色 6 6 3" xfId="16310"/>
    <cellStyle name="强调文字颜色 6 6 3 2" xfId="16311"/>
    <cellStyle name="强调文字颜色 6 6 4" xfId="16312"/>
    <cellStyle name="强调文字颜色 6 6 4 2" xfId="16313"/>
    <cellStyle name="强调文字颜色 6 6 5" xfId="16314"/>
    <cellStyle name="强调文字颜色 6 6 6" xfId="16315"/>
    <cellStyle name="强调文字颜色 6 7" xfId="16316"/>
    <cellStyle name="强调文字颜色 6 7 2" xfId="16317"/>
    <cellStyle name="强调文字颜色 6 8" xfId="16318"/>
    <cellStyle name="强调文字颜色 6 8 2" xfId="16319"/>
    <cellStyle name="适中 2 5" xfId="16320"/>
    <cellStyle name="强调文字颜色 6 9 2" xfId="16321"/>
    <cellStyle name="繦禬硈挡" xfId="16322"/>
    <cellStyle name="日期" xfId="16323"/>
    <cellStyle name="日期 2" xfId="16324"/>
    <cellStyle name="日期 2 2" xfId="16325"/>
    <cellStyle name="日期 3" xfId="16326"/>
    <cellStyle name="日期 3 2" xfId="16327"/>
    <cellStyle name="日期 4" xfId="16328"/>
    <cellStyle name="日期 5" xfId="16329"/>
    <cellStyle name="商品名称" xfId="16330"/>
    <cellStyle name="商品名称 2" xfId="16331"/>
    <cellStyle name="商品名称 3" xfId="16332"/>
    <cellStyle name="商品名称 4" xfId="16333"/>
    <cellStyle name="适中 14" xfId="16334"/>
    <cellStyle name="适中 20" xfId="16335"/>
    <cellStyle name="适中 15" xfId="16336"/>
    <cellStyle name="适中 21" xfId="16337"/>
    <cellStyle name="适中 16" xfId="16338"/>
    <cellStyle name="适中 22" xfId="16339"/>
    <cellStyle name="适中 17" xfId="16340"/>
    <cellStyle name="适中 23" xfId="16341"/>
    <cellStyle name="适中 18" xfId="16342"/>
    <cellStyle name="适中 24" xfId="16343"/>
    <cellStyle name="适中 19" xfId="16344"/>
    <cellStyle name="适中 2" xfId="16345"/>
    <cellStyle name="适中 2 20" xfId="16346"/>
    <cellStyle name="适中 2 15" xfId="16347"/>
    <cellStyle name="适中 2 2" xfId="16348"/>
    <cellStyle name="适中 2 2 2" xfId="16349"/>
    <cellStyle name="适中 2 2 2 2" xfId="16350"/>
    <cellStyle name="适中 2 2 2 2 2" xfId="16351"/>
    <cellStyle name="适中 2 2 2 3" xfId="16352"/>
    <cellStyle name="适中 2 2 2 3 2" xfId="16353"/>
    <cellStyle name="适中 2 2 2 4" xfId="16354"/>
    <cellStyle name="适中 2 2 2 4 2" xfId="16355"/>
    <cellStyle name="适中 2 2 2 5" xfId="16356"/>
    <cellStyle name="适中 2 2 3" xfId="16357"/>
    <cellStyle name="适中 2 2 3 2" xfId="16358"/>
    <cellStyle name="适中 2 2 3 2 2" xfId="16359"/>
    <cellStyle name="适中 2 2 3 3" xfId="16360"/>
    <cellStyle name="适中 2 2 3 3 2" xfId="16361"/>
    <cellStyle name="适中 2 2 3 4" xfId="16362"/>
    <cellStyle name="适中 2 2 3 5" xfId="16363"/>
    <cellStyle name="适中 2 2 4" xfId="16364"/>
    <cellStyle name="适中 2 2 5" xfId="16365"/>
    <cellStyle name="适中 2 2 6" xfId="16366"/>
    <cellStyle name="适中 2 2 7" xfId="16367"/>
    <cellStyle name="适中 2 2 8" xfId="16368"/>
    <cellStyle name="适中 2 3" xfId="16369"/>
    <cellStyle name="适中 2 3 2" xfId="16370"/>
    <cellStyle name="适中 2 3 2 2" xfId="16371"/>
    <cellStyle name="适中 2 3 3" xfId="16372"/>
    <cellStyle name="适中 2 3 3 2" xfId="16373"/>
    <cellStyle name="适中 2 3 4" xfId="16374"/>
    <cellStyle name="适中 2 3 4 2" xfId="16375"/>
    <cellStyle name="适中 2 4" xfId="16376"/>
    <cellStyle name="适中 2 4 2" xfId="16377"/>
    <cellStyle name="适中 2 8" xfId="16378"/>
    <cellStyle name="适中 2 9" xfId="16379"/>
    <cellStyle name="适中 30" xfId="16380"/>
    <cellStyle name="适中 25" xfId="16381"/>
    <cellStyle name="适中 30 2" xfId="16382"/>
    <cellStyle name="适中 25 2" xfId="16383"/>
    <cellStyle name="适中 31" xfId="16384"/>
    <cellStyle name="适中 26" xfId="16385"/>
    <cellStyle name="适中 31 2" xfId="16386"/>
    <cellStyle name="适中 26 2" xfId="16387"/>
    <cellStyle name="适中 32" xfId="16388"/>
    <cellStyle name="适中 27" xfId="16389"/>
    <cellStyle name="适中 27 2" xfId="16390"/>
    <cellStyle name="适中 33" xfId="16391"/>
    <cellStyle name="适中 28" xfId="16392"/>
    <cellStyle name="适中 28 2" xfId="16393"/>
    <cellStyle name="适中 29" xfId="16394"/>
    <cellStyle name="适中 3 2 2 2" xfId="16395"/>
    <cellStyle name="适中 3 2 3" xfId="16396"/>
    <cellStyle name="适中 3 2 3 2" xfId="16397"/>
    <cellStyle name="适中 3 2 4" xfId="16398"/>
    <cellStyle name="适中 3 3" xfId="16399"/>
    <cellStyle name="适中 3 4" xfId="16400"/>
    <cellStyle name="适中 3 4 2" xfId="16401"/>
    <cellStyle name="适中 3 5" xfId="16402"/>
    <cellStyle name="适中 3 5 2" xfId="16403"/>
    <cellStyle name="适中 4" xfId="16404"/>
    <cellStyle name="适中 4 2" xfId="16405"/>
    <cellStyle name="适中 4 2 2" xfId="16406"/>
    <cellStyle name="适中 4 4" xfId="16407"/>
    <cellStyle name="适中 4 4 2" xfId="16408"/>
    <cellStyle name="适中 4 5" xfId="16409"/>
    <cellStyle name="适中 5" xfId="16410"/>
    <cellStyle name="适中 5 2" xfId="16411"/>
    <cellStyle name="适中 5 2 2" xfId="16412"/>
    <cellStyle name="适中 5 3" xfId="16413"/>
    <cellStyle name="适中 5 4" xfId="16414"/>
    <cellStyle name="输入 11" xfId="16415"/>
    <cellStyle name="适中 5 4 2" xfId="16416"/>
    <cellStyle name="适中 5 5" xfId="16417"/>
    <cellStyle name="适中 6 2 2" xfId="16418"/>
    <cellStyle name="适中 6 3" xfId="16419"/>
    <cellStyle name="适中 6 4" xfId="16420"/>
    <cellStyle name="适中 6 4 2" xfId="16421"/>
    <cellStyle name="适中 6 5" xfId="16422"/>
    <cellStyle name="适中 7 2" xfId="16423"/>
    <cellStyle name="适中 7 2 2" xfId="16424"/>
    <cellStyle name="适中 7 3" xfId="16425"/>
    <cellStyle name="适中 7 4" xfId="16426"/>
    <cellStyle name="适中 8 3" xfId="16427"/>
    <cellStyle name="适中 9" xfId="16428"/>
    <cellStyle name="适中 9 2" xfId="16429"/>
    <cellStyle name="适中 9 3" xfId="16430"/>
    <cellStyle name="输出 11" xfId="16431"/>
    <cellStyle name="输出 12" xfId="16432"/>
    <cellStyle name="输出 13" xfId="16433"/>
    <cellStyle name="输出 22" xfId="16434"/>
    <cellStyle name="输出 17" xfId="16435"/>
    <cellStyle name="输出 24" xfId="16436"/>
    <cellStyle name="输出 19" xfId="16437"/>
    <cellStyle name="注释 12 3" xfId="16438"/>
    <cellStyle name="输出 2 10" xfId="16439"/>
    <cellStyle name="注释 12 4" xfId="16440"/>
    <cellStyle name="输出 2 11" xfId="16441"/>
    <cellStyle name="注释 12 5" xfId="16442"/>
    <cellStyle name="输出 2 12" xfId="16443"/>
    <cellStyle name="输出 2 14" xfId="16444"/>
    <cellStyle name="输出 2 20" xfId="16445"/>
    <cellStyle name="输出 2 15" xfId="16446"/>
    <cellStyle name="输出 2 21" xfId="16447"/>
    <cellStyle name="输出 2 16" xfId="16448"/>
    <cellStyle name="注释 4 10" xfId="16449"/>
    <cellStyle name="输出 2 22" xfId="16450"/>
    <cellStyle name="输出 2 17" xfId="16451"/>
    <cellStyle name="注释 4 11" xfId="16452"/>
    <cellStyle name="输出 2 23" xfId="16453"/>
    <cellStyle name="输出 2 18" xfId="16454"/>
    <cellStyle name="输出 2 2 2 4 2" xfId="16455"/>
    <cellStyle name="输出 2 2 6 2" xfId="16456"/>
    <cellStyle name="输出 2 2 7" xfId="16457"/>
    <cellStyle name="输出 2 2 8" xfId="16458"/>
    <cellStyle name="输出 2 3 2" xfId="16459"/>
    <cellStyle name="输出 2 3 2 2" xfId="16460"/>
    <cellStyle name="输出 2 3 3" xfId="16461"/>
    <cellStyle name="输出 2 3 3 2" xfId="16462"/>
    <cellStyle name="输出 2 4" xfId="16463"/>
    <cellStyle name="输出 2 4 2" xfId="16464"/>
    <cellStyle name="输出 2 4 3" xfId="16465"/>
    <cellStyle name="输出 2 5" xfId="16466"/>
    <cellStyle name="输出 2 5 2" xfId="16467"/>
    <cellStyle name="输出 2 5 3" xfId="16468"/>
    <cellStyle name="输出 2 6" xfId="16469"/>
    <cellStyle name="输出 2 8" xfId="16470"/>
    <cellStyle name="输出 2 9" xfId="16471"/>
    <cellStyle name="输出 30" xfId="16472"/>
    <cellStyle name="输出 25" xfId="16473"/>
    <cellStyle name="输出 31" xfId="16474"/>
    <cellStyle name="输出 26" xfId="16475"/>
    <cellStyle name="注释 12 4 2" xfId="16476"/>
    <cellStyle name="输出 33" xfId="16477"/>
    <cellStyle name="输出 28" xfId="16478"/>
    <cellStyle name="输出 28 2" xfId="16479"/>
    <cellStyle name="输出 29" xfId="16480"/>
    <cellStyle name="输出 29 2" xfId="16481"/>
    <cellStyle name="输出 3" xfId="16482"/>
    <cellStyle name="输出 3 2" xfId="16483"/>
    <cellStyle name="输出 3 2 2" xfId="16484"/>
    <cellStyle name="输出 3 2 2 2" xfId="16485"/>
    <cellStyle name="输出 3 2 3" xfId="16486"/>
    <cellStyle name="输出 3 3" xfId="16487"/>
    <cellStyle name="输出 3 3 2" xfId="16488"/>
    <cellStyle name="输出 3 4" xfId="16489"/>
    <cellStyle name="输出 3 4 2" xfId="16490"/>
    <cellStyle name="输出 3 5" xfId="16491"/>
    <cellStyle name="输出 3 5 2" xfId="16492"/>
    <cellStyle name="输出 3 6" xfId="16493"/>
    <cellStyle name="输出 3 7" xfId="16494"/>
    <cellStyle name="输出 4" xfId="16495"/>
    <cellStyle name="输出 4 2" xfId="16496"/>
    <cellStyle name="输出 4 3" xfId="16497"/>
    <cellStyle name="输出 4 3 2" xfId="16498"/>
    <cellStyle name="输出 4 4" xfId="16499"/>
    <cellStyle name="输出 4 4 2" xfId="16500"/>
    <cellStyle name="输出 4 6" xfId="16501"/>
    <cellStyle name="输出 5" xfId="16502"/>
    <cellStyle name="输出 5 2" xfId="16503"/>
    <cellStyle name="输出 5 2 2" xfId="16504"/>
    <cellStyle name="输出 5 3" xfId="16505"/>
    <cellStyle name="输出 5 3 2" xfId="16506"/>
    <cellStyle name="输出 5 4" xfId="16507"/>
    <cellStyle name="输出 5 5" xfId="16508"/>
    <cellStyle name="输出 5 6" xfId="16509"/>
    <cellStyle name="输出 6" xfId="16510"/>
    <cellStyle name="输出 7" xfId="16511"/>
    <cellStyle name="输出 8" xfId="16512"/>
    <cellStyle name="输出 9" xfId="16513"/>
    <cellStyle name="输入 10" xfId="16514"/>
    <cellStyle name="输入 13" xfId="16515"/>
    <cellStyle name="输入 14" xfId="16516"/>
    <cellStyle name="输入 21" xfId="16517"/>
    <cellStyle name="输入 16" xfId="16518"/>
    <cellStyle name="输入 22" xfId="16519"/>
    <cellStyle name="输入 17" xfId="16520"/>
    <cellStyle name="输入 23" xfId="16521"/>
    <cellStyle name="输入 18" xfId="16522"/>
    <cellStyle name="输入 24" xfId="16523"/>
    <cellStyle name="输入 19" xfId="16524"/>
    <cellStyle name="输入 2 10" xfId="16525"/>
    <cellStyle name="输入 2 11" xfId="16526"/>
    <cellStyle name="输入 2 13" xfId="16527"/>
    <cellStyle name="输入 2 14" xfId="16528"/>
    <cellStyle name="输入 2 20" xfId="16529"/>
    <cellStyle name="输入 2 15" xfId="16530"/>
    <cellStyle name="输入 2 21" xfId="16531"/>
    <cellStyle name="输入 2 16" xfId="16532"/>
    <cellStyle name="输入 2 22" xfId="16533"/>
    <cellStyle name="输入 2 17" xfId="16534"/>
    <cellStyle name="输入 2 23" xfId="16535"/>
    <cellStyle name="输入 2 18" xfId="16536"/>
    <cellStyle name="输入 2 19" xfId="16537"/>
    <cellStyle name="输入 2 2 2 2" xfId="16538"/>
    <cellStyle name="资产 2 2 3 4" xfId="16539"/>
    <cellStyle name="输入 2 2 2 2 2" xfId="16540"/>
    <cellStyle name="输入 2 2 2 3" xfId="16541"/>
    <cellStyle name="输入 2 2 2 3 2" xfId="16542"/>
    <cellStyle name="输入 2 2 2 4" xfId="16543"/>
    <cellStyle name="输入 2 2 2 5" xfId="16544"/>
    <cellStyle name="输入 2 2 3 2 2" xfId="16545"/>
    <cellStyle name="输入 2 2 3 3" xfId="16546"/>
    <cellStyle name="输入 2 2 3 3 2" xfId="16547"/>
    <cellStyle name="输入 2 2 3 4" xfId="16548"/>
    <cellStyle name="输入 2 2 4 2" xfId="16549"/>
    <cellStyle name="输入 2 2 5" xfId="16550"/>
    <cellStyle name="输入 2 2 6" xfId="16551"/>
    <cellStyle name="输入 2 2 6 2" xfId="16552"/>
    <cellStyle name="输入 2 2 7" xfId="16553"/>
    <cellStyle name="输入 2 2 8" xfId="16554"/>
    <cellStyle name="输入 2 3 2" xfId="16555"/>
    <cellStyle name="输入 2 3 2 2" xfId="16556"/>
    <cellStyle name="输入 2 3 3" xfId="16557"/>
    <cellStyle name="输入 2 3 3 2" xfId="16558"/>
    <cellStyle name="输入 2 3 4" xfId="16559"/>
    <cellStyle name="输入 2 3 4 2" xfId="16560"/>
    <cellStyle name="输入 2 3 6" xfId="16561"/>
    <cellStyle name="输入 2 4 2" xfId="16562"/>
    <cellStyle name="输入 2 4 3" xfId="16563"/>
    <cellStyle name="输入 30 2" xfId="16564"/>
    <cellStyle name="输入 25 2" xfId="16565"/>
    <cellStyle name="输入 31 2" xfId="16566"/>
    <cellStyle name="输入 26 2" xfId="16567"/>
    <cellStyle name="输入 27 2" xfId="16568"/>
    <cellStyle name="输入 33" xfId="16569"/>
    <cellStyle name="输入 28" xfId="16570"/>
    <cellStyle name="输入 28 2" xfId="16571"/>
    <cellStyle name="输入 29" xfId="16572"/>
    <cellStyle name="输入 29 2" xfId="16573"/>
    <cellStyle name="输入 3 2 3" xfId="16574"/>
    <cellStyle name="输入 3 2 3 2" xfId="16575"/>
    <cellStyle name="输入 3 2 4" xfId="16576"/>
    <cellStyle name="输入 3 3" xfId="16577"/>
    <cellStyle name="输入 3 3 2" xfId="16578"/>
    <cellStyle name="输入 3 4 2" xfId="16579"/>
    <cellStyle name="输入 3 5" xfId="16580"/>
    <cellStyle name="输入 3 5 2" xfId="16581"/>
    <cellStyle name="输入 3 6" xfId="16582"/>
    <cellStyle name="输入 4" xfId="16583"/>
    <cellStyle name="输入 4 2" xfId="16584"/>
    <cellStyle name="输入 4 2 2" xfId="16585"/>
    <cellStyle name="输入 4 3" xfId="16586"/>
    <cellStyle name="输入 4 3 2" xfId="16587"/>
    <cellStyle name="输入 4 4 2" xfId="16588"/>
    <cellStyle name="输入 4 5" xfId="16589"/>
    <cellStyle name="输入 4 6" xfId="16590"/>
    <cellStyle name="输入 5" xfId="16591"/>
    <cellStyle name="输入 6" xfId="16592"/>
    <cellStyle name="输入 6 2 2" xfId="16593"/>
    <cellStyle name="输入 6 3 2" xfId="16594"/>
    <cellStyle name="输入 6 5" xfId="16595"/>
    <cellStyle name="输入 6 6" xfId="16596"/>
    <cellStyle name="输入 7" xfId="16597"/>
    <cellStyle name="注释 3" xfId="16598"/>
    <cellStyle name="输入 7 2" xfId="16599"/>
    <cellStyle name="注释 3 2" xfId="16600"/>
    <cellStyle name="输入 7 2 2" xfId="16601"/>
    <cellStyle name="输入 9" xfId="16602"/>
    <cellStyle name="输入 9 2" xfId="16603"/>
    <cellStyle name="数量" xfId="16604"/>
    <cellStyle name="数量 2" xfId="16605"/>
    <cellStyle name="数量 2 2" xfId="16606"/>
    <cellStyle name="数量 3" xfId="16607"/>
    <cellStyle name="数量 3 2" xfId="16608"/>
    <cellStyle name="宋体繁体潒慭n_x0002_ 3" xfId="16609"/>
    <cellStyle name="通貨 [0.00]_１１月価格表" xfId="16610"/>
    <cellStyle name="通貨_１１月価格表" xfId="16611"/>
    <cellStyle name="样式 1 11" xfId="16612"/>
    <cellStyle name="样式 1 12" xfId="16613"/>
    <cellStyle name="样式 1 13" xfId="16614"/>
    <cellStyle name="样式 1 14" xfId="16615"/>
    <cellStyle name="样式 1 20" xfId="16616"/>
    <cellStyle name="样式 1 15" xfId="16617"/>
    <cellStyle name="样式 1 21" xfId="16618"/>
    <cellStyle name="样式 1 16" xfId="16619"/>
    <cellStyle name="样式 1 22" xfId="16620"/>
    <cellStyle name="样式 1 17" xfId="16621"/>
    <cellStyle name="样式 1 18" xfId="16622"/>
    <cellStyle name="样式 1 19" xfId="16623"/>
    <cellStyle name="样式 1 2 2 2 2" xfId="16624"/>
    <cellStyle name="样式 1 2 2 2 3 2" xfId="16625"/>
    <cellStyle name="样式 1 2 2 2 4" xfId="16626"/>
    <cellStyle name="样式 1 2 2 3 2" xfId="16627"/>
    <cellStyle name="样式 1 2 2 3 3" xfId="16628"/>
    <cellStyle name="样式 1 2 2 3 3 2" xfId="16629"/>
    <cellStyle name="样式 1 2 2 3 4" xfId="16630"/>
    <cellStyle name="億啟[0]_050978" xfId="16631"/>
    <cellStyle name="样式 1 2 2 4" xfId="16632"/>
    <cellStyle name="样式 1 2 2 4 2" xfId="16633"/>
    <cellStyle name="样式 1 2 2 5" xfId="16634"/>
    <cellStyle name="样式 1 2 2 6" xfId="16635"/>
    <cellStyle name="样式 1 2 2 7" xfId="16636"/>
    <cellStyle name="样式 1 2 3 3 2" xfId="16637"/>
    <cellStyle name="样式 1 2 3 4" xfId="16638"/>
    <cellStyle name="样式 1 2 4 4" xfId="16639"/>
    <cellStyle name="样式 1 3" xfId="16640"/>
    <cellStyle name="样式 1 3 2" xfId="16641"/>
    <cellStyle name="样式 1 3 2 2" xfId="16642"/>
    <cellStyle name="样式 1 3 3" xfId="16643"/>
    <cellStyle name="样式 1 3 3 2" xfId="16644"/>
    <cellStyle name="样式 1 4 2" xfId="16645"/>
    <cellStyle name="样式 1 4 3" xfId="16646"/>
    <cellStyle name="样式 1 4 3 2" xfId="16647"/>
    <cellStyle name="样式 1 5" xfId="16648"/>
    <cellStyle name="样式 1 5 2" xfId="16649"/>
    <cellStyle name="样式 1 5 3" xfId="16650"/>
    <cellStyle name="样式 1 5 3 2" xfId="16651"/>
    <cellStyle name="样式 1 6" xfId="16652"/>
    <cellStyle name="样式 1 6 2" xfId="16653"/>
    <cellStyle name="样式 1 7" xfId="16654"/>
    <cellStyle name="一般_1" xfId="16655"/>
    <cellStyle name="億啟_050978" xfId="16656"/>
    <cellStyle name="昗弨_BOOKSHIP" xfId="16657"/>
    <cellStyle name="寘嬫愗傝 [0.00]_PRODUCT DETAIL Q1" xfId="16658"/>
    <cellStyle name="寘嬫愗傝_PRODUCT DETAIL Q1" xfId="16659"/>
    <cellStyle name="注释 10" xfId="16660"/>
    <cellStyle name="注释 10 2" xfId="16661"/>
    <cellStyle name="注释 10 3" xfId="16662"/>
    <cellStyle name="注释 10 3 2" xfId="16663"/>
    <cellStyle name="注释 10 5" xfId="16664"/>
    <cellStyle name="注释 11" xfId="16665"/>
    <cellStyle name="注释 11 2" xfId="16666"/>
    <cellStyle name="注释 11 3" xfId="16667"/>
    <cellStyle name="注释 11 4" xfId="16668"/>
    <cellStyle name="注释 11 5" xfId="16669"/>
    <cellStyle name="注释 12" xfId="16670"/>
    <cellStyle name="注释 12 2" xfId="16671"/>
    <cellStyle name="注释 12 2 3 2" xfId="16672"/>
    <cellStyle name="注释 13" xfId="16673"/>
    <cellStyle name="注释 13 2" xfId="16674"/>
    <cellStyle name="注释 13 3" xfId="16675"/>
    <cellStyle name="注释 13 3 2" xfId="16676"/>
    <cellStyle name="注释 13 4" xfId="16677"/>
    <cellStyle name="注释 14" xfId="16678"/>
    <cellStyle name="注释 14 2" xfId="16679"/>
    <cellStyle name="注释 14 2 2" xfId="16680"/>
    <cellStyle name="注释 14 3" xfId="16681"/>
    <cellStyle name="注释 14 4" xfId="16682"/>
    <cellStyle name="注释 14 5" xfId="16683"/>
    <cellStyle name="注释 20" xfId="16684"/>
    <cellStyle name="注释 15" xfId="16685"/>
    <cellStyle name="注释 15 2" xfId="16686"/>
    <cellStyle name="注释 15 3" xfId="16687"/>
    <cellStyle name="注释 15 4" xfId="16688"/>
    <cellStyle name="注释 15 5" xfId="16689"/>
    <cellStyle name="注释 21" xfId="16690"/>
    <cellStyle name="注释 16" xfId="16691"/>
    <cellStyle name="注释 16 2" xfId="16692"/>
    <cellStyle name="注释 23" xfId="16693"/>
    <cellStyle name="注释 18" xfId="16694"/>
    <cellStyle name="注释 24" xfId="16695"/>
    <cellStyle name="注释 19" xfId="16696"/>
    <cellStyle name="注释 2" xfId="16697"/>
    <cellStyle name="注释 2 10" xfId="16698"/>
    <cellStyle name="注释 2 11" xfId="16699"/>
    <cellStyle name="注释 2 12" xfId="16700"/>
    <cellStyle name="注释 2 13" xfId="16701"/>
    <cellStyle name="注释 2 14" xfId="16702"/>
    <cellStyle name="注释 2 20" xfId="16703"/>
    <cellStyle name="注释 2 15" xfId="16704"/>
    <cellStyle name="注释 2 21" xfId="16705"/>
    <cellStyle name="注释 2 16" xfId="16706"/>
    <cellStyle name="注释 2 22" xfId="16707"/>
    <cellStyle name="注释 2 17" xfId="16708"/>
    <cellStyle name="注释 2 24" xfId="16709"/>
    <cellStyle name="注释 2 19" xfId="16710"/>
    <cellStyle name="注释 2 2" xfId="16711"/>
    <cellStyle name="注释 2 2 14" xfId="16712"/>
    <cellStyle name="注释 2 2 20" xfId="16713"/>
    <cellStyle name="注释 2 2 15" xfId="16714"/>
    <cellStyle name="注释 2 2 21" xfId="16715"/>
    <cellStyle name="注释 2 2 16" xfId="16716"/>
    <cellStyle name="注释 2 2 22" xfId="16717"/>
    <cellStyle name="注释 2 2 17" xfId="16718"/>
    <cellStyle name="注释 2 2 23" xfId="16719"/>
    <cellStyle name="注释 2 2 18" xfId="16720"/>
    <cellStyle name="注释 2 2 19" xfId="16721"/>
    <cellStyle name="注释 2 2 2" xfId="16722"/>
    <cellStyle name="注释 2 2 2 2" xfId="16723"/>
    <cellStyle name="注释 2 2 2 3" xfId="16724"/>
    <cellStyle name="注释 2 2 5" xfId="16725"/>
    <cellStyle name="注释 2 2 6" xfId="16726"/>
    <cellStyle name="注释 2 25" xfId="16727"/>
    <cellStyle name="注释 2 26" xfId="16728"/>
    <cellStyle name="注释 2 3" xfId="16729"/>
    <cellStyle name="注释 2 3 2" xfId="16730"/>
    <cellStyle name="注释 2 3 5" xfId="16731"/>
    <cellStyle name="注释 2 4" xfId="16732"/>
    <cellStyle name="注释 2 5" xfId="16733"/>
    <cellStyle name="注释 2 6" xfId="16734"/>
    <cellStyle name="注释 2 6 2" xfId="16735"/>
    <cellStyle name="注释 2 6 5" xfId="16736"/>
    <cellStyle name="注释 2 7" xfId="16737"/>
    <cellStyle name="注释 2 7 2" xfId="16738"/>
    <cellStyle name="注释 2 7 5" xfId="16739"/>
    <cellStyle name="注释 2 8" xfId="16740"/>
    <cellStyle name="注释 2 8 2" xfId="16741"/>
    <cellStyle name="注释 2 8 3 2" xfId="16742"/>
    <cellStyle name="注释 2 8 4" xfId="16743"/>
    <cellStyle name="注释 2 8 5" xfId="16744"/>
    <cellStyle name="注释 2 9" xfId="16745"/>
    <cellStyle name="注释 2 9 2" xfId="16746"/>
    <cellStyle name="注释 2 9 3 2" xfId="16747"/>
    <cellStyle name="注释 30" xfId="16748"/>
    <cellStyle name="注释 25" xfId="16749"/>
    <cellStyle name="注释 31" xfId="16750"/>
    <cellStyle name="注释 26" xfId="16751"/>
    <cellStyle name="注释 32" xfId="16752"/>
    <cellStyle name="注释 27" xfId="16753"/>
    <cellStyle name="注释 34" xfId="16754"/>
    <cellStyle name="注释 29" xfId="16755"/>
    <cellStyle name="注释 3 10" xfId="16756"/>
    <cellStyle name="注释 3 11" xfId="16757"/>
    <cellStyle name="注释 3 12" xfId="16758"/>
    <cellStyle name="注释 3 13" xfId="16759"/>
    <cellStyle name="注释 3 14" xfId="16760"/>
    <cellStyle name="注释 3 20" xfId="16761"/>
    <cellStyle name="注释 3 15" xfId="16762"/>
    <cellStyle name="注释 3 21" xfId="16763"/>
    <cellStyle name="注释 3 16" xfId="16764"/>
    <cellStyle name="注释 3 22" xfId="16765"/>
    <cellStyle name="注释 3 17" xfId="16766"/>
    <cellStyle name="注释 3 23" xfId="16767"/>
    <cellStyle name="注释 3 18" xfId="16768"/>
    <cellStyle name="注释 3 19" xfId="16769"/>
    <cellStyle name="注释 3 2 2" xfId="16770"/>
    <cellStyle name="注释 3 2 3 2" xfId="16771"/>
    <cellStyle name="注释 3 2 5" xfId="16772"/>
    <cellStyle name="注释 3 3" xfId="16773"/>
    <cellStyle name="注释 3 3 2" xfId="16774"/>
    <cellStyle name="注释 3 3 3 2" xfId="16775"/>
    <cellStyle name="注释 3 3 5" xfId="16776"/>
    <cellStyle name="注释 3 4" xfId="16777"/>
    <cellStyle name="注释 3 4 2" xfId="16778"/>
    <cellStyle name="注释 3 4 3" xfId="16779"/>
    <cellStyle name="注释 3 4 3 2" xfId="16780"/>
    <cellStyle name="注释 3 4 4" xfId="16781"/>
    <cellStyle name="注释 3 4 5" xfId="16782"/>
    <cellStyle name="注释 3 5" xfId="16783"/>
    <cellStyle name="注释 3 5 2" xfId="16784"/>
    <cellStyle name="注释 3 6" xfId="16785"/>
    <cellStyle name="注释 3 6 2" xfId="16786"/>
    <cellStyle name="注释 3 6 5" xfId="16787"/>
    <cellStyle name="注释 3 7" xfId="16788"/>
    <cellStyle name="注释 3 7 2" xfId="16789"/>
    <cellStyle name="注释 3 8" xfId="16790"/>
    <cellStyle name="注释 3 8 2" xfId="16791"/>
    <cellStyle name="注释 3 9" xfId="16792"/>
    <cellStyle name="注释 35" xfId="16793"/>
    <cellStyle name="注释 36" xfId="16794"/>
    <cellStyle name="注释 37" xfId="16795"/>
    <cellStyle name="注释 4 13" xfId="16796"/>
    <cellStyle name="注释 4 14" xfId="16797"/>
    <cellStyle name="注释 4 20" xfId="16798"/>
    <cellStyle name="注释 4 15" xfId="16799"/>
    <cellStyle name="注释 4 21" xfId="16800"/>
    <cellStyle name="注释 4 16" xfId="16801"/>
    <cellStyle name="注释 4 22" xfId="16802"/>
    <cellStyle name="注释 4 17" xfId="16803"/>
    <cellStyle name="注释 4 23" xfId="16804"/>
    <cellStyle name="注释 4 18" xfId="16805"/>
    <cellStyle name="注释 4 19" xfId="16806"/>
    <cellStyle name="注释 4 2" xfId="16807"/>
    <cellStyle name="注释 4 2 2" xfId="16808"/>
    <cellStyle name="注释 4 2 3" xfId="16809"/>
    <cellStyle name="注释 4 2 3 2" xfId="16810"/>
    <cellStyle name="注释 4 2 4" xfId="16811"/>
    <cellStyle name="注释 4 2 5" xfId="16812"/>
    <cellStyle name="注释 4 3" xfId="16813"/>
    <cellStyle name="注释 4 3 2" xfId="16814"/>
    <cellStyle name="注释 4 3 3 2" xfId="16815"/>
    <cellStyle name="注释 4 3 4" xfId="16816"/>
    <cellStyle name="注释 4 3 5" xfId="16817"/>
    <cellStyle name="注释 4 4" xfId="16818"/>
    <cellStyle name="注释 4 4 2" xfId="16819"/>
    <cellStyle name="注释 4 4 3" xfId="16820"/>
    <cellStyle name="注释 4 4 3 2" xfId="16821"/>
    <cellStyle name="注释 4 4 5" xfId="16822"/>
    <cellStyle name="注释 4 5" xfId="16823"/>
    <cellStyle name="注释 4 5 2" xfId="16824"/>
    <cellStyle name="注释 4 5 3 2" xfId="16825"/>
    <cellStyle name="注释 4 5 4" xfId="16826"/>
    <cellStyle name="注释 4 6" xfId="16827"/>
    <cellStyle name="注释 4 6 2" xfId="16828"/>
    <cellStyle name="注释 4 6 4" xfId="16829"/>
    <cellStyle name="注释 4 6 5" xfId="16830"/>
    <cellStyle name="注释 4 7" xfId="16831"/>
    <cellStyle name="注释 4 7 2" xfId="16832"/>
    <cellStyle name="注释 4 8" xfId="16833"/>
    <cellStyle name="注释 4 8 3" xfId="16834"/>
    <cellStyle name="注释 5 11" xfId="16835"/>
    <cellStyle name="注释 5 12" xfId="16836"/>
    <cellStyle name="注释 5 13" xfId="16837"/>
    <cellStyle name="注释 5 14" xfId="16838"/>
    <cellStyle name="注释 5 21" xfId="16839"/>
    <cellStyle name="注释 5 16" xfId="16840"/>
    <cellStyle name="注释 5 22" xfId="16841"/>
    <cellStyle name="注释 5 17" xfId="16842"/>
    <cellStyle name="注释 5 23" xfId="16843"/>
    <cellStyle name="注释 5 18" xfId="16844"/>
    <cellStyle name="注释 5 24" xfId="16845"/>
    <cellStyle name="注释 5 19" xfId="16846"/>
    <cellStyle name="注释 5 2" xfId="16847"/>
    <cellStyle name="注释 5 2 2" xfId="16848"/>
    <cellStyle name="注释 5 2 3" xfId="16849"/>
    <cellStyle name="注释 5 2 3 2" xfId="16850"/>
    <cellStyle name="注释 5 3" xfId="16851"/>
    <cellStyle name="注释 5 3 2" xfId="16852"/>
    <cellStyle name="注释 5 3 3" xfId="16853"/>
    <cellStyle name="注释 5 3 3 2" xfId="16854"/>
    <cellStyle name="注释 5 3 4" xfId="16855"/>
    <cellStyle name="注释 5 3 5" xfId="16856"/>
    <cellStyle name="注释 5 4 3 2" xfId="16857"/>
    <cellStyle name="注释 5 4 4" xfId="16858"/>
    <cellStyle name="注释 5 4 5" xfId="16859"/>
    <cellStyle name="注释 5 5 2" xfId="16860"/>
    <cellStyle name="注释 5 5 4" xfId="16861"/>
    <cellStyle name="注释 5 5 5" xfId="16862"/>
    <cellStyle name="注释 5 6" xfId="16863"/>
    <cellStyle name="注释 5 6 2" xfId="16864"/>
    <cellStyle name="注释 5 6 4" xfId="16865"/>
    <cellStyle name="注释 5 6 5" xfId="16866"/>
    <cellStyle name="注释 5 8 2" xfId="16867"/>
    <cellStyle name="注释 5 8 3" xfId="16868"/>
    <cellStyle name="注释 5 9" xfId="16869"/>
    <cellStyle name="注释 6" xfId="16870"/>
    <cellStyle name="注释 6 10 2" xfId="16871"/>
    <cellStyle name="注释 6 10 3" xfId="16872"/>
    <cellStyle name="注释 6 11" xfId="16873"/>
    <cellStyle name="注释 6 12" xfId="16874"/>
    <cellStyle name="注释 6 13" xfId="16875"/>
    <cellStyle name="注释 6 14" xfId="16876"/>
    <cellStyle name="注释 6 20" xfId="16877"/>
    <cellStyle name="注释 6 15" xfId="16878"/>
    <cellStyle name="注释 6 21" xfId="16879"/>
    <cellStyle name="注释 6 16" xfId="16880"/>
    <cellStyle name="注释 6 22" xfId="16881"/>
    <cellStyle name="注释 6 17" xfId="16882"/>
    <cellStyle name="注释 6 19" xfId="16883"/>
    <cellStyle name="注释 6 2" xfId="16884"/>
    <cellStyle name="注释 6 2 3" xfId="16885"/>
    <cellStyle name="注释 6 2 4" xfId="16886"/>
    <cellStyle name="注释 6 2 5" xfId="16887"/>
    <cellStyle name="注释 6 3" xfId="16888"/>
    <cellStyle name="注释 6 3 2" xfId="16889"/>
    <cellStyle name="注释 6 3 3" xfId="16890"/>
    <cellStyle name="注释 6 3 3 2" xfId="16891"/>
    <cellStyle name="注释 6 3 4" xfId="16892"/>
    <cellStyle name="注释 6 3 5" xfId="16893"/>
    <cellStyle name="注释 6 4" xfId="16894"/>
    <cellStyle name="注释 6 4 2" xfId="16895"/>
    <cellStyle name="注释 6 4 3" xfId="16896"/>
    <cellStyle name="注释 6 4 3 2" xfId="16897"/>
    <cellStyle name="注释 6 4 4" xfId="16898"/>
    <cellStyle name="注释 6 4 5" xfId="16899"/>
    <cellStyle name="注释 6 5" xfId="16900"/>
    <cellStyle name="注释 6 5 2" xfId="16901"/>
    <cellStyle name="注释 6 5 3" xfId="16902"/>
    <cellStyle name="注释 6 5 3 2" xfId="16903"/>
    <cellStyle name="注释 6 6" xfId="16904"/>
    <cellStyle name="注释 6 6 2" xfId="16905"/>
    <cellStyle name="注释 6 6 3" xfId="16906"/>
    <cellStyle name="注释 6 6 3 2" xfId="16907"/>
    <cellStyle name="注释 6 6 4" xfId="16908"/>
    <cellStyle name="注释 6 6 5" xfId="16909"/>
    <cellStyle name="注释 6 7" xfId="16910"/>
    <cellStyle name="注释 6 7 2" xfId="16911"/>
    <cellStyle name="注释 6 7 3" xfId="16912"/>
    <cellStyle name="注释 6 7 3 2" xfId="16913"/>
    <cellStyle name="注释 6 7 4" xfId="16914"/>
    <cellStyle name="注释 6 8" xfId="16915"/>
    <cellStyle name="注释 6 8 2" xfId="16916"/>
    <cellStyle name="注释 6 8 3" xfId="16917"/>
    <cellStyle name="注释 6 8 3 2" xfId="16918"/>
    <cellStyle name="注释 6 8 4" xfId="16919"/>
    <cellStyle name="注释 6 9" xfId="16920"/>
    <cellStyle name="注释 7" xfId="16921"/>
    <cellStyle name="注释 7 10" xfId="16922"/>
    <cellStyle name="注释 7 11" xfId="16923"/>
    <cellStyle name="注释 7 12" xfId="16924"/>
    <cellStyle name="注释 7 13" xfId="16925"/>
    <cellStyle name="注释 7 14" xfId="16926"/>
    <cellStyle name="注释 7 20" xfId="16927"/>
    <cellStyle name="注释 7 15" xfId="16928"/>
    <cellStyle name="注释 7 21" xfId="16929"/>
    <cellStyle name="注释 7 16" xfId="16930"/>
    <cellStyle name="注释 7 22" xfId="16931"/>
    <cellStyle name="注释 7 17" xfId="16932"/>
    <cellStyle name="注释 7 2" xfId="16933"/>
    <cellStyle name="注释 7 2 2" xfId="16934"/>
    <cellStyle name="注释 7 2 3" xfId="16935"/>
    <cellStyle name="注释 7 2 4" xfId="16936"/>
    <cellStyle name="注释 7 2 5" xfId="16937"/>
    <cellStyle name="注释 7 3" xfId="16938"/>
    <cellStyle name="注释 7 3 2" xfId="16939"/>
    <cellStyle name="注释 7 3 3" xfId="16940"/>
    <cellStyle name="注释 7 3 3 2" xfId="16941"/>
    <cellStyle name="注释 7 3 4" xfId="16942"/>
    <cellStyle name="注释 7 3 5" xfId="16943"/>
    <cellStyle name="注释 7 4" xfId="16944"/>
    <cellStyle name="注释 7 4 3" xfId="16945"/>
    <cellStyle name="注释 7 4 3 2" xfId="16946"/>
    <cellStyle name="注释 7 4 4" xfId="16947"/>
    <cellStyle name="注释 7 4 5" xfId="16948"/>
    <cellStyle name="注释 7 5" xfId="16949"/>
    <cellStyle name="注释 7 5 2" xfId="16950"/>
    <cellStyle name="注释 7 6" xfId="16951"/>
    <cellStyle name="注释 7 6 2" xfId="16952"/>
    <cellStyle name="注释 7 6 3" xfId="16953"/>
    <cellStyle name="注释 7 6 3 2" xfId="16954"/>
    <cellStyle name="注释 7 6 4" xfId="16955"/>
    <cellStyle name="注释 7 6 5" xfId="16956"/>
    <cellStyle name="注释 7 7" xfId="16957"/>
    <cellStyle name="注释 7 7 2" xfId="16958"/>
    <cellStyle name="注释 7 7 3" xfId="16959"/>
    <cellStyle name="注释 7 7 3 2" xfId="16960"/>
    <cellStyle name="注释 7 7 4" xfId="16961"/>
    <cellStyle name="注释 7 7 5" xfId="16962"/>
    <cellStyle name="注释 7 8" xfId="16963"/>
    <cellStyle name="注释 7 8 2" xfId="16964"/>
    <cellStyle name="注释 7 8 3" xfId="16965"/>
    <cellStyle name="注释 7 8 3 2" xfId="16966"/>
    <cellStyle name="注释 7 8 4" xfId="16967"/>
    <cellStyle name="注释 7 9" xfId="16968"/>
    <cellStyle name="注释 7 9 2" xfId="16969"/>
    <cellStyle name="注释 8 10" xfId="16970"/>
    <cellStyle name="注释 8 2 2" xfId="16971"/>
    <cellStyle name="注释 8 3 2" xfId="16972"/>
    <cellStyle name="注释 8 3 4" xfId="16973"/>
    <cellStyle name="注释 8 4 3" xfId="16974"/>
    <cellStyle name="注释 8 4 4" xfId="16975"/>
    <cellStyle name="注释 8 5" xfId="16976"/>
    <cellStyle name="注释 8 5 2" xfId="16977"/>
    <cellStyle name="注释 8 5 3" xfId="16978"/>
    <cellStyle name="注释 8 5 4" xfId="16979"/>
    <cellStyle name="注释 8 6" xfId="16980"/>
    <cellStyle name="注释 8 6 2" xfId="16981"/>
    <cellStyle name="注释 8 6 3" xfId="16982"/>
    <cellStyle name="注释 8 6 4" xfId="16983"/>
    <cellStyle name="注释 8 7" xfId="16984"/>
    <cellStyle name="注释 8 8" xfId="16985"/>
    <cellStyle name="注释 8 8 2" xfId="16986"/>
    <cellStyle name="注释 8 9" xfId="16987"/>
    <cellStyle name="注释 9" xfId="16988"/>
    <cellStyle name="注释 9 10" xfId="16989"/>
    <cellStyle name="注释 9 2 2" xfId="16990"/>
    <cellStyle name="注释 9 2 3 2" xfId="16991"/>
    <cellStyle name="注释 9 2 4" xfId="16992"/>
    <cellStyle name="注释 9 3 3 2" xfId="16993"/>
    <cellStyle name="注释 9 3 4" xfId="16994"/>
    <cellStyle name="注释 9 4 2" xfId="16995"/>
    <cellStyle name="注释 9 4 3" xfId="16996"/>
    <cellStyle name="注释 9 4 4" xfId="16997"/>
    <cellStyle name="注释 9 6" xfId="16998"/>
    <cellStyle name="注释 9 6 2" xfId="16999"/>
    <cellStyle name="注释 9 6 3" xfId="17000"/>
    <cellStyle name="注释 9 6 4" xfId="17001"/>
    <cellStyle name="注释 9 7" xfId="17002"/>
    <cellStyle name="綴樟閉撰蟈諉" xfId="17003"/>
    <cellStyle name="资产 10" xfId="17004"/>
    <cellStyle name="资产 21" xfId="17005"/>
    <cellStyle name="资产 16" xfId="17006"/>
    <cellStyle name="资产 22" xfId="17007"/>
    <cellStyle name="资产 17" xfId="17008"/>
    <cellStyle name="资产 2" xfId="17009"/>
    <cellStyle name="资产 2 10" xfId="17010"/>
    <cellStyle name="资产 2 11" xfId="17011"/>
    <cellStyle name="资产 2 12" xfId="17012"/>
    <cellStyle name="资产 2 13" xfId="17013"/>
    <cellStyle name="资产 2 14" xfId="17014"/>
    <cellStyle name="资产 2 20" xfId="17015"/>
    <cellStyle name="资产 2 15" xfId="17016"/>
    <cellStyle name="资产 2 19" xfId="17017"/>
    <cellStyle name="资产 2 2" xfId="17018"/>
    <cellStyle name="资产 2 2 2" xfId="17019"/>
    <cellStyle name="资产 2 2 2 4" xfId="17020"/>
    <cellStyle name="资产 2 2 3" xfId="17021"/>
    <cellStyle name="资产 2 2 3 3" xfId="17022"/>
    <cellStyle name="资产 2 2 4" xfId="17023"/>
    <cellStyle name="资产 2 2 5" xfId="17024"/>
    <cellStyle name="资产 2 2 6" xfId="17025"/>
    <cellStyle name="资产 2 3" xfId="17026"/>
    <cellStyle name="资产 2 3 2" xfId="17027"/>
    <cellStyle name="资产 2 3 3" xfId="17028"/>
    <cellStyle name="资产 2 3 3 2" xfId="17029"/>
    <cellStyle name="资产 2 3 4" xfId="17030"/>
    <cellStyle name="资产 2 3 5" xfId="17031"/>
    <cellStyle name="资产 2 4" xfId="17032"/>
    <cellStyle name="资产 2 4 2" xfId="17033"/>
    <cellStyle name="资产 2 5 2" xfId="17034"/>
    <cellStyle name="资产 2 5 3" xfId="17035"/>
    <cellStyle name="资产 32" xfId="17036"/>
    <cellStyle name="资产 27" xfId="17037"/>
    <cellStyle name="资产 33" xfId="17038"/>
    <cellStyle name="资产 28" xfId="17039"/>
    <cellStyle name="资产 34" xfId="17040"/>
    <cellStyle name="资产 29" xfId="17041"/>
    <cellStyle name="资产 3" xfId="17042"/>
    <cellStyle name="资产 3 2" xfId="17043"/>
    <cellStyle name="资产 3 2 2" xfId="17044"/>
    <cellStyle name="资产 3 3" xfId="17045"/>
    <cellStyle name="资产 3 4" xfId="17046"/>
    <cellStyle name="资产 3 5" xfId="17047"/>
    <cellStyle name="资产 35" xfId="17048"/>
    <cellStyle name="资产 36" xfId="17049"/>
    <cellStyle name="资产 5 3" xfId="17050"/>
    <cellStyle name="资产 5 3 2" xfId="17051"/>
    <cellStyle name="资产 5 4" xfId="17052"/>
    <cellStyle name="资产 5 5" xfId="17053"/>
    <cellStyle name="资产 7 2" xfId="17054"/>
    <cellStyle name="资产 7 3" xfId="17055"/>
    <cellStyle name="资产 9" xfId="17056"/>
    <cellStyle name="왟Shenhua PBC package 050530_(中企华)审计评估联合申报明细表.V1" xfId="17057"/>
    <cellStyle name="콤마_#6기본예산 " xfId="17058"/>
    <cellStyle name="통화 [0]_#6기본예산 " xfId="17059"/>
    <cellStyle name="통화_#6기본예산 " xfId="17060"/>
    <cellStyle name="常规_中航油评估明细表" xfId="17061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8" Type="http://schemas.openxmlformats.org/officeDocument/2006/relationships/sharedStrings" Target="sharedStrings.xml"/><Relationship Id="rId37" Type="http://schemas.openxmlformats.org/officeDocument/2006/relationships/styles" Target="styles.xml"/><Relationship Id="rId36" Type="http://schemas.openxmlformats.org/officeDocument/2006/relationships/theme" Target="theme/theme1.xml"/><Relationship Id="rId35" Type="http://schemas.openxmlformats.org/officeDocument/2006/relationships/externalLink" Target="externalLinks/externalLink26.xml"/><Relationship Id="rId34" Type="http://schemas.openxmlformats.org/officeDocument/2006/relationships/externalLink" Target="externalLinks/externalLink25.xml"/><Relationship Id="rId33" Type="http://schemas.openxmlformats.org/officeDocument/2006/relationships/externalLink" Target="externalLinks/externalLink24.xml"/><Relationship Id="rId32" Type="http://schemas.openxmlformats.org/officeDocument/2006/relationships/externalLink" Target="externalLinks/externalLink23.xml"/><Relationship Id="rId31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18.xml"/><Relationship Id="rId26" Type="http://schemas.openxmlformats.org/officeDocument/2006/relationships/externalLink" Target="externalLinks/externalLink17.xml"/><Relationship Id="rId25" Type="http://schemas.openxmlformats.org/officeDocument/2006/relationships/externalLink" Target="externalLinks/externalLink16.xml"/><Relationship Id="rId24" Type="http://schemas.openxmlformats.org/officeDocument/2006/relationships/externalLink" Target="externalLinks/externalLink15.xml"/><Relationship Id="rId23" Type="http://schemas.openxmlformats.org/officeDocument/2006/relationships/externalLink" Target="externalLinks/externalLink14.xml"/><Relationship Id="rId22" Type="http://schemas.openxmlformats.org/officeDocument/2006/relationships/externalLink" Target="externalLinks/externalLink13.xml"/><Relationship Id="rId21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9.xml"/><Relationship Id="rId17" Type="http://schemas.openxmlformats.org/officeDocument/2006/relationships/externalLink" Target="externalLinks/externalLink8.xml"/><Relationship Id="rId16" Type="http://schemas.openxmlformats.org/officeDocument/2006/relationships/externalLink" Target="externalLinks/externalLink7.xml"/><Relationship Id="rId15" Type="http://schemas.openxmlformats.org/officeDocument/2006/relationships/externalLink" Target="externalLinks/externalLink6.xml"/><Relationship Id="rId14" Type="http://schemas.openxmlformats.org/officeDocument/2006/relationships/externalLink" Target="externalLinks/externalLink5.xml"/><Relationship Id="rId13" Type="http://schemas.openxmlformats.org/officeDocument/2006/relationships/externalLink" Target="externalLinks/externalLink4.xml"/><Relationship Id="rId12" Type="http://schemas.openxmlformats.org/officeDocument/2006/relationships/externalLink" Target="externalLinks/externalLink3.xml"/><Relationship Id="rId11" Type="http://schemas.openxmlformats.org/officeDocument/2006/relationships/externalLink" Target="externalLinks/externalLink2.xml"/><Relationship Id="rId10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0154;&#20445;&#39033;&#30446;\&#20154;&#20445;&#20108;\&#25237;&#25511;&#26377;&#20851;\&#26368;&#26032;&#25151;&#20135;&#27719;&#24635;&#34920;\&#35780;&#20272;&#26126;&#32454;&#34920;&#65293;&#20154;&#20445;&#25237;&#25511;0912\301&#21271;&#20140;&#25237;&#25511;\&#25237;&#36164;&#24615;&#25151;&#22320;&#20135;\&#32456;15\&#40527;&#21033;&#32622;&#19994;\WINDOWS\TEMP\GOLDPYR4\ARENTO\TOOLBOX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9033;&#30446;\&#31227;&#21160;\&#37329;&#33394;&#33713;&#33589;\&#37329;&#33394;&#33713;&#33589;-1\&#37329;&#33394;&#33713;&#33589;\POWER%20ASSUMPTION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0154;&#20445;&#39033;&#30446;\&#20154;&#20445;&#20108;\&#25237;&#25511;&#26377;&#20851;\&#26368;&#26032;&#25151;&#20135;&#27719;&#24635;&#34920;\&#35780;&#20272;&#26126;&#32454;&#34920;&#65293;&#20154;&#20445;&#25237;&#25511;0912\301&#21271;&#20140;&#25237;&#25511;\&#25237;&#36164;&#24615;&#25151;&#22320;&#20135;\&#32456;15\&#40527;&#21033;&#32622;&#19994;\&#26417;&#20255;\&#23457;&#35745;&#25253;&#21578;2002\&#20122;&#22826;&#30003;&#25253;&#26448;&#26009;\2002&#24180;1-6&#26376;&#23457;&#35745;\&#27597;&#20844;&#21496;\&#23457;&#35745;&#24213;&#31295;2002.6.3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0154;&#20445;&#39033;&#30446;\&#20154;&#20445;&#20108;\&#25237;&#25511;&#26377;&#20851;\&#26368;&#26032;&#25151;&#20135;&#27719;&#24635;&#34920;\&#35780;&#20272;&#26126;&#32454;&#34920;&#65293;&#20154;&#20445;&#25237;&#25511;0912\301&#21271;&#20140;&#25237;&#25511;\&#25237;&#36164;&#24615;&#25151;&#22320;&#20135;\&#32456;15\&#40527;&#21033;&#32622;&#19994;\&#34987;&#23457;&#21333;&#20301;\&#22825;&#21488;&#38134;&#36718;\03&#24180;&#23457;\&#38144;&#21806;\WINDOWS\Desktop\&#38047;\&#36164;&#26009;\&#38134;&#36718;&#39044;&#26597;\&#25140;\&#24213;&#31295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qh003\d\&#35774;&#22791;\&#21407;&#22987;\814\13%20&#38081;&#36335;&#37197;&#2021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0154;&#20445;&#39033;&#30446;\&#20154;&#20445;&#20108;\&#25237;&#25511;&#26377;&#20851;\&#26368;&#26032;&#25151;&#20135;&#27719;&#24635;&#34920;\&#35780;&#20272;&#26126;&#32454;&#34920;&#65293;&#20154;&#20445;&#25237;&#25511;0912\317&#28145;&#22323;&#25237;&#25511;\yxb\&#36130;&#21153;\&#26032;&#24314;&#25991;&#20214;&#22841;\&#24314;&#36134;&#25253;&#34920;\&#21271;&#2014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qh003\d\&#35774;&#22791;\&#21407;&#22987;\814\20%20&#36816;&#36755;&#20844;&#21496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0154;&#20445;&#39033;&#30446;\&#20154;&#20445;&#20108;\&#25237;&#25511;&#26377;&#20851;\&#26368;&#26032;&#25151;&#20135;&#27719;&#24635;&#34920;\&#35780;&#20272;&#26126;&#32454;&#34920;&#65293;&#20154;&#20445;&#25237;&#25511;0912\317&#28145;&#22323;&#25237;&#25511;\DOCUME~1\cdh\LOCALS~1\Temp\Rar$DI00.154\&#21407;&#20214;\&#24635;&#20844;&#214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gzl\&#21407;&#35780;&#20272;&#36164;&#26009;\&#24037;&#20316;&#24213;&#31295;\eims\&#25253;&#34920;&#22791;&#20221;\2001&#24180;&#19978;&#24066;&#25253;&#34920;\&#22266;&#23450;&#36164;&#20135;&#36164;&#2600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2\&#40857;&#20225;&#21326;\&#20013;&#31227;&#21160;\pgzl\&#21407;&#35780;&#20272;&#36164;&#26009;\&#24037;&#20316;&#24213;&#31295;\eims\&#25253;&#34920;&#22791;&#20221;\2001&#24180;&#19978;&#24066;&#25253;&#34920;\&#22266;&#23450;&#36164;&#20135;&#36164;&#26009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0154;&#20445;&#39033;&#30446;\&#20154;&#20445;&#20108;\&#25237;&#25511;&#26377;&#20851;\&#26368;&#26032;&#25151;&#20135;&#27719;&#24635;&#34920;\&#35780;&#20272;&#26126;&#32454;&#34920;&#65293;&#20154;&#20445;&#25237;&#25511;0912\301&#21271;&#20140;&#25237;&#25511;\&#25237;&#36164;&#24615;&#25151;&#22320;&#20135;\&#32456;15\&#40527;&#21033;&#32622;&#19994;\WINDOWS\TEMP\My%20Documents\1999&#24180;&#25253;\&#20013;&#21326;&#20225;&#19994;\&#20013;&#20225;&#26412;&#37096;\&#22266;&#23450;&#36164;&#20135;\&#22266;&#23450;&#36164;&#20135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0154;&#20445;&#39033;&#30446;\&#20154;&#20445;&#20108;\&#25237;&#25511;&#26377;&#20851;\&#26368;&#26032;&#25151;&#20135;&#27719;&#24635;&#34920;\&#35780;&#20272;&#26126;&#32454;&#34920;&#65293;&#20154;&#20445;&#25237;&#25511;0912\301&#21271;&#20140;&#25237;&#25511;\&#25237;&#36164;&#24615;&#25151;&#22320;&#20135;\&#32456;15\&#40527;&#21033;&#32622;&#19994;\Documents%20and%20Settings\helen\&#26700;&#38754;\&#23457;&#35745;&#21333;&#20301;\&#25253;&#21916;&#40479;\&#25253;&#21916;&#40479;2003\y\Y&#24213;&#31295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ork\&#19996;&#26041;&#39033;&#30446;\&#26680;&#20934;&#20462;&#25913;\&#35780;&#20272;&#34920;\PBC-assets1(&#21346;&#36716;&#65289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0154;&#20445;&#39033;&#30446;\&#20154;&#20445;&#20108;\&#25237;&#25511;&#26377;&#20851;\&#26368;&#26032;&#25151;&#20135;&#27719;&#24635;&#34920;\&#35780;&#20272;&#26126;&#32454;&#34920;&#65293;&#20154;&#20445;&#25237;&#25511;0912\317&#28145;&#22323;&#25237;&#25511;\DOCUME~1\cdh\LOCALS~1\Temp\Rar$DI00.154\&#21407;&#20214;\&#21487;&#20197;&#19981;&#21442;&#32771;\&#36130;&#38505;&#24635;&#20844;&#21496;&#24314;&#36134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YOONA\Desktop\&#39033;&#30446;\&#31227;&#21160;\&#37329;&#33394;&#33713;&#33589;\&#37329;&#33394;&#33713;&#33589;-1\&#37329;&#33394;&#33713;&#33589;\&#35780;&#20272;&#26126;&#32454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0154;&#20445;&#39033;&#30446;\&#20154;&#20445;&#20108;\&#25237;&#25511;&#26377;&#20851;\&#26368;&#26032;&#25151;&#20135;&#27719;&#24635;&#34920;\&#35780;&#20272;&#26126;&#32454;&#34920;&#65293;&#20154;&#20445;&#25237;&#25511;0912\301&#21271;&#20140;&#25237;&#25511;\&#25237;&#36164;&#24615;&#25151;&#22320;&#20135;\&#32456;15\&#40527;&#21033;&#32622;&#19994;\&#24037;&#20316;\&#22885;&#21147;&#30005;&#23376;\&#23458;&#25143;&#36164;&#26009;\&#20027;&#26495;\&#27743;&#33487;&#21556;&#20013;\&#38271;&#24449;&#21046;&#33647;&#21378;\12-31\&#24212;&#25910;&#20184;&#24080;&#4083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2000&#24180;&#24180;&#25253;\2000&#24180;&#24180;&#25253;&#38468;&#27880;&#26684;&#24335;&#3042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24037;&#20316;&#24213;&#31295;12.11\&#22303;&#22320;&#24213;&#3129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0154;&#20445;&#39033;&#30446;\&#20154;&#20445;&#20108;\&#25104;&#26412;&#27861;&#35780;&#20272;&#39033;&#25968;&#32479;&#3574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  <sheetName val="UFPrn20020708110604"/>
      <sheetName val="XL4Poppy"/>
      <sheetName val="管比表（2）"/>
      <sheetName val="科余"/>
      <sheetName val="制比表（2）"/>
      <sheetName val="损表"/>
      <sheetName val="固折（2）"/>
      <sheetName val="预提表"/>
      <sheetName val="资负表"/>
      <sheetName val="毛利表"/>
      <sheetName val="应税表"/>
      <sheetName val="管比表"/>
      <sheetName val="预算底稿"/>
      <sheetName val="管理费用预算"/>
      <sheetName val="固定生产成本预算"/>
      <sheetName val="本期发生"/>
      <sheetName val="11度华丹"/>
      <sheetName val="13度高浓"/>
      <sheetName val="13度分配表"/>
      <sheetName val="13.65度雪花"/>
      <sheetName val="13.6雪花分配表"/>
      <sheetName val="13.65度沈阳"/>
      <sheetName val="13.65沈阳分配表"/>
      <sheetName val="11度干啤"/>
      <sheetName val="酵造过滤分配"/>
      <sheetName val="新水分配表"/>
      <sheetName val="酿造煤水电"/>
      <sheetName val="酿造麦芽"/>
      <sheetName val="汇总表"/>
      <sheetName val="煤水电备份 "/>
      <sheetName val="10.5度成本表"/>
      <sheetName val="11度雪成本表"/>
      <sheetName val="11度亚特成本表"/>
      <sheetName val="雪花干成本表"/>
      <sheetName val="华丹成本表"/>
      <sheetName val="11度沈阳鲜成本表"/>
      <sheetName val="制品辅料"/>
      <sheetName val="制品煤水电"/>
      <sheetName val="制品瓶盖商标"/>
      <sheetName val="雪花分配表"/>
      <sheetName val="雪花干分配表"/>
      <sheetName val="沈阳鲜分配表"/>
      <sheetName val="华丹分配"/>
      <sheetName val="桶酒15L"/>
      <sheetName val="桶酒20L"/>
      <sheetName val="桶酒30L"/>
      <sheetName val="桶酒10L"/>
      <sheetName val="桶酒5L"/>
      <sheetName val="桶酒20L (雪) "/>
      <sheetName val="桶酒30L (雪)  "/>
      <sheetName val="桶酒15L(华）"/>
      <sheetName val="桶酒20L（华）"/>
      <sheetName val="桶酒30L（华）"/>
      <sheetName val="桶酒20L(雪花干）"/>
      <sheetName val="POWER ASSUMPTIONS"/>
      <sheetName val="说明"/>
      <sheetName val="销量"/>
      <sheetName val="共享"/>
      <sheetName val="促销活动"/>
      <sheetName val="活动"/>
      <sheetName val="总表"/>
      <sheetName val="¹Ü±È±í£¨2£©"/>
      <sheetName val="¿ÆÓà"/>
      <sheetName val="ÖÆ±È±í£¨2£©"/>
      <sheetName val="Ëð±í"/>
      <sheetName val="¹ÌÕÛ£¨2£©"/>
      <sheetName val="Ô¤Ìá±í"/>
      <sheetName val="×Ê¸º±í"/>
      <sheetName val="Ã«Àû±í"/>
      <sheetName val="Ó¦Ë°±í"/>
      <sheetName val="¹Ü±È±í"/>
      <sheetName val="Ô¤Ëãµ×¸å"/>
      <sheetName val="¹ÜÀí·ÑÓÃÔ¤Ëã"/>
      <sheetName val="¹Ì¶¨Éú²ú³É±¾Ô¤Ëã"/>
      <sheetName val="±¾ÆÚ·¢Éú"/>
      <sheetName val="11¶È»ªµ¤"/>
      <sheetName val="13¶È¸ßÅ¨"/>
      <sheetName val="13¶È·ÖÅä±í"/>
      <sheetName val="13.65¶ÈÑ©»¨"/>
      <sheetName val="13.6Ñ©»¨·ÖÅä±í"/>
      <sheetName val="13.65¶ÈÉòÑô"/>
      <sheetName val="13.65ÉòÑô·ÖÅä±í"/>
      <sheetName val="11¶È¸ÉÆ¡"/>
      <sheetName val="½ÍÔì¹ýÂË·ÖÅä"/>
      <sheetName val="ÐÂË®·ÖÅä±í"/>
      <sheetName val="ÄðÔìÃºË®µç"/>
      <sheetName val="ÄðÔìÂóÑ¿"/>
      <sheetName val="»ã×Ü±í"/>
      <sheetName val="ÃºË®µç±¸·Ý "/>
      <sheetName val="10.5¶È³É±¾±í"/>
      <sheetName val="11¶ÈÑ©³É±¾±í"/>
      <sheetName val="11¶ÈÑÇÌØ³É±¾±í"/>
      <sheetName val="Ñ©»¨¸É³É±¾±í"/>
      <sheetName val="»ªµ¤³É±¾±í"/>
      <sheetName val="11¶ÈÉòÑôÏÊ³É±¾±í"/>
      <sheetName val="ÖÆÆ·¸¨ÁÏ"/>
      <sheetName val="ÖÆÆ·ÃºË®µç"/>
      <sheetName val="ÖÆÆ·Æ¿¸ÇÉÌ±ê"/>
      <sheetName val="Ñ©»¨·ÖÅä±í"/>
      <sheetName val="Ñ©»¨¸É·ÖÅä±í"/>
      <sheetName val="ÉòÑôÏÊ·ÖÅä±í"/>
      <sheetName val="»ªµ¤·ÖÅä"/>
      <sheetName val="Í°¾Æ15L"/>
      <sheetName val="Í°¾Æ20L"/>
      <sheetName val="Í°¾Æ30L"/>
      <sheetName val="Í°¾Æ10L"/>
      <sheetName val="Í°¾Æ5L"/>
      <sheetName val="Í°¾Æ20L (Ñ©) "/>
      <sheetName val="Í°¾Æ30L (Ñ©)  "/>
      <sheetName val="Í°¾Æ15L(»ª£©"/>
      <sheetName val="Í°¾Æ20L£¨»ª£©"/>
      <sheetName val="Í°¾Æ30L£¨»ª£©"/>
      <sheetName val="Í°¾Æ20L(Ñ©»¨¸É£©"/>
      <sheetName val="ËµÃ÷"/>
      <sheetName val="ÏúÁ¿"/>
      <sheetName val="¹²Ïí"/>
      <sheetName val="´ÙÏú»î¶¯"/>
      <sheetName val="»î¶¯"/>
      <sheetName val="×Ü±í"/>
      <sheetName val="B"/>
      <sheetName val="趋势图"/>
      <sheetName val="折旧测试"/>
      <sheetName val="应收账款及预收账款明细表"/>
      <sheetName val="81180截止测试"/>
      <sheetName val="营业收入"/>
      <sheetName val="81130主营月份"/>
      <sheetName val="存货明细表 "/>
      <sheetName val="54131"/>
      <sheetName val="存货成本重算"/>
      <sheetName val="投资性房地产"/>
      <sheetName val="占地面积统计表"/>
      <sheetName val="M-5A"/>
      <sheetName val="应付－武汉运盛钢铁贸易有限公司"/>
      <sheetName val="襄樊鼎益机电有限公司"/>
      <sheetName val="企业表一"/>
      <sheetName val="M-5C"/>
      <sheetName val="Sheet1"/>
      <sheetName val="应收账款明细表"/>
      <sheetName val="资产分类信息"/>
      <sheetName val="平均年限法(基于入账原值和入账预计使用期间)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Menu"/>
      <sheetName val="表1"/>
      <sheetName val="表2"/>
      <sheetName val="表3"/>
      <sheetName val="表4"/>
      <sheetName val="冰啤500"/>
      <sheetName val="零点小麦"/>
      <sheetName val="零点520"/>
      <sheetName val="新鲜72"/>
      <sheetName val="绿喜宝"/>
      <sheetName val="特制雪花"/>
      <sheetName val="塑箱雪花"/>
      <sheetName val="塑箱淡爽"/>
      <sheetName val="10度捆白"/>
      <sheetName val="10度箱白"/>
      <sheetName val="10度箱爽"/>
      <sheetName val="一品圣泉"/>
      <sheetName val="表5"/>
      <sheetName val="区域合计"/>
      <sheetName val="零点品牌"/>
      <sheetName val="喜宝品牌"/>
      <sheetName val="雪花品牌"/>
      <sheetName val="圣泉及其他"/>
      <sheetName val="Calendar"/>
      <sheetName val="说明"/>
      <sheetName val="销量"/>
      <sheetName val="价格"/>
      <sheetName val="共享"/>
      <sheetName val="促销活动"/>
      <sheetName val="总表"/>
      <sheetName val="XL4Poppy"/>
      <sheetName val="G_1R_Shou COP Gf"/>
      <sheetName val="Toolbox"/>
      <sheetName val="±í1"/>
      <sheetName val="±í2"/>
      <sheetName val="±í3"/>
      <sheetName val="±í4"/>
      <sheetName val="±ùÆ¡500"/>
      <sheetName val="ÁãµãÐ¡Âó"/>
      <sheetName val="Áãµã520"/>
      <sheetName val="ÐÂÏÊ72"/>
      <sheetName val="ÂÌÏ²±¦"/>
      <sheetName val="ÌØÖÆÑ©»¨"/>
      <sheetName val="ËÜÏäÑ©»¨"/>
      <sheetName val="ËÜÏäµ­Ë¬"/>
      <sheetName val="10¶ÈÀ¦°×"/>
      <sheetName val="10¶ÈÏä°×"/>
      <sheetName val="10¶ÈÏäË¬"/>
      <sheetName val="Ò»Æ·Ê¥Èª"/>
      <sheetName val="±í5"/>
      <sheetName val="ÇøÓòºÏ¼Æ"/>
      <sheetName val="ÁãµãÆ·ÅÆ"/>
      <sheetName val="Ï²±¦Æ·ÅÆ"/>
      <sheetName val="Ñ©»¨Æ·ÅÆ"/>
      <sheetName val="Ê¥Èª¼°ÆäËû"/>
      <sheetName val="ËµÃ÷"/>
      <sheetName val="ÏúÁ¿"/>
      <sheetName val="¼Û¸ñ"/>
      <sheetName val="¹²Ïí"/>
      <sheetName val="´ÙÏú»î¶¯"/>
      <sheetName val="×Ü±í"/>
      <sheetName val="¡À¨ª1"/>
      <sheetName val="¡À¨ª2"/>
      <sheetName val="¡À¨ª3"/>
      <sheetName val="¡À¨ª4"/>
      <sheetName val="¡À¨´__500"/>
      <sheetName val="¨¢_¦Ì_D__¨®"/>
      <sheetName val="¨¢_¦Ì_520"/>
      <sheetName val="D__¨º72"/>
      <sheetName val="_¨¬_2¡À|"/>
      <sheetName val="¨¬______¡§"/>
      <sheetName val="_¨¹_____¡§"/>
      <sheetName val="_¨¹__¦Ì-__"/>
      <sheetName val="10_¨¨¨¤|¡ã¡Á"/>
      <sheetName val="10_¨¨__¡ã¡Á"/>
      <sheetName val="10_¨¨____"/>
      <sheetName val="¨°__¡¤¨º£¤¨¨a"/>
      <sheetName val="¡À¨ª5"/>
      <sheetName val="__¨®¨°o___"/>
      <sheetName val="¨¢_¦Ì__¡¤__"/>
      <sheetName val="_2¡À|_¡¤__"/>
      <sheetName val="___¡§_¡¤__"/>
      <sheetName val="¨º£¤¨¨a_¡ã____"/>
      <sheetName val="_¦Ì_¡Â"/>
      <sheetName val="_¨²¨¢_"/>
      <sheetName val="____"/>
      <sheetName val="12_¨ª"/>
      <sheetName val="¡ä¨´_¨²___¡¥"/>
      <sheetName val="¡Á¨¹¡À¨ª"/>
      <sheetName val="GP analysis Per month"/>
      <sheetName val="Sales breakdown "/>
      <sheetName val="MA Adj. Test"/>
      <sheetName val="财务费用"/>
      <sheetName val="资产负债表及损益表"/>
      <sheetName val="重要内部交易"/>
      <sheetName val="管理费用"/>
      <sheetName val="目录"/>
      <sheetName val="制造费用"/>
      <sheetName val="营业费用"/>
      <sheetName val="¡À¨´??500"/>
      <sheetName val="¨¢?¦Ì?D??¨®"/>
      <sheetName val="¨¢?¦Ì?520"/>
      <sheetName val="D??¨º72"/>
      <sheetName val="?¨¬?2¡À|"/>
      <sheetName val="¨¬??????¡§"/>
      <sheetName val="?¨¹?????¡§"/>
      <sheetName val="?¨¹??¦Ì-??"/>
      <sheetName val="10?¨¨¨¤|¡ã¡Á"/>
      <sheetName val="10?¨¨??¡ã¡Á"/>
      <sheetName val="10?¨¨????"/>
      <sheetName val="¨°??¡¤¨º£¤¨¨a"/>
      <sheetName val="??¨®¨°o???"/>
      <sheetName val="¨¢?¦Ì??¡¤??"/>
      <sheetName val="?2¡À|?¡¤??"/>
      <sheetName val="???¡§?¡¤??"/>
      <sheetName val="¨º£¤¨¨a?¡ã????"/>
      <sheetName val="?¦Ì?¡Â"/>
      <sheetName val="?¨²¨¢?"/>
      <sheetName val="????"/>
      <sheetName val="12?¨ª"/>
      <sheetName val="¡ä¨´?¨²???¡¥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  <sheetName val="POWERASSUMPTIONS"/>
      <sheetName val="Sheet1"/>
      <sheetName val="Sheet2"/>
      <sheetName val="Sheet3"/>
      <sheetName val="本期发生"/>
      <sheetName val="11度华丹"/>
      <sheetName val="13度高浓"/>
      <sheetName val="13度分配表"/>
      <sheetName val="13.65度雪花"/>
      <sheetName val="13.6雪花分配表"/>
      <sheetName val="13.65度沈阳"/>
      <sheetName val="13.65沈阳分配表"/>
      <sheetName val="11度干啤"/>
      <sheetName val="酵造过滤分配"/>
      <sheetName val="新水分配表"/>
      <sheetName val="酿造煤水电"/>
      <sheetName val="酿造麦芽"/>
      <sheetName val="汇总表"/>
      <sheetName val="煤水电备份 "/>
      <sheetName val="10.5度成本表"/>
      <sheetName val="11度雪成本表"/>
      <sheetName val="11度亚特成本表"/>
      <sheetName val="雪花干成本表"/>
      <sheetName val="华丹成本表"/>
      <sheetName val="11度沈阳鲜成本表"/>
      <sheetName val="制品辅料"/>
      <sheetName val="制品煤水电"/>
      <sheetName val="制品瓶盖商标"/>
      <sheetName val="雪花分配表"/>
      <sheetName val="雪花干分配表"/>
      <sheetName val="沈阳鲜分配表"/>
      <sheetName val="华丹分配"/>
      <sheetName val="桶酒15L"/>
      <sheetName val="桶酒20L"/>
      <sheetName val="桶酒30L"/>
      <sheetName val="桶酒10L"/>
      <sheetName val="桶酒5L"/>
      <sheetName val="桶酒20L (雪) "/>
      <sheetName val="桶酒30L (雪)  "/>
      <sheetName val="桶酒15L(华）"/>
      <sheetName val="桶酒20L（华）"/>
      <sheetName val="桶酒30L（华）"/>
      <sheetName val="桶酒20L(雪花干）"/>
      <sheetName val="*REF!"/>
      <sheetName val="G.1R-Shou COP Gf"/>
      <sheetName val="_REF!"/>
      <sheetName val="说明"/>
      <sheetName val="销量"/>
      <sheetName val="共享"/>
      <sheetName val="促销活动"/>
      <sheetName val="活动"/>
      <sheetName val="总表"/>
      <sheetName val="XL4Poppy"/>
      <sheetName val="核算项目余额表"/>
      <sheetName val="Toolbox"/>
      <sheetName val="±¾ÆÚ·¢Éú"/>
      <sheetName val="11¶È»ªµ¤"/>
      <sheetName val="13¶È¸ßÅ¨"/>
      <sheetName val="13¶È·ÖÅä±í"/>
      <sheetName val="13.65¶ÈÑ©»¨"/>
      <sheetName val="13.6Ñ©»¨·ÖÅä±í"/>
      <sheetName val="13.65¶ÈÉòÑô"/>
      <sheetName val="13.65ÉòÑô·ÖÅä±í"/>
      <sheetName val="11¶È¸ÉÆ¡"/>
      <sheetName val="½ÍÔì¹ýÂË·ÖÅä"/>
      <sheetName val="ÐÂË®·ÖÅä±í"/>
      <sheetName val="ÄðÔìÃºË®µç"/>
      <sheetName val="ÄðÔìÂóÑ¿"/>
      <sheetName val="»ã×Ü±í"/>
      <sheetName val="ÃºË®µç±¸·Ý "/>
      <sheetName val="10.5¶È³É±¾±í"/>
      <sheetName val="11¶ÈÑ©³É±¾±í"/>
      <sheetName val="11¶ÈÑÇÌØ³É±¾±í"/>
      <sheetName val="Ñ©»¨¸É³É±¾±í"/>
      <sheetName val="»ªµ¤³É±¾±í"/>
      <sheetName val="11¶ÈÉòÑôÏÊ³É±¾±í"/>
      <sheetName val="ÖÆÆ·¸¨ÁÏ"/>
      <sheetName val="ÖÆÆ·ÃºË®µç"/>
      <sheetName val="ÖÆÆ·Æ¿¸ÇÉÌ±ê"/>
      <sheetName val="Ñ©»¨·ÖÅä±í"/>
      <sheetName val="Ñ©»¨¸É·ÖÅä±í"/>
      <sheetName val="ÉòÑôÏÊ·ÖÅä±í"/>
      <sheetName val="»ªµ¤·ÖÅä"/>
      <sheetName val="Í°¾Æ15L"/>
      <sheetName val="Í°¾Æ20L"/>
      <sheetName val="Í°¾Æ30L"/>
      <sheetName val="Í°¾Æ10L"/>
      <sheetName val="Í°¾Æ5L"/>
      <sheetName val="Í°¾Æ20L (Ñ©) "/>
      <sheetName val="Í°¾Æ30L (Ñ©)  "/>
      <sheetName val="Í°¾Æ15L(»ª£©"/>
      <sheetName val="Í°¾Æ20L£¨»ª£©"/>
      <sheetName val="Í°¾Æ30L£¨»ª£©"/>
      <sheetName val="Í°¾Æ20L(Ñ©»¨¸É£©"/>
      <sheetName val="ËµÃ÷"/>
      <sheetName val="ÏúÁ¿"/>
      <sheetName val="¹²Ïí"/>
      <sheetName val="´ÙÏú»î¶¯"/>
      <sheetName val="»î¶¯"/>
      <sheetName val="×Ü±í"/>
      <sheetName val="ºËËãÏîÄ¿Óà¶î±í"/>
      <sheetName val="¡À__¨²¡¤¡é¨¦¨²"/>
      <sheetName val="11_¨¨_a¦Ì¡è"/>
      <sheetName val="13_¨¨___¡§"/>
      <sheetName val="13_¨¨¡¤___¡À¨ª"/>
      <sheetName val="13.65_¨¨___¡§"/>
      <sheetName val="13.6___¡§¡¤___¡À¨ª"/>
      <sheetName val="13.65_¨¨¨¦¨°__"/>
      <sheetName val="13.65¨¦¨°__¡¤___¡À¨ª"/>
      <sheetName val="11_¨¨_¨¦__"/>
      <sheetName val="_¨ª_¨¬1y__¡¤___"/>
      <sheetName val="D___¡¤___¡À¨ª"/>
      <sheetName val="_e_¨¬_o__¦Ì_"/>
      <sheetName val="_e_¨¬_¨®__"/>
      <sheetName val="__¡Á¨¹¡À¨ª"/>
      <sheetName val="_o__¦Ì_¡À_¡¤Y "/>
      <sheetName val="10.5_¨¨3¨¦¡À_¡À¨ª"/>
      <sheetName val="11_¨¨__3¨¦¡À_¡À¨ª"/>
      <sheetName val="11_¨¨__¨¬_3¨¦¡À_¡À¨ª"/>
      <sheetName val="___¡§_¨¦3¨¦¡À_¡À¨ª"/>
      <sheetName val="_a¦Ì¡è3¨¦¡À_¡À¨ª"/>
      <sheetName val="11_¨¨¨¦¨°___¨º3¨¦¡À_¡À¨ª"/>
      <sheetName val="___¡¤_¡§¨¢_"/>
      <sheetName val="___¡¤_o__¦Ì_"/>
      <sheetName val="___¡¤____¨¦¨¬¡À¨º"/>
      <sheetName val="___¡§¡¤___¡À¨ª"/>
      <sheetName val="___¡§_¨¦¡¤___¡À¨ª"/>
      <sheetName val="¨¦¨°___¨º¡¤___¡À¨ª"/>
      <sheetName val="_a¦Ì¡è¡¤___"/>
      <sheetName val="¨ª¡ã__15L"/>
      <sheetName val="¨ª¡ã__20L"/>
      <sheetName val="¨ª¡ã__30L"/>
      <sheetName val="¨ª¡ã__10L"/>
      <sheetName val="¨ª¡ã__5L"/>
      <sheetName val="¨ª¡ã__20L (__) "/>
      <sheetName val="¨ª¡ã__30L (__)  "/>
      <sheetName val="¨ª¡ã__15L(_a¡ê_"/>
      <sheetName val="¨ª¡ã__20L¡ê¡§_a¡ê_"/>
      <sheetName val="¨ª¡ã__30L¡ê¡§_a¡ê_"/>
      <sheetName val="¨ª¡ã__20L(___¡§_¨¦¡ê_"/>
      <sheetName val="_¦Ì_¡Â"/>
      <sheetName val="_¨²¨¢_"/>
      <sheetName val="12_¨ª"/>
      <sheetName val="¡ä¨´_¨²___¡¥"/>
      <sheetName val="___¡¥"/>
      <sheetName val="¡Á¨¹¡À¨ª"/>
      <sheetName val="o_______¨®¨¤__¡À¨ª"/>
      <sheetName val="¡À??¨²¡¤¡é¨¦¨²"/>
      <sheetName val="11?¨¨?a¦Ì¡è"/>
      <sheetName val="13?¨¨???¡§"/>
      <sheetName val="13?¨¨¡¤???¡À¨ª"/>
      <sheetName val="13.65?¨¨???¡§"/>
      <sheetName val="13.6???¡§¡¤???¡À¨ª"/>
      <sheetName val="13.65?¨¨¨¦¨°??"/>
      <sheetName val="13.65¨¦¨°??¡¤???¡À¨ª"/>
      <sheetName val="11?¨¨?¨¦??"/>
      <sheetName val="?¨ª?¨¬1y??¡¤???"/>
      <sheetName val="D???¡¤???¡À¨ª"/>
      <sheetName val="?e?¨¬?o??¦Ì?"/>
      <sheetName val="?e?¨¬?¨®??"/>
      <sheetName val="??¡Á¨¹¡À¨ª"/>
      <sheetName val="?o??¦Ì?¡À?¡¤Y "/>
      <sheetName val="10.5?¨¨3¨¦¡À?¡À¨ª"/>
      <sheetName val="11?¨¨??3¨¦¡À?¡À¨ª"/>
      <sheetName val="11?¨¨??¨¬?3¨¦¡À?¡À¨ª"/>
      <sheetName val="???¡§?¨¦3¨¦¡À?¡À¨ª"/>
      <sheetName val="?a¦Ì¡è3¨¦¡À?¡À¨ª"/>
      <sheetName val="11?¨¨¨¦¨°???¨º3¨¦¡À?¡À¨ª"/>
      <sheetName val="???¡¤?¡§¨¢?"/>
      <sheetName val="???¡¤?o??¦Ì?"/>
      <sheetName val="???¡¤????¨¦¨¬¡À¨º"/>
      <sheetName val="???¡§¡¤???¡À¨ª"/>
      <sheetName val="???¡§?¨¦¡¤???¡À¨ª"/>
      <sheetName val="¨¦¨°???¨º¡¤???¡À¨ª"/>
      <sheetName val="?a¦Ì¡è¡¤???"/>
      <sheetName val="¨ª¡ã??15L"/>
      <sheetName val="¨ª¡ã??20L"/>
      <sheetName val="¨ª¡ã??30L"/>
      <sheetName val="¨ª¡ã??10L"/>
      <sheetName val="¨ª¡ã??5L"/>
      <sheetName val="¨ª¡ã??20L (??) "/>
      <sheetName val="¨ª¡ã??30L (??)  "/>
      <sheetName val="¨ª¡ã??15L(?a¡ê?"/>
      <sheetName val="¨ª¡ã??20L¡ê¡§?a¡ê?"/>
      <sheetName val="¨ª¡ã??30L¡ê¡§?a¡ê?"/>
      <sheetName val="¨ª¡ã??20L(???¡§?¨¦¡ê?"/>
      <sheetName val="?¦Ì?¡Â"/>
      <sheetName val="?¨²¨¢?"/>
      <sheetName val="12?¨ª"/>
      <sheetName val="¡ä¨´?¨²???¡¥"/>
      <sheetName val="???¡¥"/>
      <sheetName val="o???????¨®¨¤??¡À¨ª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Sheet1"/>
      <sheetName val="Sheet2"/>
      <sheetName val="Sheet3"/>
      <sheetName val="预算底稿"/>
      <sheetName val="管理费用预算"/>
      <sheetName val="固定生产成本预算"/>
      <sheetName val="本期发生"/>
      <sheetName val="11度华丹"/>
      <sheetName val="13度高浓"/>
      <sheetName val="13度分配表"/>
      <sheetName val="13.65度雪花"/>
      <sheetName val="13.6雪花分配表"/>
      <sheetName val="13.65度沈阳"/>
      <sheetName val="13.65沈阳分配表"/>
      <sheetName val="11度干啤"/>
      <sheetName val="酵造过滤分配"/>
      <sheetName val="新水分配表"/>
      <sheetName val="酿造煤水电"/>
      <sheetName val="酿造麦芽"/>
      <sheetName val="汇总表"/>
      <sheetName val="煤水电备份 "/>
      <sheetName val="10.5度成本表"/>
      <sheetName val="11度雪成本表"/>
      <sheetName val="11度亚特成本表"/>
      <sheetName val="雪花干成本表"/>
      <sheetName val="华丹成本表"/>
      <sheetName val="11度沈阳鲜成本表"/>
      <sheetName val="制品辅料"/>
      <sheetName val="制品煤水电"/>
      <sheetName val="制品瓶盖商标"/>
      <sheetName val="雪花分配表"/>
      <sheetName val="雪花干分配表"/>
      <sheetName val="沈阳鲜分配表"/>
      <sheetName val="华丹分配"/>
      <sheetName val="桶酒15L"/>
      <sheetName val="桶酒20L"/>
      <sheetName val="桶酒30L"/>
      <sheetName val="桶酒10L"/>
      <sheetName val="桶酒5L"/>
      <sheetName val="桶酒20L (雪) "/>
      <sheetName val="桶酒30L (雪)  "/>
      <sheetName val="桶酒15L(华）"/>
      <sheetName val="桶酒20L（华）"/>
      <sheetName val="桶酒30L（华）"/>
      <sheetName val="桶酒20L(雪花干）"/>
      <sheetName val="POWER ASSUMPTIONS"/>
      <sheetName val="6月"/>
      <sheetName val="季报-表1-人数统计"/>
      <sheetName val="季报-表2-培训统计"/>
      <sheetName val="季报-表3-薪资统计"/>
      <sheetName val="季报-表4-福利统计"/>
      <sheetName val="季报-表5-员工基本信息统计"/>
      <sheetName val="季报-表6-部分专业人员信息统计"/>
      <sheetName val="季报-表7-劳务工统计"/>
      <sheetName val="月报-表8-工伤、意外事故统计"/>
      <sheetName val="月报-表9-用工争议事件统计"/>
      <sheetName val="XL4Poppy"/>
      <sheetName val="说明"/>
      <sheetName val="销量"/>
      <sheetName val="共享"/>
      <sheetName val="促销活动"/>
      <sheetName val="活动"/>
      <sheetName val="总表"/>
      <sheetName val="企业表一"/>
      <sheetName val="2002年关联方余额及交易"/>
      <sheetName val="SW-TEO"/>
      <sheetName val="核算项目余额表"/>
      <sheetName val="凭证抽查"/>
      <sheetName val="Ô¤Ëãµ×¸å"/>
      <sheetName val="¹ÜÀí·ÑÓÃÔ¤Ëã"/>
      <sheetName val="¹Ì¶¨Éú²ú³É±¾Ô¤Ëã"/>
      <sheetName val="±¾ÆÚ·¢Éú"/>
      <sheetName val="11¶È»ªµ¤"/>
      <sheetName val="13¶È¸ßÅ¨"/>
      <sheetName val="13¶È·ÖÅä±í"/>
      <sheetName val="13.65¶ÈÑ©»¨"/>
      <sheetName val="13.6Ñ©»¨·ÖÅä±í"/>
      <sheetName val="13.65¶ÈÉòÑô"/>
      <sheetName val="13.65ÉòÑô·ÖÅä±í"/>
      <sheetName val="11¶È¸ÉÆ¡"/>
      <sheetName val="½ÍÔì¹ýÂË·ÖÅä"/>
      <sheetName val="ÐÂË®·ÖÅä±í"/>
      <sheetName val="ÄðÔìÃºË®µç"/>
      <sheetName val="ÄðÔìÂóÑ¿"/>
      <sheetName val="»ã×Ü±í"/>
      <sheetName val="ÃºË®µç±¸·Ý "/>
      <sheetName val="10.5¶È³É±¾±í"/>
      <sheetName val="11¶ÈÑ©³É±¾±í"/>
      <sheetName val="11¶ÈÑÇÌØ³É±¾±í"/>
      <sheetName val="Ñ©»¨¸É³É±¾±í"/>
      <sheetName val="»ªµ¤³É±¾±í"/>
      <sheetName val="11¶ÈÉòÑôÏÊ³É±¾±í"/>
      <sheetName val="ÖÆÆ·¸¨ÁÏ"/>
      <sheetName val="ÖÆÆ·ÃºË®µç"/>
      <sheetName val="ÖÆÆ·Æ¿¸ÇÉÌ±ê"/>
      <sheetName val="Ñ©»¨·ÖÅä±í"/>
      <sheetName val="Ñ©»¨¸É·ÖÅä±í"/>
      <sheetName val="ÉòÑôÏÊ·ÖÅä±í"/>
      <sheetName val="»ªµ¤·ÖÅä"/>
      <sheetName val="Í°¾Æ15L"/>
      <sheetName val="Í°¾Æ20L"/>
      <sheetName val="Í°¾Æ30L"/>
      <sheetName val="Í°¾Æ10L"/>
      <sheetName val="Í°¾Æ5L"/>
      <sheetName val="Í°¾Æ20L (Ñ©) "/>
      <sheetName val="Í°¾Æ30L (Ñ©)  "/>
      <sheetName val="Í°¾Æ15L(»ª£©"/>
      <sheetName val="Í°¾Æ20L£¨»ª£©"/>
      <sheetName val="Í°¾Æ30L£¨»ª£©"/>
      <sheetName val="Í°¾Æ20L(Ñ©»¨¸É£©"/>
      <sheetName val="¼¾±¨-±í1-ÈËÊýÍ³¼Æ"/>
      <sheetName val="¼¾±¨-±í2-ÅàÑµÍ³¼Æ"/>
      <sheetName val="¼¾±¨-±í3-Ð½×ÊÍ³¼Æ"/>
      <sheetName val="¼¾±¨-±í4-¸£ÀûÍ³¼Æ"/>
      <sheetName val="¼¾±¨-±í5-Ô±¹¤»ù±¾ÐÅÏ¢Í³¼Æ"/>
      <sheetName val="¼¾±¨-±í6-²¿·Ö×¨ÒµÈËÔ±ÐÅÏ¢Í³¼Æ"/>
      <sheetName val="¼¾±¨-±í7-ÀÍÎñ¹¤Í³¼Æ"/>
      <sheetName val="ÔÂ±¨-±í8-¹¤ÉË¡¢ÒâÍâÊÂ¹ÊÍ³¼Æ"/>
      <sheetName val="ÔÂ±¨-±í9-ÓÃ¹¤ÕùÒéÊÂ¼þÍ³¼Æ"/>
      <sheetName val="ËµÃ÷"/>
      <sheetName val="ÏúÁ¿"/>
      <sheetName val="¹²Ïí"/>
      <sheetName val="´ÙÏú»î¶¯"/>
      <sheetName val="»î¶¯"/>
      <sheetName val="×Ü±í"/>
      <sheetName val="ÆóÒµ±íÒ»"/>
      <sheetName val="2002Äê¹ØÁª·½Óà¶î¼°½»Ò×"/>
      <sheetName val="ºËËãÏîÄ¿Óà¶î±í"/>
      <sheetName val="Æ¾Ö¤³é²é"/>
      <sheetName val="_¡è__¦Ì¡Á__"/>
      <sheetName val="1¨¹¨¤¨ª¡¤_¨®__¡è__"/>
      <sheetName val="1¨¬_¡§¨¦¨²2¨²3¨¦¡À__¡è__"/>
      <sheetName val="¡À__¨²¡¤¡é¨¦¨²"/>
      <sheetName val="11_¨¨_a¦Ì¡è"/>
      <sheetName val="13_¨¨___¡§"/>
      <sheetName val="13_¨¨¡¤___¡À¨ª"/>
      <sheetName val="13.65_¨¨___¡§"/>
      <sheetName val="13.6___¡§¡¤___¡À¨ª"/>
      <sheetName val="13.65_¨¨¨¦¨°__"/>
      <sheetName val="13.65¨¦¨°__¡¤___¡À¨ª"/>
      <sheetName val="11_¨¨_¨¦__"/>
      <sheetName val="_¨ª_¨¬1y__¡¤___"/>
      <sheetName val="D___¡¤___¡À¨ª"/>
      <sheetName val="_e_¨¬_o__¦Ì_"/>
      <sheetName val="_e_¨¬_¨®__"/>
      <sheetName val="__¡Á¨¹¡À¨ª"/>
      <sheetName val="_o__¦Ì_¡À_¡¤Y "/>
      <sheetName val="10.5_¨¨3¨¦¡À_¡À¨ª"/>
      <sheetName val="11_¨¨__3¨¦¡À_¡À¨ª"/>
      <sheetName val="11_¨¨__¨¬_3¨¦¡À_¡À¨ª"/>
      <sheetName val="___¡§_¨¦3¨¦¡À_¡À¨ª"/>
      <sheetName val="_a¦Ì¡è3¨¦¡À_¡À¨ª"/>
      <sheetName val="11_¨¨¨¦¨°___¨º3¨¦¡À_¡À¨ª"/>
      <sheetName val="___¡¤_¡§¨¢_"/>
      <sheetName val="___¡¤_o__¦Ì_"/>
      <sheetName val="___¡¤____¨¦¨¬¡À¨º"/>
      <sheetName val="___¡§¡¤___¡À¨ª"/>
      <sheetName val="___¡§_¨¦¡¤___¡À¨ª"/>
      <sheetName val="¨¦¨°___¨º¡¤___¡À¨ª"/>
      <sheetName val="_a¦Ì¡è¡¤___"/>
      <sheetName val="¨ª¡ã__15L"/>
      <sheetName val="¨ª¡ã__20L"/>
      <sheetName val="¨ª¡ã__30L"/>
      <sheetName val="¨ª¡ã__10L"/>
      <sheetName val="¨ª¡ã__5L"/>
      <sheetName val="¨ª¡ã__20L (__) "/>
      <sheetName val="¨ª¡ã__30L (__)  "/>
      <sheetName val="¨ª¡ã__15L(_a¡ê_"/>
      <sheetName val="¨ª¡ã__20L¡ê¡§_a¡ê_"/>
      <sheetName val="¨ª¡ã__30L¡ê¡§_a¡ê_"/>
      <sheetName val="¨ª¡ã__20L(___¡§_¨¦¡ê_"/>
      <sheetName val="__¡À¡§-¡À¨ª1-¨¨_¨ºy¨ª3__"/>
      <sheetName val="__¡À¡§-¡À¨ª2-_¨¤_¦Ì¨ª3__"/>
      <sheetName val="__¡À¡§-¡À¨ª3-D_¡Á¨º¨ª3__"/>
      <sheetName val="__¡À¡§-¡À¨ª4-_¡ê¨¤_¨ª3__"/>
      <sheetName val="¡§-¡À¨ª5-_¡À1¡è_¨´¡À_D__¡é¨ª3__"/>
      <sheetName val="6-2_¡¤_¡Á¡§¨°¦Ì¨¨__¡ÀD__¡é¨ª3__"/>
      <sheetName val="__¡À¡§-¡À¨ª7-¨¤¨ª__1¡è¨ª3__"/>
      <sheetName val="À¨ª8-1¡è¨¦__¡é¨°a¨ªa¨º_1¨º¨ª3__"/>
      <sheetName val="§-¡À¨ª9-¨®_1¡è_¨´¨°¨¦¨º__t¨ª3__"/>
      <sheetName val="_¦Ì_¡Â"/>
      <sheetName val="_¨²¨¢_"/>
      <sheetName val="12_¨ª"/>
      <sheetName val="¡ä¨´_¨²___¡¥"/>
      <sheetName val="___¡¥"/>
      <sheetName val="¡Á¨¹¡À¨ª"/>
      <sheetName val="_¨®¨°¦Ì¡À¨ª¨°_"/>
      <sheetName val="应收票据(关联方)"/>
      <sheetName val="?¡è??¦Ì¡Á??"/>
      <sheetName val="1¨¹¨¤¨ª¡¤?¨®??¡è??"/>
      <sheetName val="1¨¬?¡§¨¦¨²2¨²3¨¦¡À??¡è??"/>
      <sheetName val="¡À??¨²¡¤¡é¨¦¨²"/>
      <sheetName val="11?¨¨?a¦Ì¡è"/>
      <sheetName val="13?¨¨???¡§"/>
      <sheetName val="13?¨¨¡¤???¡À¨ª"/>
      <sheetName val="13.65?¨¨???¡§"/>
      <sheetName val="13.6???¡§¡¤???¡À¨ª"/>
      <sheetName val="13.65?¨¨¨¦¨°??"/>
      <sheetName val="13.65¨¦¨°??¡¤???¡À¨ª"/>
      <sheetName val="11?¨¨?¨¦??"/>
      <sheetName val="?¨ª?¨¬1y??¡¤???"/>
      <sheetName val="D???¡¤???¡À¨ª"/>
      <sheetName val="?e?¨¬?o??¦Ì?"/>
      <sheetName val="?e?¨¬?¨®??"/>
      <sheetName val="??¡Á¨¹¡À¨ª"/>
      <sheetName val="?o??¦Ì?¡À?¡¤Y "/>
      <sheetName val="10.5?¨¨3¨¦¡À?¡À¨ª"/>
      <sheetName val="11?¨¨??3¨¦¡À?¡À¨ª"/>
      <sheetName val="11?¨¨??¨¬?3¨¦¡À?¡À¨ª"/>
      <sheetName val="???¡§?¨¦3¨¦¡À?¡À¨ª"/>
      <sheetName val="?a¦Ì¡è3¨¦¡À?¡À¨ª"/>
      <sheetName val="11?¨¨¨¦¨°???¨º3¨¦¡À?¡À¨ª"/>
      <sheetName val="???¡¤?¡§¨¢?"/>
      <sheetName val="???¡¤?o??¦Ì?"/>
      <sheetName val="???¡¤????¨¦¨¬¡À¨º"/>
      <sheetName val="???¡§¡¤???¡À¨ª"/>
      <sheetName val="???¡§?¨¦¡¤???¡À¨ª"/>
      <sheetName val="¨¦¨°???¨º¡¤???¡À¨ª"/>
      <sheetName val="?a¦Ì¡è¡¤???"/>
      <sheetName val="¨ª¡ã??15L"/>
      <sheetName val="¨ª¡ã??20L"/>
      <sheetName val="¨ª¡ã??30L"/>
      <sheetName val="¨ª¡ã??10L"/>
      <sheetName val="¨ª¡ã??5L"/>
      <sheetName val="¨ª¡ã??20L (??) "/>
      <sheetName val="¨ª¡ã??30L (??)  "/>
      <sheetName val="¨ª¡ã??15L(?a¡ê?"/>
      <sheetName val="¨ª¡ã??20L¡ê¡§?a¡ê?"/>
      <sheetName val="¨ª¡ã??30L¡ê¡§?a¡ê?"/>
      <sheetName val="¨ª¡ã??20L(???¡§?¨¦¡ê?"/>
      <sheetName val="??¡À¡§-¡À¨ª1-¨¨?¨ºy¨ª3??"/>
      <sheetName val="??¡À¡§-¡À¨ª2-?¨¤?¦Ì¨ª3??"/>
      <sheetName val="??¡À¡§-¡À¨ª3-D?¡Á¨º¨ª3??"/>
      <sheetName val="??¡À¡§-¡À¨ª4-?¡ê¨¤?¨ª3??"/>
      <sheetName val="¡§-¡À¨ª5-?¡À1¡è?¨´¡À?D??¡é¨ª3??"/>
      <sheetName val="6-2?¡¤?¡Á¡§¨°¦Ì¨¨??¡ÀD??¡é¨ª3??"/>
      <sheetName val="??¡À¡§-¡À¨ª7-¨¤¨ª??1¡è¨ª3??"/>
      <sheetName val="À¨ª8-1¡è¨¦??¡é¨°a¨ªa¨º?1¨º¨ª3??"/>
      <sheetName val="§-¡À¨ª9-¨®?1¡è?¨´¨°¨¦¨º??t¨ª3??"/>
      <sheetName val="?¦Ì?¡Â"/>
      <sheetName val="?¨²¨¢?"/>
      <sheetName val="12?¨ª"/>
      <sheetName val="¡ä¨´?¨²???¡¥"/>
      <sheetName val="???¡¥"/>
      <sheetName val="?¨®¨°¦Ì¡À¨ª¨°?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银行存款"/>
      <sheetName val="其他货币资金"/>
      <sheetName val="货币资金截止测试"/>
      <sheetName val="借方"/>
      <sheetName val="贷方 "/>
      <sheetName val="以前预收"/>
      <sheetName val="借方函证"/>
      <sheetName val="借方函证 (2)"/>
      <sheetName val="贷方函证"/>
      <sheetName val="贷方函证 (2)"/>
      <sheetName val="坏账准备"/>
      <sheetName val="产成品对照表定稿"/>
      <sheetName val="原材料明细表"/>
      <sheetName val="委托各月明细"/>
      <sheetName val="固定资产分类明细"/>
      <sheetName val="2001年分类汇总"/>
      <sheetName val="2002年分类汇总"/>
      <sheetName val="固定资产表2002年1-6月定稿"/>
      <sheetName val="累计折旧分配"/>
      <sheetName val="至2002年6月已提足折旧部分"/>
      <sheetName val="审计调整明细"/>
      <sheetName val="固定资产盘点清单"/>
      <sheetName val="喷织分厂盘点"/>
      <sheetName val="印花分厂盘点"/>
      <sheetName val="宽幅分厂盘点"/>
      <sheetName val="在建工程明细表2002"/>
      <sheetName val="在建工程暂估明细"/>
      <sheetName val="短期合同清单"/>
      <sheetName val="短期借款汇总表"/>
      <sheetName val="短期借款明细表"/>
      <sheetName val="广发短借"/>
      <sheetName val="工行短借"/>
      <sheetName val="交行短借"/>
      <sheetName val="中行短借"/>
      <sheetName val="华夏短借"/>
      <sheetName val="联社安办短借"/>
      <sheetName val="建行安分短借"/>
      <sheetName val="信用柯办短借"/>
      <sheetName val="按收票人分类"/>
      <sheetName val="按银行分类明细表"/>
      <sheetName val="税金"/>
      <sheetName val="增值税2"/>
      <sheetName val="增值税3"/>
      <sheetName val="01年增值税"/>
      <sheetName val="其他未交款"/>
      <sheetName val="预提费用审定表"/>
      <sheetName val="预提费用"/>
      <sheetName val="预提费用各月明细"/>
      <sheetName val="利息匡算"/>
      <sheetName val="借款利息"/>
      <sheetName val="美元借款利息-长期借款"/>
      <sheetName val="应保留利息"/>
      <sheetName val="利息实际支付情况 (2)"/>
      <sheetName val="借款利息-短期借款"/>
      <sheetName val="长期借款明细表 (2)"/>
      <sheetName val="借款利息-长期借款"/>
      <sheetName val="合同清单"/>
      <sheetName val="长期借款汇总表"/>
      <sheetName val="长期借款明细表"/>
      <sheetName val="中行长借"/>
      <sheetName val="工行长借"/>
      <sheetName val="交行长借"/>
      <sheetName val="建行齐贤长借"/>
      <sheetName val="建行安分长借"/>
      <sheetName val="01、02"/>
      <sheetName val="主要品种"/>
      <sheetName val="主要品种月份"/>
      <sheetName val="单价"/>
      <sheetName val="关联单价"/>
      <sheetName val="Sheet1 (2)"/>
      <sheetName val="2002.1-6管理费用"/>
      <sheetName val="利息实际支付情况"/>
      <sheetName val="财务费用"/>
      <sheetName val="财务费用 (2)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收入成本表"/>
      <sheetName val="其他业务利润"/>
      <sheetName val="预收帐款"/>
      <sheetName val="应收"/>
      <sheetName val="前几名统计"/>
      <sheetName val="销售结构汇总"/>
      <sheetName val="销售结构明细"/>
      <sheetName val="应交税金"/>
      <sheetName val="应交增值税"/>
      <sheetName val="增值税明细"/>
      <sheetName val="其他未交款"/>
      <sheetName val="税金及附加"/>
      <sheetName val="应收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Sheet1"/>
      <sheetName val="      "/>
      <sheetName val="评估结果分类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应收"/>
      <sheetName val="流动资产--利润"/>
      <sheetName val="流动资产--利息"/>
      <sheetName val="流动资产--预付"/>
      <sheetName val="流动资产--补贴"/>
      <sheetName val="流动资产--其他应收"/>
      <sheetName val="流动资产--存货"/>
      <sheetName val="流动资产-原材料"/>
      <sheetName val="流动资产-材料采购"/>
      <sheetName val="流动资产-在库低值"/>
      <sheetName val="流动资产-产成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--股票"/>
      <sheetName val="长期投资--债券"/>
      <sheetName val="长期投资--其他投资"/>
      <sheetName val="房屋建筑物"/>
      <sheetName val="构筑物"/>
      <sheetName val="码头"/>
      <sheetName val="机器设备"/>
      <sheetName val="车辆"/>
      <sheetName val="电子设备"/>
      <sheetName val="船舶设备"/>
      <sheetName val="通导设备"/>
      <sheetName val="集装箱设备"/>
      <sheetName val="固定-土地"/>
      <sheetName val="工程物资"/>
      <sheetName val="土建工程"/>
      <sheetName val="设备安装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"/>
      <sheetName val="短期借款"/>
      <sheetName val="应付票据"/>
      <sheetName val="应付帐款"/>
      <sheetName val="预收帐款"/>
      <sheetName val="代销商品款"/>
      <sheetName val="其他应付款"/>
      <sheetName val="应付工资"/>
      <sheetName val="应付福利费"/>
      <sheetName val="应交税金"/>
      <sheetName val="预提费用"/>
      <sheetName val="一年内到期长期负债"/>
      <sheetName val="其他流动负债"/>
      <sheetName val="长期借款"/>
      <sheetName val="应付债券"/>
      <sheetName val="长期应付款"/>
      <sheetName val="住房周转金"/>
      <sheetName val="其他长期负债"/>
      <sheetName val="递延税款贷款"/>
      <sheetName val="00000000"/>
      <sheetName val="10000000"/>
      <sheetName val="成本费用调整表"/>
      <sheetName val="8月人数调整"/>
      <sheetName val="IP卡收入分解"/>
      <sheetName val="服务收入加其他业利润"/>
      <sheetName val="平均资产总额"/>
      <sheetName val="分公司EBITDA率"/>
      <sheetName val="收支差额"/>
      <sheetName val="上年收入"/>
      <sheetName val="本年长数互收"/>
      <sheetName val="收支系数数据"/>
      <sheetName val="收支系数"/>
      <sheetName val="资产报酬率"/>
      <sheetName val="劳动生产率"/>
      <sheetName val="百元工资产出率"/>
      <sheetName val="收入增长贡献率"/>
      <sheetName val="收支差额贡献率"/>
      <sheetName val="全年"/>
      <sheetName val="比较"/>
      <sheetName val="1-11月"/>
      <sheetName val="5运输设备"/>
      <sheetName val="1货币资金"/>
      <sheetName val="封面"/>
      <sheetName val="1固定资产汇总表"/>
      <sheetName val="4通用设备"/>
      <sheetName val="6线路设备"/>
      <sheetName val="7电信机械设备"/>
      <sheetName val="8电源设备 "/>
      <sheetName val="9固定_土地"/>
      <sheetName val="10工程物资"/>
      <sheetName val="12设备安装 (暂估入账余额)"/>
      <sheetName val="13设备安装（其他）"/>
      <sheetName val="14固定资产清理"/>
      <sheetName val="15待处理固定资产"/>
      <sheetName val="目录"/>
      <sheetName val="表1 货币资金"/>
      <sheetName val="表1-1 银行存款明细表"/>
      <sheetName val="表2 短期投资"/>
      <sheetName val="表3 应收帐款"/>
      <sheetName val="表4 应收票据"/>
      <sheetName val="表5 存货"/>
      <sheetName val="表5-1 存货跌价损失准备计算表"/>
      <sheetName val="表5-2 存货倒推表"/>
      <sheetName val="表6 预付帐款"/>
      <sheetName val="表6-1 其他应收款"/>
      <sheetName val="表6-2 待摊费用"/>
      <sheetName val="表6-3 预付及其他流动资产 "/>
      <sheetName val="表7 固定资产变动表"/>
      <sheetName val="表7-1 固定资产折旧表（上市） "/>
      <sheetName val="表7-1-1 固定资产折旧表  (非上市)"/>
      <sheetName val="表7-2 待处理财产损溢"/>
      <sheetName val="表7-3 固定资产有关资料"/>
      <sheetName val="表8-1 移动"/>
      <sheetName val="表8-2-1 数据"/>
      <sheetName val="表8-2-2 互联网"/>
      <sheetName val="表8-3 长途"/>
      <sheetName val="表8-4 寻呼"/>
      <sheetName val="表8-5 市话"/>
      <sheetName val="表8-6 在建工程明细表"/>
      <sheetName val="表8-7 工程合同汇总表(移动) NEW"/>
      <sheetName val="表8-7 工程合同汇总表(移动) (2)"/>
      <sheetName val="表8-8 在建工程有关资料"/>
      <sheetName val="表9 长期待摊费用"/>
      <sheetName val="表9-1 租赁合同汇总表"/>
      <sheetName val="表10 无形资产变动表"/>
      <sheetName val="表11 长期投资"/>
      <sheetName val="表11-1 长期股票投资"/>
      <sheetName val="表11-2 长期股权投资－未合并子公司"/>
      <sheetName val="表11-3 长期股权投资 － 合营公司"/>
      <sheetName val="表11-4 长期股权投资－联营公司"/>
      <sheetName val="表11-5 长期股权投资－参股公司"/>
      <sheetName val="表11-6 长期债权投资"/>
      <sheetName val="表11-7 其他债权投资"/>
      <sheetName val="表12 关联公司交易"/>
      <sheetName val="表12-1 与总部对帐"/>
      <sheetName val="表8-7 工程合同汇总表(移动) (5)"/>
      <sheetName val="公  "/>
      <sheetName val="共同"/>
      <sheetName val="共同 (2)"/>
      <sheetName val="BSC  BTS"/>
      <sheetName val="西门子 "/>
      <sheetName val="Sheet1 (2)"/>
      <sheetName val="光端机"/>
      <sheetName val="二次分配    "/>
      <sheetName val="二次分配     (2)"/>
      <sheetName val="二次分配     (3)"/>
      <sheetName val="二次分配     (4)"/>
      <sheetName val="表8-7 工程合同汇总表(移动) (3)"/>
      <sheetName val="表8-7 工程合同汇总表 (上市) (2)"/>
      <sheetName val="Index"/>
      <sheetName val="ADJ"/>
      <sheetName val="ADJ-Example"/>
      <sheetName val="WB"/>
      <sheetName val="Adj.No"/>
      <sheetName val="FS-W"/>
      <sheetName val="FS-N"/>
      <sheetName val="FS-O"/>
      <sheetName val="PL"/>
      <sheetName val="NA"/>
      <sheetName val="S00"/>
      <sheetName val="S01"/>
      <sheetName val="S02"/>
      <sheetName val="S03"/>
      <sheetName val="S03_3"/>
      <sheetName val="S04_3"/>
      <sheetName val="b00w"/>
      <sheetName val="b00n"/>
      <sheetName val="p00w"/>
      <sheetName val="p00n"/>
      <sheetName val="h00w"/>
      <sheetName val="h00n"/>
      <sheetName val="b01w"/>
      <sheetName val="b01n"/>
      <sheetName val="p01w"/>
      <sheetName val="p01n"/>
      <sheetName val="h01w"/>
      <sheetName val="h01n"/>
      <sheetName val="b02w"/>
      <sheetName val="b02n"/>
      <sheetName val="p02w"/>
      <sheetName val="p02n"/>
      <sheetName val="h02w"/>
      <sheetName val="h02n"/>
      <sheetName val="b03w"/>
      <sheetName val="b03n"/>
      <sheetName val="p03w"/>
      <sheetName val="p03n"/>
      <sheetName val="h03w"/>
      <sheetName val="h03n"/>
      <sheetName val="b03_3w"/>
      <sheetName val="b03_3n"/>
      <sheetName val="p03_3w"/>
      <sheetName val="p03_3n"/>
      <sheetName val="h03_3w"/>
      <sheetName val="h03_3n"/>
      <sheetName val="b04_3w"/>
      <sheetName val="b04_3n"/>
      <sheetName val="p04_3w"/>
      <sheetName val="p04_3n"/>
      <sheetName val="h04_3w"/>
      <sheetName val="h04_3n"/>
      <sheetName val="绥棱（车）"/>
      <sheetName val="绥棱"/>
      <sheetName val="上报"/>
      <sheetName val="34土地使用权"/>
      <sheetName val="甘肃省电信机械历年价格系数表"/>
      <sheetName val="Journal list"/>
      <sheetName val="Log"/>
      <sheetName val="Journal list (2)"/>
      <sheetName val="Journal list (3)"/>
      <sheetName val="Journal list (4)"/>
      <sheetName val="Journal list (5)"/>
      <sheetName val="P1 损益表"/>
      <sheetName val="P2 主营业务收入"/>
      <sheetName val="P3 跨期间工程设计收入"/>
      <sheetName val="P4 跨期间工程施工收入"/>
      <sheetName val="P5 器材供应收入 "/>
      <sheetName val="P6主营业务成本"/>
      <sheetName val="P7营业税金及附加"/>
      <sheetName val="P8营业费用"/>
      <sheetName val="P9管理费用"/>
      <sheetName val="P10利息费用"/>
      <sheetName val="P11其它业务利润(亏损)"/>
      <sheetName val="P12 投资收益汇总表"/>
      <sheetName val="P12-1 投资收益明细表"/>
      <sheetName val="P13营业外收支"/>
      <sheetName val="P14以前年度损益调整"/>
      <sheetName val="P15 所得税-企业所得税纳税调节表"/>
      <sheetName val="P16 所得税-递延税项"/>
      <sheetName val="其俖应交款"/>
      <sheetName val="应侤税金"/>
      <sheetName val="样品 "/>
      <sheetName val="样品  (2)"/>
      <sheetName val=""/>
      <sheetName val="[13 铁路配件.xlsῘ长期投资--其他投资"/>
      <sheetName val="新中大资产负债表"/>
      <sheetName val="新中大损益表"/>
      <sheetName val="内部损益表"/>
      <sheetName val="含税损益表附表（本月)"/>
      <sheetName val="含税损益表附表（本年累计)"/>
      <sheetName val="费用汇总表"/>
      <sheetName val="经营费用明细表（本月）"/>
      <sheetName val="经营费用明细表（本年）"/>
      <sheetName val="管理费用明细表（本月)"/>
      <sheetName val="管理费用明细表（本年）"/>
      <sheetName val="销售收入明细表"/>
      <sheetName val="商品库存周转天数表"/>
      <sheetName val="资产对帐表"/>
      <sheetName val="其他应收"/>
      <sheetName val="其他应付"/>
      <sheetName val="含税损益表附表（本月）"/>
      <sheetName val="含税损益表附表（本年累计）"/>
      <sheetName val="管理费用明细表（本月）"/>
      <sheetName val="资产对帐清单 "/>
      <sheetName val="汇总表"/>
      <sheetName val="税"/>
      <sheetName val="工资表"/>
      <sheetName val="01"/>
      <sheetName val="02"/>
      <sheetName val="03"/>
      <sheetName val="04"/>
      <sheetName val="05"/>
      <sheetName val="税金计提"/>
      <sheetName val="税金计提 (2)"/>
      <sheetName val="税金计提 (3)"/>
      <sheetName val="6月合并"/>
      <sheetName val="税金计提07"/>
      <sheetName val="企业表一"/>
      <sheetName val="M-5C"/>
      <sheetName val="M-5A"/>
      <sheetName val="1&amp;其他应收"/>
      <sheetName val="P!6 所得税-递延税项"/>
      <sheetName val="长期投资汇总衬"/>
      <sheetName val="中山低值"/>
      <sheetName val="基本情况"/>
      <sheetName val="流动资产--其他应收 坏帐(2)"/>
      <sheetName val="流动资产-库存材料"/>
      <sheetName val="流动资产-库存商品"/>
      <sheetName val="流动资产-出租商品"/>
      <sheetName val="流动资产-委托代销商品"/>
      <sheetName val="流动资产-受托代销商品"/>
      <sheetName val="固定_土地"/>
      <sheetName val="设备安装 (已)"/>
      <sheetName val="设备安装（未）"/>
      <sheetName val="其它应交款"/>
      <sheetName val="营业汇总-旬报"/>
      <sheetName val="营业汇总-月报"/>
      <sheetName val="移动销售汇总-旬报"/>
      <sheetName val="移动销售汇总-月报"/>
      <sheetName val="数据固定销售汇总-旬报"/>
      <sheetName val="数据固定销售汇总-月报"/>
      <sheetName val="附表1（营业厅）-下旬"/>
      <sheetName val="附表1（营业厅）-下旬 (2)"/>
      <sheetName val="附表1（营业厅）-下旬 (3)"/>
      <sheetName val="附表1（营业厅）-下旬 (4)"/>
      <sheetName val="附表1（营业厅）-下旬 (5)"/>
      <sheetName val="附表1（营业厅）-下旬 (6)"/>
      <sheetName val="附表1（营业厅）-下旬 (7)"/>
      <sheetName val="附表1（营业厅）-下旬 (8)"/>
      <sheetName val="附表1（营业厅）-下旬 (9)"/>
      <sheetName val="附表1（营业厅）-下旬 (10)"/>
      <sheetName val="附表1（营业厅）-下旬 (11)"/>
      <sheetName val="附表1（营业厅）-月报"/>
      <sheetName val="附表1（大客户） (2)-下旬"/>
      <sheetName val="附表1（大客户） (2)-下旬 (2)"/>
      <sheetName val="附表1（大客户） (2)-下旬 (3)"/>
      <sheetName val="附表1（大客户） (2)-下旬 (4)"/>
      <sheetName val="附表1（大客户） (2)-下旬 (5)"/>
      <sheetName val="附表1（大客户） (2)-下旬 (6)"/>
      <sheetName val="附表1（大客户） (2)-下旬 (7)"/>
      <sheetName val="附表1（大客户） (2)-下旬 (8)"/>
      <sheetName val="附表1（大客户） (2)-下旬 (9)"/>
      <sheetName val="附表1（大客户） (2)-下旬 (10)"/>
      <sheetName val="附表1（大客户） (2)-下旬 (11)"/>
      <sheetName val="附表1（大客户） (2)-月报"/>
      <sheetName val="附表1（经销商） (3)-下旬"/>
      <sheetName val="附表1（经销商） (3)-下旬 (2)"/>
      <sheetName val="附表1（经销商） (3)-下旬 (3)"/>
      <sheetName val="附表1（经销商） (3)-下旬 (4)"/>
      <sheetName val="附表1（经销商） (3)-下旬 (5)"/>
      <sheetName val="附表1（经销商） (3)-下旬 (6)"/>
      <sheetName val="附表1（经销商） (3)-下旬 (7)"/>
      <sheetName val="附表1（经销商） (3)-下旬 (8)"/>
      <sheetName val="附表1（经销商） (3)-下旬 (9)"/>
      <sheetName val="附表1（经销商） (3)-下旬 (10)"/>
      <sheetName val="附表1（经销商） (3)-下旬 (11)"/>
      <sheetName val="附表1（经销商） (3)-月报"/>
      <sheetName val="附表1（合作厅） (4)-下旬"/>
      <sheetName val="附表1（合作厅） (4)-下旬 (2)"/>
      <sheetName val="附表1（合作厅） (4)-下旬 (3)"/>
      <sheetName val="附表1（合作厅） (4)-下旬 (4)"/>
      <sheetName val="附表1（合作厅） (4)-下旬 (5)"/>
      <sheetName val="附表1（合作厅） (4)-下旬 (6)"/>
      <sheetName val="附表1（合作厅） (4)-下旬 (7)"/>
      <sheetName val="附表1（合作厅） (4)-下旬 (8)"/>
      <sheetName val="附表1（合作厅） (4)-下旬 (9)"/>
      <sheetName val="附表1（合作厅） (4)-下旬 (10)"/>
      <sheetName val="附表1（合作厅） (4)-下旬 (11)"/>
      <sheetName val="附表1（合作厅） (4)-月报 "/>
      <sheetName val="附表2-下旬"/>
      <sheetName val="附表2-下旬 (2)"/>
      <sheetName val="附表2-下旬 (3)"/>
      <sheetName val="附表2-下旬 (4)"/>
      <sheetName val="附表2-下旬 (5)"/>
      <sheetName val="附表2-下旬 (6)"/>
      <sheetName val="附表2-下旬 (7)"/>
      <sheetName val="附表2-下旬 (8)"/>
      <sheetName val="附表2-下旬 (9)"/>
      <sheetName val="附表2-下旬 (10)"/>
      <sheetName val="附表2-下旬 (11)"/>
      <sheetName val="附表2-月报"/>
      <sheetName val="附表3-下旬"/>
      <sheetName val="附表3-下旬 (2)"/>
      <sheetName val="附表3-下旬 (3)"/>
      <sheetName val="附表3-下旬 (4)"/>
      <sheetName val="附表3-下旬 (5)"/>
      <sheetName val="附表3-下旬 (6)"/>
      <sheetName val="附表3-下旬 (7)"/>
      <sheetName val="附表3-下旬 (8)"/>
      <sheetName val="附表3-下旬 (9)"/>
      <sheetName val="附表3-下旬 (10)"/>
      <sheetName val="附表3-下旬 (11)"/>
      <sheetName val="附表3-月报"/>
      <sheetName val="XXXXXXXX"/>
      <sheetName val="XXXXXXX0"/>
      <sheetName val="XXXXXXX1"/>
      <sheetName val="XXXXXXX2"/>
      <sheetName val="XXXXXXX3"/>
      <sheetName val="XXXXXXX4"/>
      <sheetName val="XXXXXXX5"/>
      <sheetName val="XXXXXXX6"/>
      <sheetName val="图表1"/>
      <sheetName val="2001年话费 "/>
      <sheetName val="网内"/>
      <sheetName val="2000年话费"/>
      <sheetName val="员工促销"/>
      <sheetName val="欠费"/>
      <sheetName val="县区话务量"/>
      <sheetName val="日报表"/>
      <sheetName val="9时"/>
      <sheetName val="SDCCH"/>
      <sheetName val="11时"/>
      <sheetName val="最坏小区"/>
      <sheetName val="11时MSC"/>
      <sheetName val="NICELLREL(bsc)"/>
      <sheetName val="NBRMSCLST(msc)"/>
      <sheetName val="资产对帐清"/>
      <sheetName val="资产对帐清뼀቙"/>
      <sheetName val="资产对帐清Տ"/>
      <sheetName val="资产对帐清쌀እ"/>
      <sheetName val="表9-1 租赁合同汇总衬"/>
      <sheetName val="XXXXXX_x0005__x0000_"/>
      <sheetName val="XXXXXX헾"/>
      <sheetName val="XXXXXX헾】"/>
      <sheetName val="_x0000__x0000__x0000_-_x0000_1_x0000_ _x0000_"/>
      <sheetName val="资产对帐清︀ᇕ"/>
      <sheetName val="6月"/>
      <sheetName val="XXXXXX蚘_x0013_"/>
      <sheetName val="_13 铁路配件.xlsῘ长期投资--其他投资"/>
      <sheetName val="产品销售收入成本明细表（合同）"/>
      <sheetName val="自定义"/>
      <sheetName val="选择报表"/>
      <sheetName val="XX"/>
      <sheetName val="Sample design"/>
      <sheetName val="财务费用明细表"/>
      <sheetName val="长期待摊费用明细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 refreshError="1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 refreshError="1"/>
      <sheetData sheetId="247" refreshError="1"/>
      <sheetData sheetId="248" refreshError="1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 refreshError="1"/>
      <sheetData sheetId="270"/>
      <sheetData sheetId="271" refreshError="1"/>
      <sheetData sheetId="272"/>
      <sheetData sheetId="273"/>
      <sheetData sheetId="274"/>
      <sheetData sheetId="275" refreshError="1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 refreshError="1"/>
      <sheetData sheetId="293" refreshError="1"/>
      <sheetData sheetId="294" refreshError="1"/>
      <sheetData sheetId="295" refreshError="1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 refreshError="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 refreshError="1"/>
      <sheetData sheetId="433" refreshError="1"/>
      <sheetData sheetId="434" refreshError="1"/>
      <sheetData sheetId="435"/>
      <sheetData sheetId="436" refreshError="1"/>
      <sheetData sheetId="437"/>
      <sheetData sheetId="438" refreshError="1"/>
      <sheetData sheetId="439" refreshError="1"/>
      <sheetData sheetId="440"/>
      <sheetData sheetId="441"/>
      <sheetData sheetId="442" refreshError="1"/>
      <sheetData sheetId="443" refreshError="1"/>
      <sheetData sheetId="444" refreshError="1"/>
      <sheetData sheetId="445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信息表"/>
      <sheetName val="公司资产负债表-下半年"/>
      <sheetName val="公司利润表-下半年"/>
      <sheetName val="科目汇总表"/>
      <sheetName val="调整分录"/>
      <sheetName val="审定报表"/>
      <sheetName val="名称"/>
      <sheetName val="上期正式报表"/>
      <sheetName val="正式报表全年"/>
      <sheetName val="正式报表"/>
      <sheetName val="交强险表原"/>
      <sheetName val="交强险表"/>
      <sheetName val="交强险损益表"/>
      <sheetName val="交强险费用表"/>
      <sheetName val="交强险费用表原"/>
      <sheetName val="交强险损益表业务分部"/>
      <sheetName val="交强险损益表地区分部"/>
      <sheetName val="交强险专属资产负债表"/>
      <sheetName val="银行存款明细"/>
      <sheetName val="银行余额调节表"/>
      <sheetName val="应收类汇总"/>
      <sheetName val="应收保费明细"/>
      <sheetName val="应收分保帐款明细"/>
      <sheetName val="其他应收款明细"/>
      <sheetName val="其他应收款函证"/>
      <sheetName val="应付类汇总"/>
      <sheetName val="预付赔款明细"/>
      <sheetName val="预付赔款函证"/>
      <sheetName val="预收保费明细"/>
      <sheetName val="其他应付款明细"/>
      <sheetName val="其他应付款函证"/>
      <sheetName val="低值易耗品明细表"/>
      <sheetName val="待摊汇总"/>
      <sheetName val="待摊费用明细"/>
      <sheetName val="长期待摊明细"/>
      <sheetName val="无形资产明细"/>
      <sheetName val="在建工程"/>
      <sheetName val="固定资产"/>
      <sheetName val="固定资产明细"/>
      <sheetName val="闲置、抵押固定资产明细表"/>
      <sheetName val="抵债物资"/>
      <sheetName val="应交税金"/>
      <sheetName val="预提费用明细"/>
      <sheetName val="保户储金明细"/>
      <sheetName val="存入分保保证金"/>
      <sheetName val="未决赔款准备金明细"/>
      <sheetName val="或有负债明细表"/>
      <sheetName val="资本公积"/>
      <sheetName val="保费收入"/>
      <sheetName val="分保费收入明细"/>
      <sheetName val="共保业务明细"/>
      <sheetName val="追偿款收入明细"/>
      <sheetName val="分出保费"/>
      <sheetName val="赔款支出"/>
      <sheetName val="手续费支出明细表"/>
      <sheetName val="营业费用"/>
      <sheetName val="其他收支"/>
      <sheetName val="提转准备金"/>
      <sheetName val="系统往来核对表"/>
      <sheetName val="拨付所属核对表"/>
      <sheetName val="所得税调查表"/>
      <sheetName val="所得税调查明细表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18原材料"/>
      <sheetName val="23产成品"/>
      <sheetName val="24在产品"/>
      <sheetName val="长期投资汇总表"/>
      <sheetName val="36其他长投"/>
      <sheetName val="固定资产汇总表"/>
      <sheetName val="41机器设备"/>
      <sheetName val="42车辆"/>
      <sheetName val="流动负债汇总表"/>
      <sheetName val="58应付帐"/>
      <sheetName val="59预收款"/>
      <sheetName val="61其他应付"/>
      <sheetName val="62应付工资"/>
      <sheetName val="63应付福利费"/>
      <sheetName val="64应交税金"/>
      <sheetName val="应付利润"/>
      <sheetName val="其他应交款"/>
      <sheetName val="67预提费"/>
      <sheetName val="长期负债汇总表"/>
      <sheetName val="71长期借款"/>
      <sheetName val="XL4Poppy"/>
      <sheetName val="䵁动资产汇总表"/>
      <sheetName val="Sheet1"/>
      <sheetName val="全年"/>
      <sheetName val="sheet2"/>
      <sheetName val="Sheet3"/>
      <sheetName val="比较"/>
      <sheetName val="5运输设备"/>
      <sheetName val="?动资产汇总表"/>
      <sheetName val="      "/>
      <sheetName val="封面"/>
      <sheetName val="1评估结果分类汇总表"/>
      <sheetName val="2流动资产汇总表"/>
      <sheetName val="3流动资产--现金"/>
      <sheetName val="4流动资产--银行存款"/>
      <sheetName val="5流动资产--其他货币"/>
      <sheetName val="6短投汇总表"/>
      <sheetName val="7短投股票"/>
      <sheetName val="8短投债券"/>
      <sheetName val="9短投其他"/>
      <sheetName val="10流动资产--票据"/>
      <sheetName val="11流动资产--股利"/>
      <sheetName val="12流动资产--利息"/>
      <sheetName val="13流动资产--应收"/>
      <sheetName val="PwC-1应收帐款"/>
      <sheetName val="14流动资产--其他应收"/>
      <sheetName val="PwC-2其它应收款"/>
      <sheetName val="PwC-3十大应收账款及其他应收款余额表"/>
      <sheetName val="15备用金"/>
      <sheetName val="16流动资产--预付"/>
      <sheetName val="PwC-4预付帐款"/>
      <sheetName val="17流动资产--补贴"/>
      <sheetName val="18流动资产--存货"/>
      <sheetName val="PwC-5存货"/>
      <sheetName val="19流动资产-在途物资"/>
      <sheetName val="20流动资产-库存材料"/>
      <sheetName val="21流动资产-在库低值"/>
      <sheetName val="22流动资产-在用低值"/>
      <sheetName val="23流动资产-库存商品"/>
      <sheetName val="24流动资产-出租商品"/>
      <sheetName val="25流动资产-委托加工物资"/>
      <sheetName val="26流动资产-委托代销商品"/>
      <sheetName val="27流动资产-受托代销商品"/>
      <sheetName val="28流动资产-分期收款发出商品"/>
      <sheetName val="29流动资产--待摊"/>
      <sheetName val="30流动资产--待处理"/>
      <sheetName val="31一年到期长期债权"/>
      <sheetName val="32其他流动资产"/>
      <sheetName val="33长期投资汇总表"/>
      <sheetName val="34长期投资--股票"/>
      <sheetName val="35长期投资--债券"/>
      <sheetName val="36长期投资--其他股权投资"/>
      <sheetName val="37长期投资--其他债权投资"/>
      <sheetName val="Pwc-6固定资产及累计折旧变动表"/>
      <sheetName val="PwC-6.1抵押质押担保固定资产明细表"/>
      <sheetName val="PwC-6.2闲置固定资产"/>
      <sheetName val="PwC-6.3融资租赁固定资产"/>
      <sheetName val="PwC-6.4固定资产处置"/>
      <sheetName val="PwC-6.5资产评估"/>
      <sheetName val="PwC-7在建工程"/>
      <sheetName val="38土地使用权清查评估明细表"/>
      <sheetName val="39其他无形资产"/>
      <sheetName val="40开办费"/>
      <sheetName val="41长期待摊费用"/>
      <sheetName val="42其他长期资产"/>
      <sheetName val="43递延税款借项"/>
      <sheetName val="44流动负债汇总表"/>
      <sheetName val="45短期借款"/>
      <sheetName val="46应付票据"/>
      <sheetName val="47应付帐款"/>
      <sheetName val="PwC-8应付帐款"/>
      <sheetName val="48预收帐款"/>
      <sheetName val="PwC-9预收帐款"/>
      <sheetName val="PwC-10十大应付账款及其他应付款余额表"/>
      <sheetName val="49应付工资"/>
      <sheetName val="PwC-11应付工资及应付福利费"/>
      <sheetName val="50应付福利费"/>
      <sheetName val="PwC-12福利费计算表"/>
      <sheetName val="51应付股利"/>
      <sheetName val="52应交上级资金"/>
      <sheetName val="53应交税金"/>
      <sheetName val="54其它应交款"/>
      <sheetName val="55其他应付款"/>
      <sheetName val="PwC-13其他应付款"/>
      <sheetName val="56预提费用"/>
      <sheetName val="57预计负债"/>
      <sheetName val="58一年内到期长期负债"/>
      <sheetName val="59其他流动负债"/>
      <sheetName val="60长期负债汇总表"/>
      <sheetName val="61长期借款"/>
      <sheetName val="62应付债券"/>
      <sheetName val="63长期应付款"/>
      <sheetName val="PwC-14长期应付款及其他长期负债变动"/>
      <sheetName val="64专项应付款"/>
      <sheetName val="65其他长期负债"/>
      <sheetName val="66递延税款贷项"/>
      <sheetName val="00000000"/>
      <sheetName val="00000001"/>
      <sheetName val="批销"/>
      <sheetName val="补机"/>
      <sheetName val="跌价3－1"/>
      <sheetName val="跌价3－2"/>
      <sheetName val="跌价3－3"/>
      <sheetName val="跌价6－1"/>
      <sheetName val="跌价10-1"/>
      <sheetName val="跌价10-2"/>
      <sheetName val="跌价10-3"/>
      <sheetName val="跌价10-4"/>
      <sheetName val="跌价10-5"/>
      <sheetName val="跌价10－6"/>
      <sheetName val="跌价10-7"/>
      <sheetName val="跌价12-1"/>
      <sheetName val="跌价12-2"/>
      <sheetName val="跌价12-3"/>
      <sheetName val="国信01.06"/>
      <sheetName val="国信01.06新"/>
      <sheetName val="目录"/>
      <sheetName val="表1 货币资金"/>
      <sheetName val="表1-1 银行存款明细表"/>
      <sheetName val="表2 短期投资"/>
      <sheetName val="表3 应收帐款"/>
      <sheetName val="表4 应收票据"/>
      <sheetName val="表5 存货"/>
      <sheetName val="表5-1 存货跌价损失准备计算表"/>
      <sheetName val="表5-2 存货倒推表"/>
      <sheetName val="表6 预付帐款"/>
      <sheetName val="表6-1 其他应收款"/>
      <sheetName val="表6-2 待摊费用"/>
      <sheetName val="表6-3 预付及其他流动资产 "/>
      <sheetName val="表7 固定资产变动表"/>
      <sheetName val="表7-1 固定资产折旧表（上市） "/>
      <sheetName val="表7-1-1 固定资产折旧表  (非上市)"/>
      <sheetName val="表7-2 待处理财产损溢"/>
      <sheetName val="表7-3 固定资产有关资料"/>
      <sheetName val="表8-1 移动"/>
      <sheetName val="表8-2-1 数据"/>
      <sheetName val="表8-2-2 互联网"/>
      <sheetName val="表8-3 长途"/>
      <sheetName val="表8-4 寻呼"/>
      <sheetName val="表8-5 市话"/>
      <sheetName val="表8-6 在建工程明细表"/>
      <sheetName val="表8-7 工程合同汇总表(移动) NEW"/>
      <sheetName val="表8-7 工程合同汇总表(移动) (2)"/>
      <sheetName val="表8-8 在建工程有关资料"/>
      <sheetName val="表9 长期待摊费用"/>
      <sheetName val="表9-1 租赁合同汇总表"/>
      <sheetName val="表10 无形资产变动表"/>
      <sheetName val="表11 长期投资"/>
      <sheetName val="表11-1 长期股票投资"/>
      <sheetName val="表11-2 长期股权投资－未合并子公司"/>
      <sheetName val="表11-3 长期股权投资 － 合营公司"/>
      <sheetName val="表11-4 长期股权投资－联营公司"/>
      <sheetName val="表11-5 长期股权投资－参股公司"/>
      <sheetName val="表11-6 长期债权投资"/>
      <sheetName val="表11-7 其他债权投资"/>
      <sheetName val="表12 关联公司交易"/>
      <sheetName val="表12-1 与总部对帐"/>
      <sheetName val="表8-7 工程合同汇总表(移动) (5)"/>
      <sheetName val="公  "/>
      <sheetName val="共同"/>
      <sheetName val="共同 (2)"/>
      <sheetName val="BSC  BTS"/>
      <sheetName val="西门子 "/>
      <sheetName val="Sheet1 (2)"/>
      <sheetName val="光端机"/>
      <sheetName val="二次分配    "/>
      <sheetName val="二次分配     (2)"/>
      <sheetName val="二次分配     (3)"/>
      <sheetName val="二次分配     (4)"/>
      <sheetName val="表8-7 工程合同汇总表(移动) (3)"/>
      <sheetName val="表8-7 工程合同汇总表 (上市) (2)"/>
      <sheetName val="FS-W"/>
      <sheetName val="FS-N"/>
      <sheetName val="表7-4-1 固定资产变动表  (分专业)"/>
      <sheetName val="表8-7 工程合同汇总表"/>
      <sheetName val="表7-1 固定赤产折旧表（上市） "/>
      <sheetName val="Journal list"/>
      <sheetName val="Journal list (2)"/>
      <sheetName val="Journal list (3)"/>
      <sheetName val="Journal list (4)"/>
      <sheetName val="Journal list (5)"/>
      <sheetName val="Log"/>
      <sheetName val="30流动资产--垅处理"/>
      <sheetName val="31"/>
      <sheetName val="xxxxx"/>
      <sheetName val="00000"/>
      <sheetName val="kkkkk"/>
      <sheetName val="上半年汇总"/>
      <sheetName val="三季度汇总"/>
      <sheetName val="3-1汇总表"/>
      <sheetName val="3-6实收"/>
      <sheetName val="调节表"/>
      <sheetName val="3-7欠收"/>
      <sheetName val="欠收原因"/>
      <sheetName val="3-5调整说明书"/>
      <sheetName val="3-2-1月折扣计算表"/>
      <sheetName val="3-3季度"/>
      <sheetName val="3-4年度"/>
      <sheetName val="3-2-3特价机"/>
      <sheetName val="3-2-2代销"/>
      <sheetName val="上年实收调整"/>
      <sheetName val="委托代收明细表"/>
      <sheetName val="4-2降价"/>
      <sheetName val="4-2降价负数"/>
      <sheetName val="4-3退残"/>
      <sheetName val="4-3退残负数"/>
      <sheetName val="残次"/>
      <sheetName val="00000000000000"/>
      <sheetName val="05年日照其他收入汇总表"/>
      <sheetName val="05年日照其他收入明细表"/>
      <sheetName val="汇总表"/>
      <sheetName val="税"/>
      <sheetName val="工资表"/>
      <sheetName val="收文签"/>
      <sheetName val="联合通信收文"/>
      <sheetName val="部门函"/>
      <sheetName val="传真电报"/>
      <sheetName val="新时空收文"/>
      <sheetName val="发文签"/>
      <sheetName val="联合通信发文"/>
      <sheetName val="公司函"/>
      <sheetName val="工会发文"/>
      <sheetName val="党委发文"/>
      <sheetName val="联通有限发文"/>
      <sheetName val="新时空发文"/>
      <sheetName val="通知"/>
      <sheetName val="各类经营报表报告"/>
      <sheetName val="Sheet10"/>
      <sheetName val="表_x0010_-1 银行存款明细表"/>
      <sheetName val="01"/>
      <sheetName val="02"/>
      <sheetName val="03"/>
      <sheetName val="04"/>
      <sheetName val="05"/>
      <sheetName val="税金计提"/>
      <sheetName val="税金计提 (2)"/>
      <sheetName val="税金计提 (3)"/>
      <sheetName val="6月合并"/>
      <sheetName val="税金计提07"/>
      <sheetName val="Z1 资产负债表(企财01表)"/>
      <sheetName val="Z2 利润及利润分配表(企财02表)"/>
      <sheetName val="Z3 现金流量表(企财03表)"/>
      <sheetName val="Z5 所有者权益（或股东权益）增减变动表(企财05表)"/>
      <sheetName val="Z6 应上交应弥补款项表(企财06表)"/>
      <sheetName val="Z7 基本情况表(企财07表)"/>
      <sheetName val="Z9 汇编范围企业年度间主要指标比较表(企财09表)"/>
      <sheetName val="Z10 应收款项情况表(企财10表)"/>
      <sheetName val="Z11 存货及固定资产情况表(企财11表)"/>
      <sheetName val="Z12 投资情况表(企财12表)"/>
      <sheetName val="Z13 对外长期股权投资情况表(企财13表)"/>
      <sheetName val="Z15 主要业务情况表(企财15表)"/>
      <sheetName val="Z16 成本费用情况表(企财16表)"/>
      <sheetName val="Z17 人工成本情况表(企财17表)"/>
      <sheetName val="Z18 利润分配（派）情况表(企财18表)"/>
      <sheetName val="Z30 工效挂钩清算情况表(企财30表)"/>
      <sheetName val="FXZB 主要分析指标表计算机自动生成"/>
      <sheetName val="SG 施工企业补充指标表"/>
      <sheetName val="QCF05 应收款项情况表(附注05表)"/>
      <sheetName val="QCF08 长期投资情况表(附注08表)"/>
      <sheetName val="QCF09 长期股权投资情况表(附注09表)"/>
      <sheetName val="QCF13 固定资产情况表(附注13表)"/>
      <sheetName val="QCF14 累计折旧情况表(附注14表)"/>
      <sheetName val="QCF16 无形资产情况表(附注16表)"/>
      <sheetName val="QCF23 实收资本情况表(附注23表)"/>
      <sheetName val="QCF25 盈余公积情况表(附注25表)"/>
      <sheetName val="QCF26 未分配利润情况表(附注26表)"/>
      <sheetName val="QCF27 主营业务收入与成本情况表(附注27表)"/>
      <sheetName val="QCF29 财务费用情况表(附注29表)"/>
      <sheetName val="QCF30 投资收益情况表(附注30表)"/>
      <sheetName val="QCF32 营业外收支情况表(附注32表)"/>
      <sheetName val="HB01 所有者权益构成变化表(会合并01表)"/>
      <sheetName val="HB02 利润分配表(会合并02表)"/>
      <sheetName val="HB04 内部长期投资情况表(会合并04表)"/>
      <sheetName val="FZ01 货币资金情况表(会附注01表)"/>
      <sheetName val="FZ02 应收款项情况表(会附注02表)"/>
      <sheetName val="FZ04 固定资产及累计折旧情况表(会附注04表)"/>
      <sheetName val="FZ05 无形资产情况表(会附注05表)"/>
      <sheetName val="FZ08 应付款项情况表(会附注08表)"/>
      <sheetName val="FZ09 应交税金情况表(会附注09表)"/>
      <sheetName val="FZ15 资产负债表年初数变化情况表(一)(会附注15表)"/>
      <sheetName val="FZ16 资产负债表年初数变化情况表(二)(会附注16表)"/>
      <sheetName val="FZ17 利润及利润分配表上年实际数变化情况表(一)(会附注1"/>
      <sheetName val="FZ18 利润及利润分配表上年实际数变化情况表(二)(会附注1"/>
      <sheetName val="BC02 应收款项构成情况表(会补充02表)"/>
      <sheetName val="BC05 主营业务分布情况表(会补充05表)"/>
      <sheetName val="BC11 企业负责人经营业绩考核指标分析计算表(会补充11表)"/>
      <sheetName val="BC12 应收款项情况补充表(会补充12表)"/>
      <sheetName val="BC14 应付款项情况补充表(会补充14表)"/>
      <sheetName val="表8-7 工程合同汇总衬(移动) (5)"/>
      <sheetName val="51应_xffff_股_xffff_"/>
      <sheetName val="52ﾔ仿上级资金"/>
      <sheetName val="53_xffff_交税金"/>
      <sheetName val="64_xffff_交税金"/>
      <sheetName val="蒔业利润"/>
      <sheetName val="其他_xffff_交款"/>
      <sheetName val="需补充资料"/>
      <sheetName val="账表核对（期初）"/>
      <sheetName val="货币资金明细表"/>
      <sheetName val="货币资金主表"/>
      <sheetName val="现金主表"/>
      <sheetName val="现金明细表"/>
      <sheetName val="现金抽凭"/>
      <sheetName val="银行存款主表"/>
      <sheetName val="银行存款明细表"/>
      <sheetName val="银行存款余额调节表"/>
      <sheetName val="银行存款抽凭"/>
      <sheetName val="实收资本主表"/>
      <sheetName val="实收资本明细表 "/>
      <sheetName val="盈余公积主表"/>
      <sheetName val="盈余公积明细表"/>
      <sheetName val="应付福利费主表"/>
      <sheetName val="应付福利费变动情况 "/>
      <sheetName val="补贴收入主表"/>
      <sheetName val="营业外收入主表"/>
      <sheetName val="营业外收入明细表"/>
      <sheetName val="营业外收入抽凭"/>
      <sheetName val="营业外支出主表"/>
      <sheetName val="营业外支出明细表"/>
      <sheetName val="营业外支出抽凭"/>
      <sheetName val="固定资产"/>
      <sheetName val="固定资产明细"/>
      <sheetName val="折旧"/>
      <sheetName val="检查应付工资波动"/>
      <sheetName val="应付工资抽凭"/>
      <sheetName val="PwC-6.2闲置固定资_x0000_"/>
      <sheetName val="PwC-11应付工资及应付福利ഹ"/>
      <sheetName val="概况表"/>
      <sheetName val="明细表总表"/>
      <sheetName val="资产总表"/>
      <sheetName val="交换设备"/>
      <sheetName val="交换资产总表 "/>
      <sheetName val="交换资产明细表"/>
      <sheetName val="交换明细表"/>
      <sheetName val="基站设备"/>
      <sheetName val="基站资产明细表"/>
      <sheetName val="基站资产总表 "/>
      <sheetName val="基站明细表"/>
      <sheetName val="光设资产总表"/>
      <sheetName val="本地传输光缆设备"/>
      <sheetName val="光设资产明细表"/>
      <sheetName val="光设备明细表"/>
      <sheetName val="_动资产汇总表"/>
      <sheetName val="Sourc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名称"/>
      <sheetName val="信息表"/>
      <sheetName val="公司资产负债表-下半年"/>
      <sheetName val="公司利润表-下半年"/>
      <sheetName val="科目汇总表"/>
      <sheetName val="调整分录"/>
      <sheetName val="审定报表"/>
      <sheetName val="上期正式报表"/>
      <sheetName val="正式报表全年"/>
      <sheetName val="正式报表"/>
      <sheetName val="交强险表原"/>
      <sheetName val="交强险表"/>
      <sheetName val="交强险损益表"/>
      <sheetName val="交强险费用表"/>
      <sheetName val="交强险费用表原"/>
      <sheetName val="交强险损益表业务分部"/>
      <sheetName val="交强险损益表地区分部"/>
      <sheetName val="交强险专属资产负债表"/>
      <sheetName val="银行存款明细"/>
      <sheetName val="银行余额调节表"/>
      <sheetName val="应收类汇总"/>
      <sheetName val="应收保费明细"/>
      <sheetName val="应收分保帐款明细"/>
      <sheetName val="其他应收款明细"/>
      <sheetName val="其他应收款函证"/>
      <sheetName val="应付类汇总"/>
      <sheetName val="预付赔款明细"/>
      <sheetName val="预付赔款函证"/>
      <sheetName val="预收保费明细"/>
      <sheetName val="其他应付款明细"/>
      <sheetName val="其他应付款函证"/>
      <sheetName val="低值易耗品明细表"/>
      <sheetName val="待摊汇总"/>
      <sheetName val="待摊费用明细"/>
      <sheetName val="长期待摊明细"/>
      <sheetName val="无形资产明细"/>
      <sheetName val="在建工程"/>
      <sheetName val="固定资产"/>
      <sheetName val="固定资产明细"/>
      <sheetName val="闲置、抵押固定资产明细表"/>
      <sheetName val="抵债物资"/>
      <sheetName val="应交税金"/>
      <sheetName val="预提费用明细"/>
      <sheetName val="保户储金明细"/>
      <sheetName val="存入分保保证金"/>
      <sheetName val="未决赔款准备金明细"/>
      <sheetName val="或有负债明细表"/>
      <sheetName val="资本公积"/>
      <sheetName val="保费收入"/>
      <sheetName val="分保费收入明细"/>
      <sheetName val="共保业务明细"/>
      <sheetName val="追偿款收入明细"/>
      <sheetName val="分出保费"/>
      <sheetName val="赔款支出"/>
      <sheetName val="手续费支出明细表"/>
      <sheetName val="营业费用"/>
      <sheetName val="其他收支"/>
      <sheetName val="提转准备金"/>
      <sheetName val="系统往来核对表"/>
      <sheetName val="拨付所属核对表"/>
      <sheetName val="所得税调查表"/>
      <sheetName val="所得税调查明细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  <sheetName val="UFPrn20020708110604"/>
      <sheetName val="现金流量表2"/>
      <sheetName val="现金流量表3"/>
      <sheetName val="00000000"/>
      <sheetName val="Sheet1"/>
      <sheetName val="Sheet2"/>
      <sheetName val="2002年3月份"/>
      <sheetName val="2004年4月份"/>
      <sheetName val="Sheet3"/>
      <sheetName val="XL4Poppy"/>
      <sheetName val="Menu"/>
      <sheetName val="表1(汇总）"/>
      <sheetName val="表1 质管部(14)"/>
      <sheetName val="表1财务部(16) "/>
      <sheetName val="表1行政部(16)"/>
      <sheetName val="表1采购部(3)"/>
      <sheetName val="表1设备部(9)"/>
      <sheetName val="表1生产部(7)"/>
      <sheetName val="总经办"/>
      <sheetName val="表2"/>
      <sheetName val="Calendar"/>
      <sheetName val="表1"/>
      <sheetName val="表3"/>
      <sheetName val="表4"/>
      <sheetName val="表5"/>
      <sheetName val="表6"/>
      <sheetName val="表7"/>
      <sheetName val="表8"/>
      <sheetName val="表9"/>
      <sheetName val="表10"/>
      <sheetName val="表11"/>
      <sheetName val="表12"/>
      <sheetName val="表13"/>
      <sheetName val="表14"/>
      <sheetName val="表14 -1"/>
      <sheetName val="表14 -2"/>
      <sheetName val="表15"/>
      <sheetName val="仓储"/>
      <sheetName val="维修"/>
      <sheetName val="蒸汽"/>
      <sheetName val="供电"/>
      <sheetName val="污水"/>
      <sheetName val=" 能源"/>
      <sheetName val="供水"/>
      <sheetName val="空压"/>
      <sheetName val="制泠"/>
      <sheetName val="二氧化碳"/>
      <sheetName val="酿造"/>
      <sheetName val="包一"/>
      <sheetName val="包二"/>
      <sheetName val="包三"/>
      <sheetName val="总公司"/>
      <sheetName val="绿叶24"/>
      <sheetName val="绿叶12"/>
      <sheetName val="绿叶10"/>
      <sheetName val="清爽绿叶24"/>
      <sheetName val="清爽绿叶12"/>
      <sheetName val="散扎酒"/>
      <sheetName val="单位成本"/>
      <sheetName val="⬫⬫礫剑干啤（累"/>
      <sheetName val="本期发生"/>
      <sheetName val="11度华丹"/>
      <sheetName val="13度高浓"/>
      <sheetName val="13度分配表"/>
      <sheetName val="13.65度雪花"/>
      <sheetName val="13.6雪花分配表"/>
      <sheetName val="13.65度沈阳"/>
      <sheetName val="13.65沈阳分配表"/>
      <sheetName val="11度干啤"/>
      <sheetName val="酵造过滤分配"/>
      <sheetName val="新水分配表"/>
      <sheetName val="酿造煤水电"/>
      <sheetName val="酿造麦芽"/>
      <sheetName val="汇总表"/>
      <sheetName val="煤水电备份 "/>
      <sheetName val="10.5度成本表"/>
      <sheetName val="11度雪成本表"/>
      <sheetName val="11度亚特成本表"/>
      <sheetName val="雪花干成本表"/>
      <sheetName val="华丹成本表"/>
      <sheetName val="11度沈阳鲜成本表"/>
      <sheetName val="制品辅料"/>
      <sheetName val="制品煤水电"/>
      <sheetName val="制品瓶盖商标"/>
      <sheetName val="雪花分配表"/>
      <sheetName val="雪花干分配表"/>
      <sheetName val="沈阳鲜分配表"/>
      <sheetName val="华丹分配"/>
      <sheetName val="桶酒15L"/>
      <sheetName val="桶酒20L"/>
      <sheetName val="桶酒30L"/>
      <sheetName val="桶酒10L"/>
      <sheetName val="桶酒5L"/>
      <sheetName val="桶酒20L (雪) "/>
      <sheetName val="桶酒30L (雪)  "/>
      <sheetName val="桶酒15L(华）"/>
      <sheetName val="桶酒20L（华）"/>
      <sheetName val="桶酒30L（华）"/>
      <sheetName val="桶酒20L(雪花干）"/>
      <sheetName val="SW_TEO"/>
      <sheetName val="Open"/>
      <sheetName val="说明"/>
      <sheetName val="销量"/>
      <sheetName val="共享"/>
      <sheetName val="促销活动"/>
      <sheetName val="活动"/>
      <sheetName val="总表"/>
      <sheetName val="固定资产折旧测试"/>
      <sheetName val="__礫剑干啤（累"/>
      <sheetName val="Main"/>
      <sheetName val="ÏÖ½ðÁ÷Á¿±í2"/>
      <sheetName val="ÏÖ½ðÁ÷Á¿±í3"/>
      <sheetName val="2002Äê3ÔÂ·Ý"/>
      <sheetName val="2004Äê4ÔÂ·Ý"/>
      <sheetName val="±í1(»ã×Ü£©"/>
      <sheetName val="±í1 ÖÊ¹Ü²¿(14)"/>
      <sheetName val="±í1²ÆÎñ²¿(16) "/>
      <sheetName val="±í1ÐÐÕþ²¿(16)"/>
      <sheetName val="±í1²É¹º²¿(3)"/>
      <sheetName val="±í1Éè±¸²¿(9)"/>
      <sheetName val="±í1Éú²ú²¿(7)"/>
      <sheetName val="×Ü¾­°ì"/>
      <sheetName val="±í2"/>
      <sheetName val="±í1"/>
      <sheetName val="±í3"/>
      <sheetName val="±í4"/>
      <sheetName val="±í5"/>
      <sheetName val="±í6"/>
      <sheetName val="±í7"/>
      <sheetName val="±í8"/>
      <sheetName val="±í9"/>
      <sheetName val="±í10"/>
      <sheetName val="±í11"/>
      <sheetName val="±í12"/>
      <sheetName val="±í13"/>
      <sheetName val="±í14"/>
      <sheetName val="±í14 -1"/>
      <sheetName val="±í14 -2"/>
      <sheetName val="±í15"/>
      <sheetName val="²Ö´¢"/>
      <sheetName val="Î¬ÐÞ"/>
      <sheetName val="ÕôÆû"/>
      <sheetName val="¹©µç"/>
      <sheetName val="ÎÛË®"/>
      <sheetName val=" ÄÜÔ´"/>
      <sheetName val="¹©Ë®"/>
      <sheetName val="¿ÕÑ¹"/>
      <sheetName val="ÖÆãö"/>
      <sheetName val="¶þÑõ»¯Ì¼"/>
      <sheetName val="ÄðÔì"/>
      <sheetName val="°üÒ»"/>
      <sheetName val="°ü¶þ"/>
      <sheetName val="°üÈý"/>
      <sheetName val="×Ü¹«Ë¾"/>
      <sheetName val="ÂÌÒ¶24"/>
      <sheetName val="ÂÌÒ¶12"/>
      <sheetName val="ÂÌÒ¶10"/>
      <sheetName val="ÇåË¬ÂÌÒ¶24"/>
      <sheetName val="ÇåË¬ÂÌÒ¶12"/>
      <sheetName val="É¢Ôú¾Æ"/>
      <sheetName val="µ¥Î»³É±¾"/>
      <sheetName val="__µ_½£¸ÉÆ¡£¨ÀÛ"/>
      <sheetName val="±¾ÆÚ·¢Éú"/>
      <sheetName val="11¶È»ªµ¤"/>
      <sheetName val="13¶È¸ßÅ¨"/>
      <sheetName val="13¶È·ÖÅä±í"/>
      <sheetName val="13.65¶ÈÑ©»¨"/>
      <sheetName val="13.6Ñ©»¨·ÖÅä±í"/>
      <sheetName val="13.65¶ÈÉòÑô"/>
      <sheetName val="13.65ÉòÑô·ÖÅä±í"/>
      <sheetName val="11¶È¸ÉÆ¡"/>
      <sheetName val="½ÍÔì¹ýÂË·ÖÅä"/>
      <sheetName val="ÐÂË®·ÖÅä±í"/>
      <sheetName val="ÄðÔìÃºË®µç"/>
      <sheetName val="ÄðÔìÂóÑ¿"/>
      <sheetName val="»ã×Ü±í"/>
      <sheetName val="ÃºË®µç±¸·Ý "/>
      <sheetName val="10.5¶È³É±¾±í"/>
      <sheetName val="11¶ÈÑ©³É±¾±í"/>
      <sheetName val="11¶ÈÑÇÌØ³É±¾±í"/>
      <sheetName val="Ñ©»¨¸É³É±¾±í"/>
      <sheetName val="»ªµ¤³É±¾±í"/>
      <sheetName val="11¶ÈÉòÑôÏÊ³É±¾±í"/>
      <sheetName val="ÖÆÆ·¸¨ÁÏ"/>
      <sheetName val="ÖÆÆ·ÃºË®µç"/>
      <sheetName val="ÖÆÆ·Æ¿¸ÇÉÌ±ê"/>
      <sheetName val="Ñ©»¨·ÖÅä±í"/>
      <sheetName val="Ñ©»¨¸É·ÖÅä±í"/>
      <sheetName val="ÉòÑôÏÊ·ÖÅä±í"/>
      <sheetName val="»ªµ¤·ÖÅä"/>
      <sheetName val="Í°¾Æ15L"/>
      <sheetName val="Í°¾Æ20L"/>
      <sheetName val="Í°¾Æ30L"/>
      <sheetName val="Í°¾Æ10L"/>
      <sheetName val="Í°¾Æ5L"/>
      <sheetName val="Í°¾Æ20L (Ñ©) "/>
      <sheetName val="Í°¾Æ30L (Ñ©)  "/>
      <sheetName val="Í°¾Æ15L(»ª£©"/>
      <sheetName val="Í°¾Æ20L£¨»ª£©"/>
      <sheetName val="Í°¾Æ30L£¨»ª£©"/>
      <sheetName val="Í°¾Æ20L(Ñ©»¨¸É£©"/>
      <sheetName val="ËµÃ÷"/>
      <sheetName val="ÏúÁ¿"/>
      <sheetName val="¹²Ïí"/>
      <sheetName val="´ÙÏú»î¶¯"/>
      <sheetName val="»î¶¯"/>
      <sheetName val="×Ü±í"/>
      <sheetName val="¹Ì¶¨×Ê²úÕÛ¾É²âÊÔ"/>
      <sheetName val="___e¨¢¡Â¨¢_¡À¨ª2"/>
      <sheetName val="___e¨¢¡Â¨¢_¡À¨ª3"/>
      <sheetName val="2002_¨º3__¡¤Y"/>
      <sheetName val="2004_¨º4__¡¤Y"/>
      <sheetName val="¡À¨ª1(__¡Á¨¹¡ê_"/>
      <sheetName val="¡À¨ª1 _¨º1¨¹2_(14)"/>
      <sheetName val="¡À¨ª12___2_(16) "/>
      <sheetName val="¡À¨ª1DD_t2_(16)"/>
      <sheetName val="¡À¨ª12¨¦1o2_(3)"/>
      <sheetName val="¡À¨ª1¨¦¨¨¡À_2_(9)"/>
      <sheetName val="¡À¨ª1¨¦¨²2¨²2_(7)"/>
      <sheetName val="¡Á¨¹_-¡ã¨¬"/>
      <sheetName val="¡À¨ª2"/>
      <sheetName val="¡À¨ª1"/>
      <sheetName val="¡À¨ª3"/>
      <sheetName val="¡À¨ª4"/>
      <sheetName val="¡À¨ª5"/>
      <sheetName val="¡À¨ª6"/>
      <sheetName val="¡À¨ª7"/>
      <sheetName val="¡À¨ª8"/>
      <sheetName val="¡À¨ª9"/>
      <sheetName val="¡À¨ª10"/>
      <sheetName val="¡À¨ª11"/>
      <sheetName val="¡À¨ª12"/>
      <sheetName val="¡À¨ª13"/>
      <sheetName val="¡À¨ª14"/>
      <sheetName val="¡À¨ª14 -1"/>
      <sheetName val="¡À¨ª14 -2"/>
      <sheetName val="¡À¨ª15"/>
      <sheetName val="2_¡ä¡é"/>
      <sheetName val="__DT"/>
      <sheetName val="____"/>
      <sheetName val="1_¦Ì_"/>
      <sheetName val=" _¨¹_¡ä"/>
      <sheetName val="1___"/>
      <sheetName val="___1"/>
      <sheetName val="_t___¡¥¨¬_"/>
      <sheetName val="_e_¨¬"/>
      <sheetName val="¡ã¨¹¨°_"/>
      <sheetName val="¡ã¨¹_t"/>
      <sheetName val="¡ã¨¹¨¨y"/>
      <sheetName val="¡Á¨¹1___"/>
      <sheetName val="_¨¬¨°_24"/>
      <sheetName val="_¨¬¨°_12"/>
      <sheetName val="_¨¬¨°_10"/>
      <sheetName val="_____¨¬¨°_24"/>
      <sheetName val="_____¨¬¨°_12"/>
      <sheetName val="¨¦¡é_¨²__"/>
      <sheetName val="¦Ì£¤__3¨¦¡À_"/>
      <sheetName val="__¦Ì__¡ê_¨¦__¡ê¡§¨¤_"/>
      <sheetName val="¡À__¨²¡¤¡é¨¦¨²"/>
      <sheetName val="11_¨¨_a¦Ì¡è"/>
      <sheetName val="13_¨¨___¡§"/>
      <sheetName val="13_¨¨¡¤___¡À¨ª"/>
      <sheetName val="13.65_¨¨___¡§"/>
      <sheetName val="13.6___¡§¡¤___¡À¨ª"/>
      <sheetName val="13.65_¨¨¨¦¨°__"/>
      <sheetName val="13.65¨¦¨°__¡¤___¡À¨ª"/>
      <sheetName val="11_¨¨_¨¦__"/>
      <sheetName val="_¨ª_¨¬1y__¡¤___"/>
      <sheetName val="D___¡¤___¡À¨ª"/>
      <sheetName val="_e_¨¬_o__¦Ì_"/>
      <sheetName val="_e_¨¬_¨®__"/>
      <sheetName val="__¡Á¨¹¡À¨ª"/>
      <sheetName val="_o__¦Ì_¡À_¡¤Y "/>
      <sheetName val="10.5_¨¨3¨¦¡À_¡À¨ª"/>
      <sheetName val="11_¨¨__3¨¦¡À_¡À¨ª"/>
      <sheetName val="11_¨¨__¨¬_3¨¦¡À_¡À¨ª"/>
      <sheetName val="___¡§_¨¦3¨¦¡À_¡À¨ª"/>
      <sheetName val="_a¦Ì¡è3¨¦¡À_¡À¨ª"/>
      <sheetName val="11_¨¨¨¦¨°___¨º3¨¦¡À_¡À¨ª"/>
      <sheetName val="___¡¤_¡§¨¢_"/>
      <sheetName val="___¡¤_o__¦Ì_"/>
      <sheetName val="___¡¤____¨¦¨¬¡À¨º"/>
      <sheetName val="___¡§¡¤___¡À¨ª"/>
      <sheetName val="___¡§_¨¦¡¤___¡À¨ª"/>
      <sheetName val="¨¦¨°___¨º¡¤___¡À¨ª"/>
      <sheetName val="_a¦Ì¡è¡¤___"/>
      <sheetName val="¨ª¡ã__15L"/>
      <sheetName val="¨ª¡ã__20L"/>
      <sheetName val="¨ª¡ã__30L"/>
      <sheetName val="¨ª¡ã__10L"/>
      <sheetName val="¨ª¡ã__5L"/>
      <sheetName val="¨ª¡ã__20L (__) "/>
      <sheetName val="¨ª¡ã__30L (__)  "/>
      <sheetName val="¨ª¡ã__15L(_a¡ê_"/>
      <sheetName val="¨ª¡ã__20L¡ê¡§_a¡ê_"/>
      <sheetName val="¨ª¡ã__30L¡ê¡§_a¡ê_"/>
      <sheetName val="¨ª¡ã__20L(___¡§_¨¦¡ê_"/>
      <sheetName val="_¦Ì_¡Â"/>
      <sheetName val="_¨²¨¢_"/>
      <sheetName val="12_¨ª"/>
      <sheetName val="¡ä¨´_¨²___¡¥"/>
      <sheetName val="___¡¥"/>
      <sheetName val="¡Á¨¹¡À¨ª"/>
      <sheetName val="1¨¬_¡§¡Á¨º2¨²___¨¦2a¨º_"/>
      <sheetName val="Links"/>
      <sheetName val="Lead"/>
      <sheetName val="??礫剑干啤（累"/>
      <sheetName val="??µ[½£¸ÉÆ¡£¨ÀÛ"/>
      <sheetName val="???e¨¢¡Â¨¢?¡À¨ª2"/>
      <sheetName val="???e¨¢¡Â¨¢?¡À¨ª3"/>
      <sheetName val="2002?¨º3??¡¤Y"/>
      <sheetName val="2004?¨º4??¡¤Y"/>
      <sheetName val="¡À¨ª1(??¡Á¨¹¡ê?"/>
      <sheetName val="¡À¨ª1 ?¨º1¨¹2?(14)"/>
      <sheetName val="¡À¨ª12???2?(16) "/>
      <sheetName val="¡À¨ª1DD?t2?(16)"/>
      <sheetName val="¡À¨ª12¨¦1o2?(3)"/>
      <sheetName val="¡À¨ª1¨¦¨¨¡À?2?(9)"/>
      <sheetName val="¡À¨ª1¨¦¨²2¨²2?(7)"/>
      <sheetName val="¡Á¨¹?-¡ã¨¬"/>
      <sheetName val="2?¡ä¡é"/>
      <sheetName val="??DT"/>
      <sheetName val="????"/>
      <sheetName val="1?¦Ì?"/>
      <sheetName val=" ?¨¹?¡ä"/>
      <sheetName val="1???"/>
      <sheetName val="???1"/>
      <sheetName val="?t???¡¥¨¬?"/>
      <sheetName val="?e?¨¬"/>
      <sheetName val="¡ã¨¹¨°?"/>
      <sheetName val="¡ã¨¹?t"/>
      <sheetName val="¡Á¨¹1???"/>
      <sheetName val="?¨¬¨°?24"/>
      <sheetName val="?¨¬¨°?12"/>
      <sheetName val="?¨¬¨°?10"/>
      <sheetName val="?????¨¬¨°?24"/>
      <sheetName val="?????¨¬¨°?12"/>
      <sheetName val="¨¦¡é?¨²??"/>
      <sheetName val="¦Ì£¤??3¨¦¡À?"/>
      <sheetName val="??¦Ì[?¡ê?¨¦??¡ê¡§¨¤?"/>
      <sheetName val="¡À??¨²¡¤¡é¨¦¨²"/>
      <sheetName val="11?¨¨?a¦Ì¡è"/>
      <sheetName val="13?¨¨???¡§"/>
      <sheetName val="13?¨¨¡¤???¡À¨ª"/>
      <sheetName val="13.65?¨¨???¡§"/>
      <sheetName val="13.6???¡§¡¤???¡À¨ª"/>
      <sheetName val="13.65?¨¨¨¦¨°??"/>
      <sheetName val="13.65¨¦¨°??¡¤???¡À¨ª"/>
      <sheetName val="11?¨¨?¨¦??"/>
      <sheetName val="?¨ª?¨¬1y??¡¤???"/>
      <sheetName val="D???¡¤???¡À¨ª"/>
      <sheetName val="?e?¨¬?o??¦Ì?"/>
      <sheetName val="?e?¨¬?¨®??"/>
      <sheetName val="??¡Á¨¹¡À¨ª"/>
      <sheetName val="?o??¦Ì?¡À?¡¤Y "/>
      <sheetName val="10.5?¨¨3¨¦¡À?¡À¨ª"/>
      <sheetName val="11?¨¨??3¨¦¡À?¡À¨ª"/>
      <sheetName val="11?¨¨??¨¬?3¨¦¡À?¡À¨ª"/>
      <sheetName val="???¡§?¨¦3¨¦¡À?¡À¨ª"/>
      <sheetName val="?a¦Ì¡è3¨¦¡À?¡À¨ª"/>
      <sheetName val="11?¨¨¨¦¨°???¨º3¨¦¡À?¡À¨ª"/>
      <sheetName val="???¡¤?¡§¨¢?"/>
      <sheetName val="???¡¤?o??¦Ì?"/>
      <sheetName val="???¡¤????¨¦¨¬¡À¨º"/>
      <sheetName val="???¡§¡¤???¡À¨ª"/>
      <sheetName val="???¡§?¨¦¡¤???¡À¨ª"/>
      <sheetName val="¨¦¨°???¨º¡¤???¡À¨ª"/>
      <sheetName val="?a¦Ì¡è¡¤???"/>
      <sheetName val="¨ª¡ã??15L"/>
      <sheetName val="¨ª¡ã??20L"/>
      <sheetName val="¨ª¡ã??30L"/>
      <sheetName val="¨ª¡ã??10L"/>
      <sheetName val="¨ª¡ã??5L"/>
      <sheetName val="¨ª¡ã??20L (??) "/>
      <sheetName val="¨ª¡ã??30L (??)  "/>
      <sheetName val="¨ª¡ã??15L(?a¡ê?"/>
      <sheetName val="¨ª¡ã??20L¡ê¡§?a¡ê?"/>
      <sheetName val="¨ª¡ã??30L¡ê¡§?a¡ê?"/>
      <sheetName val="¨ª¡ã??20L(???¡§?¨¦¡ê?"/>
      <sheetName val="?¦Ì?¡Â"/>
      <sheetName val="?¨²¨¢?"/>
      <sheetName val="12?¨ª"/>
      <sheetName val="¡ä¨´?¨²???¡¥"/>
      <sheetName val="???¡¥"/>
      <sheetName val="1¨¬?¡§¡Á¨º2¨²???¨¦2a¨º?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XL4Poppy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XL4Poppy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清单1.1"/>
      <sheetName val="固定资产清单"/>
      <sheetName val="清单12.31"/>
      <sheetName val="变动9901"/>
      <sheetName val="变动9912"/>
      <sheetName val="明细帐"/>
      <sheetName val="房屋建筑"/>
      <sheetName val="汽车"/>
      <sheetName val="机电"/>
      <sheetName val="家具"/>
      <sheetName val="电脑打印机"/>
      <sheetName val="经租机电"/>
      <sheetName val="职工产权房"/>
      <sheetName val="处理-报废"/>
      <sheetName val="处理-其他减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2003年度关联交易汇总 (3)"/>
      <sheetName val="关联方销售查证"/>
      <sheetName val="关联采购查证 (2)"/>
      <sheetName val="应付款明细表 (2)"/>
      <sheetName val="预付 (2)"/>
      <sheetName val="物资采购含税转出"/>
      <sheetName val="回函汇总表"/>
      <sheetName val="存货余额表"/>
      <sheetName val="存货分析"/>
      <sheetName val="各月存货结构"/>
      <sheetName val="物资采购说明"/>
      <sheetName val="原材料仓库与财务对账"/>
      <sheetName val="8-12月计价汇总"/>
      <sheetName val="12月面料仓库账及计价"/>
      <sheetName val="12月辅料仓库账及计价"/>
      <sheetName val="11月面料计价"/>
      <sheetName val="11月辅料计价"/>
      <sheetName val="10月面料计价"/>
      <sheetName val="10月辅料计价"/>
      <sheetName val="原材料计价9月面料"/>
      <sheetName val="原材料计价9月辅料"/>
      <sheetName val="产成品"/>
      <sheetName val="产成品计价测试"/>
      <sheetName val="发出商品与委托加工物资"/>
      <sheetName val="生产成本"/>
      <sheetName val="数量分析"/>
      <sheetName val="原材料发出分析"/>
      <sheetName val="制造费用"/>
      <sheetName val="生产及销售成本"/>
      <sheetName val="原材料分析"/>
      <sheetName val="直销"/>
      <sheetName val="存货说明书"/>
      <sheetName val="存货跌价准备金额 (2)"/>
      <sheetName val="其他存货跌价"/>
      <sheetName val="直销厅跌价"/>
      <sheetName val="单个存货跌价准备明细表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Validation source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信息表"/>
      <sheetName val="公司资产负债表-下半年"/>
      <sheetName val="公司利润表-下半年"/>
      <sheetName val="科目汇总表"/>
      <sheetName val="调整分录"/>
      <sheetName val="审定报表"/>
      <sheetName val="名称"/>
      <sheetName val="上期正式报表"/>
      <sheetName val="正式报表全年"/>
      <sheetName val="正式报表"/>
      <sheetName val="交强险表原"/>
      <sheetName val="交强险表"/>
      <sheetName val="交强险损益表"/>
      <sheetName val="交强险费用表"/>
      <sheetName val="交强险费用表原"/>
      <sheetName val="交强险损益表业务分部"/>
      <sheetName val="交强险损益表地区分部"/>
      <sheetName val="交强险专属资产负债表"/>
      <sheetName val="银行存款明细"/>
      <sheetName val="银行余额调节表"/>
      <sheetName val="应收类汇总"/>
      <sheetName val="应收保费明细"/>
      <sheetName val="应收分保帐款明细"/>
      <sheetName val="其他应收款明细"/>
      <sheetName val="其他应收款函证"/>
      <sheetName val="应付类汇总"/>
      <sheetName val="预付赔款明细"/>
      <sheetName val="预付赔款函证"/>
      <sheetName val="预收保费明细"/>
      <sheetName val="其他应付款明细"/>
      <sheetName val="其他应付款函证"/>
      <sheetName val="低值易耗品明细表"/>
      <sheetName val="待摊汇总"/>
      <sheetName val="待摊费用明细"/>
      <sheetName val="长期待摊明细"/>
      <sheetName val="无形资产明细"/>
      <sheetName val="在建工程"/>
      <sheetName val="固定资产"/>
      <sheetName val="固定资产明细"/>
      <sheetName val="闲置、抵押固定资产明细表"/>
      <sheetName val="抵债物资"/>
      <sheetName val="应交税金"/>
      <sheetName val="预提费用明细"/>
      <sheetName val="保户储金明细"/>
      <sheetName val="存入分保保证金"/>
      <sheetName val="未决赔款准备金明细"/>
      <sheetName val="或有负债明细表"/>
      <sheetName val="资本公积"/>
      <sheetName val="保费收入"/>
      <sheetName val="分保费收入明细"/>
      <sheetName val="共保业务明细"/>
      <sheetName val="追偿款收入明细"/>
      <sheetName val="分出保费"/>
      <sheetName val="赔款支出"/>
      <sheetName val="手续费支出明细表"/>
      <sheetName val="营业费用"/>
      <sheetName val="其他收支"/>
      <sheetName val="提转准备金"/>
      <sheetName val="系统往来核对表"/>
      <sheetName val="拨付所属核对表"/>
      <sheetName val="所得税调查表"/>
      <sheetName val="所得税调查明细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CDKOHS"/>
      <sheetName val="封面"/>
      <sheetName val="索引目录"/>
      <sheetName val="填表说明"/>
      <sheetName val="基本情况"/>
      <sheetName val="整体评估填表说明"/>
      <sheetName val="资产负债表"/>
      <sheetName val="审定数"/>
      <sheetName val="联系人"/>
      <sheetName val="汇总表"/>
      <sheetName val="分类汇总"/>
      <sheetName val="流动汇总"/>
      <sheetName val="现金"/>
      <sheetName val="银行存款"/>
      <sheetName val="其他货币资金"/>
      <sheetName val="交易性金融资产汇总"/>
      <sheetName val="交易性-股票"/>
      <sheetName val="交易性-债券"/>
      <sheetName val="交易性-基金"/>
      <sheetName val="应收票据"/>
      <sheetName val="应收账款"/>
      <sheetName val="预付账款"/>
      <sheetName val="应收利息"/>
      <sheetName val="应收股利（利润）"/>
      <sheetName val="其他应收款"/>
      <sheetName val="存货汇总"/>
      <sheetName val="材料采购（在途物资）"/>
      <sheetName val="原材料"/>
      <sheetName val="在库周转材料"/>
      <sheetName val="委托加工物资"/>
      <sheetName val="产成品（库存商品）"/>
      <sheetName val="在产品（自制半成品）"/>
      <sheetName val="发出商品"/>
      <sheetName val="在用周转材料"/>
      <sheetName val="一年到期非流动资产"/>
      <sheetName val="其他流动资产"/>
      <sheetName val="非流动资产汇总"/>
      <sheetName val="可供出售金融资产汇总"/>
      <sheetName val="可出售-股票"/>
      <sheetName val="可出售-债券"/>
      <sheetName val="可出售-其他"/>
      <sheetName val="持有到期投资"/>
      <sheetName val="长期应收"/>
      <sheetName val="股权投资"/>
      <sheetName val="4-5-1投资性房地产"/>
      <sheetName val="4-5-2投资性房地产"/>
      <sheetName val="4-5-3投资性地产"/>
      <sheetName val="4-5-4投资性地产"/>
      <sheetName val="固定资产汇总"/>
      <sheetName val="房屋建筑物"/>
      <sheetName val="构筑物"/>
      <sheetName val="管道沟槽"/>
      <sheetName val="机器设备"/>
      <sheetName val="车辆"/>
      <sheetName val="电子设备"/>
      <sheetName val="土地"/>
      <sheetName val="在建工程汇总"/>
      <sheetName val="在建（土建）"/>
      <sheetName val="在建（设备）"/>
      <sheetName val="工程物资"/>
      <sheetName val="固定资产清理"/>
      <sheetName val="生产性生物资产"/>
      <sheetName val="油气资产"/>
      <sheetName val="无形资产汇总"/>
      <sheetName val="无形-土地"/>
      <sheetName val="无形-矿业权"/>
      <sheetName val="无形-其他"/>
      <sheetName val="开发支出"/>
      <sheetName val="商誉"/>
      <sheetName val="长期待摊费用"/>
      <sheetName val="递延所得税资产"/>
      <sheetName val="其他非流动资产"/>
      <sheetName val="流动负债汇总"/>
      <sheetName val="短期借款"/>
      <sheetName val="交易性金融负债"/>
      <sheetName val="应付票据"/>
      <sheetName val="应付账款"/>
      <sheetName val="预收账款"/>
      <sheetName val="职工薪酬"/>
      <sheetName val="应交税费"/>
      <sheetName val="应付利息"/>
      <sheetName val="应付股利（利润）"/>
      <sheetName val="其他应付款"/>
      <sheetName val="一年到期非流动负债"/>
      <sheetName val="其他流动负债"/>
      <sheetName val="非流动负债汇总 "/>
      <sheetName val="长期借款"/>
      <sheetName val="应付债券"/>
      <sheetName val="长期应付款"/>
      <sheetName val="专项应付款"/>
      <sheetName val="预计负债"/>
      <sheetName val="递延所得税负债"/>
      <sheetName val="其他非流动负债"/>
      <sheetName val="00000000"/>
      <sheetName val="作价"/>
    </sheetNames>
    <sheetDataSet>
      <sheetData sheetId="0"/>
      <sheetData sheetId="1">
        <row r="9">
          <cell r="D9" t="str">
            <v>评估基准日：</v>
          </cell>
        </row>
        <row r="9">
          <cell r="F9" t="str">
            <v>2016</v>
          </cell>
          <cell r="G9" t="str">
            <v>年</v>
          </cell>
          <cell r="H9" t="str">
            <v>10</v>
          </cell>
          <cell r="I9" t="str">
            <v>月</v>
          </cell>
          <cell r="J9" t="str">
            <v>31</v>
          </cell>
          <cell r="K9" t="str">
            <v>日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YS01-01"/>
      <sheetName val="YS02-02"/>
      <sheetName val="YYY"/>
      <sheetName val="TTT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  <sheetName val="Sheet1"/>
      <sheetName val="Sheet2"/>
      <sheetName val="2002年3月份"/>
      <sheetName val="2004年4月份"/>
      <sheetName val="Sheet3"/>
      <sheetName val="XL4Poppy"/>
      <sheetName val="仓储"/>
      <sheetName val="*REF!"/>
      <sheetName val="Financ_ Overview"/>
      <sheetName val="_REF!"/>
      <sheetName val="企业表一"/>
      <sheetName val="M-5A"/>
      <sheetName val="POWER ASSUMPTIONS"/>
      <sheetName val="2002Äê3ÔÂ·Ý"/>
      <sheetName val="2004Äê4ÔÂ·Ý"/>
      <sheetName val="²Ö´¢"/>
      <sheetName val="ÆóÒµ±íÒ»"/>
      <sheetName val="2002_¨º3__¡¤Y"/>
      <sheetName val="2004_¨º4__¡¤Y"/>
      <sheetName val="2_¡ä¡é"/>
      <sheetName val="_¨®¨°¦Ì¡À¨ª¨°_"/>
      <sheetName val="eqpmad2"/>
      <sheetName val="B"/>
      <sheetName val="#REF!"/>
      <sheetName val="2002?¨º3??¡¤Y"/>
      <sheetName val="2004?¨º4??¡¤Y"/>
      <sheetName val="2?¡ä¡é"/>
      <sheetName val="?¨®¨°¦Ì¡À¨ª¨°?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工时统计"/>
      <sheetName val="2000年年报附注格式盘"/>
      <sheetName val="说明"/>
      <sheetName val="封面"/>
      <sheetName val="调整分录"/>
      <sheetName val="资产类"/>
      <sheetName val="负债权益类"/>
      <sheetName val="损益类"/>
      <sheetName val="报表"/>
      <sheetName val="A1"/>
      <sheetName val="A2"/>
      <sheetName val="A3"/>
      <sheetName val="报表勾稽"/>
      <sheetName val="工时"/>
      <sheetName val="小结"/>
      <sheetName val="资产负债表"/>
      <sheetName val="利润表"/>
      <sheetName val="现金流量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操作表"/>
      <sheetName val="调查分析表"/>
      <sheetName val="土地一般因素"/>
      <sheetName val="成本逼近"/>
      <sheetName val="土地调查评价表-工业用地"/>
      <sheetName val="土地调查评价表-商业用地"/>
      <sheetName val="居住用地"/>
      <sheetName val="工业"/>
      <sheetName val="住宅"/>
      <sheetName val="商业"/>
      <sheetName val="土地租赁"/>
      <sheetName val="房地出租"/>
      <sheetName val="生产企业不动产"/>
      <sheetName val="XL4Poppy"/>
      <sheetName val="封面"/>
      <sheetName val="毕马威联系人"/>
      <sheetName val="资产负债表项目与会计科目对照表"/>
      <sheetName val="1.0 现金"/>
      <sheetName val="1.1 运送中现金"/>
      <sheetName val="1.2 银行存款"/>
      <sheetName val="2.0 贵金属"/>
      <sheetName val="3.0 存放中央银行款项"/>
      <sheetName val="4.0 存放拆放同业和金融性公司款项"/>
      <sheetName val="5.0 贷款分析(按性质)"/>
      <sheetName val="5.1 按客户性质分类"/>
      <sheetName val="5.2 非应计贷款与后三类贷款调节表"/>
      <sheetName val="5.3-贷款分析(按原发放日期分析)"/>
      <sheetName val="5.4- 贷款分析(按逾期日分析)"/>
      <sheetName val="6.0 贴现分析(按汇票性质,风险分析)"/>
      <sheetName val="6.1 再贴现资金"/>
      <sheetName val="7.0 呆账准备金"/>
      <sheetName val="8.0 投资分类表"/>
      <sheetName val="8.1 增减变动情况"/>
      <sheetName val="8.2 短期债券投资明细表"/>
      <sheetName val="8.3 长期债券投资明细表"/>
      <sheetName val="8.4 股权投资明细表"/>
      <sheetName val="8.5 短期债券投资销售"/>
      <sheetName val="8.6 长期债券投资销售"/>
      <sheetName val="8.7 股权投资销售"/>
      <sheetName val="9.0 代理证券"/>
      <sheetName val="10.0 买入返售证券款"/>
      <sheetName val="10.1 买入返售证券款明细表"/>
      <sheetName val="11.0 应收账款增减变动情况和帐龄分析"/>
      <sheetName val="12.0 其它应收款帐龄分析"/>
      <sheetName val="12.1 其它应收款明细表"/>
      <sheetName val="13.0 待处理流动资产损益明细表"/>
      <sheetName val="14.0 固定资产和在建工程"/>
      <sheetName val="14.1 固定资产内部转入"/>
      <sheetName val="14.2 固定资产内部转出"/>
      <sheetName val="14.3 由第三方保管的固定资产"/>
      <sheetName val="14.4 持有作经营租赁用途的固定资产"/>
      <sheetName val="14.5 闲置的固定资产"/>
      <sheetName val="14.6 以银行以外名义持有的固定资产"/>
      <sheetName val="14.7 作抵押用途的固定资产"/>
      <sheetName val="14.8 其他所有权,使用权带有限制的固定资产"/>
      <sheetName val="14.9 以重估值记帐的固定资产"/>
      <sheetName val="14.10 在建工程"/>
      <sheetName val="14.11 融资租入固定资产"/>
      <sheetName val="14.12 帐外资产"/>
      <sheetName val="14.13 资本承担"/>
      <sheetName val="14.14 土地"/>
      <sheetName val="14.15 提足折旧的固定资产"/>
      <sheetName val="15.0 固定资产清理明细表"/>
      <sheetName val="16.0 待处理固定资产损益明细表"/>
      <sheetName val="17.0 无形资产"/>
      <sheetName val="17.1 土地使用权"/>
      <sheetName val="17.2 其它无形资产"/>
      <sheetName val="18.0 长期待摊费用增减变动情况"/>
      <sheetName val="18.1 长期待摊费用明细表"/>
      <sheetName val="19.0 系统内往来"/>
      <sheetName val="20.0 待处理抵贷资产"/>
      <sheetName val="21.0 待处理资产明细表"/>
      <sheetName val="22.0 向中央银行借款明细表"/>
      <sheetName val="23.0 同业存放拆入和金融性公司拆入款项"/>
      <sheetName val="24.0 应解汇款"/>
      <sheetName val="25.0 汇出汇款"/>
      <sheetName val="26.0 应付帐款增减变动情况和帐龄分析"/>
      <sheetName val="27.0 其他应付款帐龄分析"/>
      <sheetName val="27.1 其他应付款明细表"/>
      <sheetName val="27.2 应付工资"/>
      <sheetName val="27.3 应付福利费"/>
      <sheetName val="27.4 预提费用增减变动情况"/>
      <sheetName val="28.0 应交税金"/>
      <sheetName val="29.0 保证金明细表"/>
      <sheetName val="30.0 发行长期债券"/>
      <sheetName val="31.0 长期借款"/>
      <sheetName val="32.0 员工之房改情况调查表"/>
      <sheetName val="33.0 委托贷款,委托贷款基金"/>
      <sheetName val="34.0 股权投资收益分类表"/>
      <sheetName val="35.0 专项其它收入"/>
      <sheetName val="36.0 专项其它支出"/>
      <sheetName val="37.0 以前年度损益调整"/>
      <sheetName val="38.0 - 开出保函"/>
      <sheetName val="38.1-开出信用证"/>
      <sheetName val="38.2 应收各项托收款项"/>
      <sheetName val="38.3 表外未履约期权合同"/>
      <sheetName val="38.4 表外未履约掉期合同"/>
      <sheetName val="38.5 表外未履约外汇合同"/>
      <sheetName val="38.6 或有负债明细表"/>
      <sheetName val="38.6.1 未决诉讼"/>
      <sheetName val="38.7 经营性租赁支出及承诺"/>
      <sheetName val="39.0 资产流动性情况"/>
      <sheetName val="39.1分币种列示资产负债"/>
      <sheetName val="39.2 收益率差异"/>
      <sheetName val="40.0 利息收支变动原因"/>
      <sheetName val="40.1 按业务类型披露"/>
      <sheetName val="40.2 贷款结构分析"/>
      <sheetName val="40.2.1 业务与相关会计科目对照表"/>
      <sheetName val="40.3 专项拨备变动"/>
      <sheetName val="41.0 对外实体投资"/>
      <sheetName val="39。0 资产流动性情况"/>
      <sheetName val="Sheet1"/>
      <sheetName val="Sheet2"/>
      <sheetName val="Sheet3"/>
      <sheetName val="5.0 贷款分析(按性质) "/>
      <sheetName val="5.3-贷款分析(按原发放日期分析)2003-6-30"/>
      <sheetName val="会计帐与传输总数调节表"/>
      <sheetName val="20.0 待处理抵债资产"/>
      <sheetName val="27.5 应付利润增减变动情况"/>
      <sheetName val="38.6.2 已决未记帐诉讼"/>
      <sheetName val="40.2.2 业务与相关会计科目对照表 (外币)"/>
      <sheetName val="40.3 核销和年內回收款项分类"/>
      <sheetName val="41.1 自办经济实体"/>
      <sheetName val="42.0-关联方交易"/>
      <sheetName val="目录"/>
      <sheetName val="表1"/>
      <sheetName val="表2"/>
      <sheetName val="表3流动资产汇总表"/>
      <sheetName val="表3-1-1库存现金"/>
      <sheetName val="表3-1-2运送中现金"/>
      <sheetName val="表3-1-3银行存款"/>
      <sheetName val="表3-2贵金属"/>
      <sheetName val="表3-3存放中央银行款项"/>
      <sheetName val="表3-4存放同业款项"/>
      <sheetName val="表3-5拆放同业款项"/>
      <sheetName val="表3-6拆放金融性公司"/>
      <sheetName val="表3-7短期贷款汇总表"/>
      <sheetName val="表3-7-1短期贷款（对公）"/>
      <sheetName val="表3-7-2短期贷款（对私）"/>
      <sheetName val="表3-8应收进出口押汇"/>
      <sheetName val="表3-9应收账款"/>
      <sheetName val="表3-10其他应收款"/>
      <sheetName val="表3-11贴现"/>
      <sheetName val="表3-12短期投资"/>
      <sheetName val="表3-13代理证券"/>
      <sheetName val="表3-14买入返售证券"/>
      <sheetName val="表3-15待处理流动资产净损失"/>
      <sheetName val="表3-16一年内到期长期投资"/>
      <sheetName val="表4-1-1中长期贷款（对公）"/>
      <sheetName val="表4-1-2中长期贷款（对私）"/>
      <sheetName val="表4-2不良贷款（含对公、私）"/>
      <sheetName val="表5长期投资汇总表"/>
      <sheetName val="表5-1长期股权投资"/>
      <sheetName val="表5-2长期非剥离债转股"/>
      <sheetName val="表5-3长期债券投资"/>
      <sheetName val="表6固定资产汇总表"/>
      <sheetName val="表6-1-1建筑物"/>
      <sheetName val="表6-1-2构筑物"/>
      <sheetName val="表6-2-1机器设备"/>
      <sheetName val="表6-2-2车辆"/>
      <sheetName val="表6-3-1土建在建工程"/>
      <sheetName val="表6-3-2设备在建工程"/>
      <sheetName val="表6-4固定资产清理"/>
      <sheetName val="表6-5待处理固定资产净损失"/>
      <sheetName val="表7-1土地使用权"/>
      <sheetName val="表7-2无形资产-其他无形资产"/>
      <sheetName val="表8-1长期待摊费用"/>
      <sheetName val="表9其他资产"/>
      <sheetName val="表9-1待处理抵债房屋"/>
      <sheetName val="表9-2待处理抵债土地"/>
      <sheetName val="表9-3待处理抵债交通工具"/>
      <sheetName val="表9-4待处理抵债机器设备"/>
      <sheetName val="表9-5待处理抵债权利凭证"/>
      <sheetName val="表9-6待处理其他抵债资产"/>
      <sheetName val="表9-7抵债资产待处理损溢"/>
      <sheetName val="表9-8待处理资产"/>
      <sheetName val="表10流动负债汇总表"/>
      <sheetName val="表10-1短期存款"/>
      <sheetName val="表10-2短期储蓄存款"/>
      <sheetName val="表10-3财政性存款"/>
      <sheetName val="表10-4向央行借款"/>
      <sheetName val="表10-5同业存放款"/>
      <sheetName val="表10-6同业拆入"/>
      <sheetName val="表10-7金融性公司拆入"/>
      <sheetName val="表10-8应解汇款"/>
      <sheetName val="表10-9汇出汇款"/>
      <sheetName val="表10-10应付代理证券款项"/>
      <sheetName val="表10-11应付账款"/>
      <sheetName val="表10-12其它应付款"/>
      <sheetName val="表10-13应付工资"/>
      <sheetName val="表10-14应付福利费"/>
      <sheetName val="表10-15应交税金"/>
      <sheetName val="表10-16应付利润"/>
      <sheetName val="表10-17预提费用"/>
      <sheetName val="表10-18发行短期债券"/>
      <sheetName val="表10-19一年内到期的长期负债"/>
      <sheetName val="表11长期负债汇总"/>
      <sheetName val="表11-1长期存款"/>
      <sheetName val="表11-2长期储蓄存款"/>
      <sheetName val="表11-3保证金"/>
      <sheetName val="表11-4发行长期债券"/>
      <sheetName val="表11-5长期借款"/>
      <sheetName val="表11-6长期应付款"/>
      <sheetName val="表12其他负债"/>
      <sheetName val="表12-1委托贷款"/>
      <sheetName val="表12-2委托贷款基金"/>
      <sheetName val="20.0 附表"/>
      <sheetName val="29.0 附表"/>
      <sheetName val="33.0 附表（1）"/>
      <sheetName val="33.0 附表（2）"/>
      <sheetName val="33.0 附表（3）"/>
      <sheetName val="33.0 附表（4）"/>
      <sheetName val="33.0 附表（5）"/>
      <sheetName val="12.1 其宁应收款明细表"/>
      <sheetName val="汇总"/>
      <sheetName val="置"/>
      <sheetName val="赤"/>
      <sheetName val="大"/>
      <sheetName val="红"/>
      <sheetName val="开"/>
      <sheetName val="湄"/>
      <sheetName val="仁"/>
      <sheetName val="绥"/>
      <sheetName val="桐"/>
      <sheetName val="营"/>
      <sheetName val="余"/>
      <sheetName val="正"/>
      <sheetName val="县"/>
      <sheetName val="40－短期借款变动表 "/>
      <sheetName val="41－拆入资金"/>
      <sheetName val="42－应付手续费 "/>
      <sheetName val="43－应付佣金 "/>
      <sheetName val="44－应付分保账款 "/>
      <sheetName val="45－预收保费 "/>
      <sheetName val="46-预收分保赔款（中华）"/>
      <sheetName val="47-存入分保准备金（中华）"/>
      <sheetName val="48－存入保证金 "/>
      <sheetName val="49－存入准备金清查评估表（中华）"/>
      <sheetName val="50-内部往来"/>
      <sheetName val="50－1-内部往来清查评估表（中华）"/>
      <sheetName val="50－2－系统往来清查评估表（中华）"/>
      <sheetName val="51-1-应付工资及应付福利费变动表"/>
      <sheetName val="51-2-职工人数统计表"/>
      <sheetName val="51-3-福利费计算表"/>
      <sheetName val="52－应付保户利差"/>
      <sheetName val="52-1应付保户利差（中华）"/>
      <sheetName val="53－应付利润"/>
      <sheetName val="54－应交税金"/>
      <sheetName val="55－卖出回购证券"/>
      <sheetName val="56－其他应付款"/>
      <sheetName val="57－预提费用"/>
      <sheetName val="57-1-预提费用清查表（中华）"/>
      <sheetName val="58－未决赔款准备金"/>
      <sheetName val="60－未到期责任准备金"/>
      <sheetName val="61－保户储金"/>
      <sheetName val="62－其他流动负债"/>
      <sheetName val="63－长期责任准备金"/>
      <sheetName val="64－长期健康险责任准备金"/>
      <sheetName val="65－寿险责任准备金"/>
      <sheetName val="66－保险保障基金"/>
      <sheetName val="67－长期借款"/>
      <sheetName val="67-1-一年内到期长期负债清查表（中华）"/>
      <sheetName val="68-长期应付款"/>
      <sheetName val="69-住房周转金"/>
      <sheetName val="70-其他长期负债"/>
      <sheetName val="71-少数股东权益"/>
      <sheetName val="72-所有者权益"/>
      <sheetName val="72-1-接受捐赠资产"/>
      <sheetName val="总审定表"/>
      <sheetName val="表5固定资产汇总表 "/>
      <sheetName val="表5-1-1建筑物"/>
      <sheetName val="表5-1-2构筑物"/>
      <sheetName val="表5-2-1营业器具"/>
      <sheetName val="表5-2-2交通工具"/>
      <sheetName val="表5-2-4租赁器具及设备"/>
      <sheetName val="表5-3-1土建在建工程"/>
      <sheetName val="表5-3-2设备在建工程"/>
      <sheetName val="表5-4固定资产清理"/>
      <sheetName val="表5-5待处理固定资产净损失"/>
      <sheetName val="表6-1无形资产－土地"/>
      <sheetName val="表6-2无形资产-其他无形资产"/>
      <sheetName val="表8-1抵债房屋"/>
      <sheetName val="表8-2抵债土地"/>
      <sheetName val="表3-6买汇及贴现"/>
      <sheetName val="表3-7短期贷款汇总"/>
      <sheetName val="表3-8贸易融资"/>
      <sheetName val="表3-9应收利息"/>
      <sheetName val="表3-10应收股利"/>
      <sheetName val="表3-11其他应收款"/>
      <sheetName val="表3-13买入返售款项"/>
      <sheetName val="表3-14待摊费用"/>
      <sheetName val="表3-15一年内到期的长期资产"/>
      <sheetName val="表3-16其他流动资产"/>
      <sheetName val="表4-1中长期贷款汇总"/>
      <sheetName val="表4-1-2中长期贷款 (对私)"/>
      <sheetName val="表4-3长期投资汇总表"/>
      <sheetName val="表4-3-1长期股权投资"/>
      <sheetName val="表4-3-2长期信托债转股"/>
      <sheetName val="表4-3-3长期债权投资"/>
      <sheetName val="房地产评估调查表"/>
      <sheetName val="B11车辆状况调查表"/>
      <sheetName val="表5-2-3电子设备"/>
      <sheetName val="设备附表1"/>
      <sheetName val="设备附表2"/>
      <sheetName val="表7长期待摊费用"/>
      <sheetName val="表8抵债资产汇总表"/>
      <sheetName val="表8-3抵债交通工具"/>
      <sheetName val="表8-4抵债机器设备"/>
      <sheetName val="表8-5抵债权利凭证"/>
      <sheetName val="表8-6其他抵债资产"/>
      <sheetName val="表8-7抵债资产待处理损溢"/>
      <sheetName val="表9其他长期资产"/>
      <sheetName val="表10-3向央行借款"/>
      <sheetName val="表10-4票据融资"/>
      <sheetName val="表10-7卖出回购款项"/>
      <sheetName val="表10-10存入保证金 "/>
      <sheetName val="表10-11应付利息"/>
      <sheetName val="表10-18递延收益"/>
      <sheetName val="表10-19预计负债"/>
      <sheetName val="表10-20一年内到期的长期负债"/>
      <sheetName val="表10－21其他流动负债"/>
      <sheetName val="表11-3转贷款资金"/>
      <sheetName val="表11-5长期应付款"/>
      <sheetName val="表11－6其他长期负债"/>
      <sheetName val="房地产评估调查表（1）"/>
      <sheetName val="房地产评估调查表（2）"/>
      <sheetName val="房地产评估调查表（3）"/>
      <sheetName val="房地产调查评估表（4）"/>
      <sheetName val="房地产评估调查表（5）"/>
      <sheetName val="房地产评估调查表（6）"/>
      <sheetName val="房地产评估调查表(7)"/>
      <sheetName val="房地产评估调查表（8）"/>
      <sheetName val="房地产评估调查表（9）"/>
      <sheetName val="房地产评估调查表 (10)"/>
      <sheetName val="房地产评估调查表 (11)"/>
      <sheetName val="房地产评估调查表 (12)"/>
      <sheetName val="表1-汇总表"/>
      <sheetName val="表2-房地产"/>
      <sheetName val="四川省"/>
      <sheetName val="附表一"/>
      <sheetName val="附表二"/>
      <sheetName val="附表三"/>
      <sheetName val="表3-7-2短期贷款(对私)"/>
      <sheetName val="房地产评估调查表 (13)"/>
      <sheetName val="附表四"/>
      <sheetName val="附表五"/>
      <sheetName val="附表六"/>
      <sheetName val="附表七"/>
      <sheetName val="附表八"/>
      <sheetName val="附表九"/>
      <sheetName val="附表十"/>
      <sheetName val="附表十一"/>
      <sheetName val="附表十二"/>
      <sheetName val="附表十三"/>
      <sheetName val="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Sheet2"/>
      <sheetName val="图表1"/>
      <sheetName val="Sheet3"/>
      <sheetName val="XL4Poppy"/>
      <sheetName val="Sheet1"/>
      <sheetName val="2002年3月份"/>
      <sheetName val="2004年4月份"/>
      <sheetName val="Menu"/>
      <sheetName val="表1(汇总）"/>
      <sheetName val="表1 质管部(14)"/>
      <sheetName val="表1财务部(16) "/>
      <sheetName val="表1行政部(16)"/>
      <sheetName val="表1采购部(3)"/>
      <sheetName val="表1设备部(9)"/>
      <sheetName val="表1生产部(7)"/>
      <sheetName val="总经办"/>
      <sheetName val="表2"/>
      <sheetName val="Calendar"/>
      <sheetName val="表1"/>
      <sheetName val="表3"/>
      <sheetName val="表4"/>
      <sheetName val="表5"/>
      <sheetName val="表6"/>
      <sheetName val="表7"/>
      <sheetName val="表8"/>
      <sheetName val="表9"/>
      <sheetName val="表10"/>
      <sheetName val="表11"/>
      <sheetName val="表12"/>
      <sheetName val="表13"/>
      <sheetName val="表14"/>
      <sheetName val="表1A"/>
      <sheetName val="表1B"/>
      <sheetName val="表1C"/>
      <sheetName val="表4A"/>
      <sheetName val="表4B"/>
      <sheetName val="表4C"/>
      <sheetName val="表5A"/>
      <sheetName val="表5B"/>
      <sheetName val="表5C"/>
      <sheetName val="表15"/>
      <sheetName val="表16"/>
      <sheetName val="表17"/>
      <sheetName val="表18"/>
      <sheetName val="表19"/>
      <sheetName val="本期发生"/>
      <sheetName val="11度华丹"/>
      <sheetName val="13度高浓"/>
      <sheetName val="13度分配表"/>
      <sheetName val="13.65度雪花"/>
      <sheetName val="13.6雪花分配表"/>
      <sheetName val="13.65度沈阳"/>
      <sheetName val="13.65沈阳分配表"/>
      <sheetName val="11度干啤"/>
      <sheetName val="酵造过滤分配"/>
      <sheetName val="新水分配表"/>
      <sheetName val="酿造煤水电"/>
      <sheetName val="酿造麦芽"/>
      <sheetName val="汇总表"/>
      <sheetName val="煤水电备份 "/>
      <sheetName val="10.5度成本表"/>
      <sheetName val="11度雪成本表"/>
      <sheetName val="11度亚特成本表"/>
      <sheetName val="雪花干成本表"/>
      <sheetName val="华丹成本表"/>
      <sheetName val="11度沈阳鲜成本表"/>
      <sheetName val="制品辅料"/>
      <sheetName val="制品煤水电"/>
      <sheetName val="制品瓶盖商标"/>
      <sheetName val="雪花分配表"/>
      <sheetName val="雪花干分配表"/>
      <sheetName val="沈阳鲜分配表"/>
      <sheetName val="华丹分配"/>
      <sheetName val="桶酒15L"/>
      <sheetName val="桶酒20L"/>
      <sheetName val="桶酒30L"/>
      <sheetName val="桶酒10L"/>
      <sheetName val="桶酒5L"/>
      <sheetName val="桶酒20L (雪) "/>
      <sheetName val="桶酒30L (雪)  "/>
      <sheetName val="桶酒15L(华）"/>
      <sheetName val="桶酒20L（华）"/>
      <sheetName val="桶酒30L（华）"/>
      <sheetName val="桶酒20L(雪花干）"/>
      <sheetName val="*REF!"/>
      <sheetName val="_REF!"/>
      <sheetName val="Me舼u"/>
      <sheetName val="13.65度沈ᘳ"/>
      <sheetName val="7月收入预算明细"/>
      <sheetName val="7月支出预算明细 "/>
      <sheetName val="8月收入预算明细"/>
      <sheetName val="8月支出预算明细"/>
      <sheetName val="9月收入预算明细"/>
      <sheetName val="9月支出预算明细"/>
      <sheetName val="Open"/>
      <sheetName val="Í¼±í1"/>
      <sheetName val="2002Äê3ÔÂ·Ý"/>
      <sheetName val="2004Äê4ÔÂ·Ý"/>
      <sheetName val="±í1(»ã×Ü£©"/>
      <sheetName val="±í1 ÖÊ¹Ü²¿(14)"/>
      <sheetName val="±í1²ÆÎñ²¿(16) "/>
      <sheetName val="±í1ÐÐÕþ²¿(16)"/>
      <sheetName val="±í1²É¹º²¿(3)"/>
      <sheetName val="±í1Éè±¸²¿(9)"/>
      <sheetName val="±í1Éú²ú²¿(7)"/>
      <sheetName val="×Ü¾­°ì"/>
      <sheetName val="±í2"/>
      <sheetName val="±í1"/>
      <sheetName val="±í3"/>
      <sheetName val="±í4"/>
      <sheetName val="±í5"/>
      <sheetName val="±í6"/>
      <sheetName val="±í7"/>
      <sheetName val="±í8"/>
      <sheetName val="±í9"/>
      <sheetName val="±í10"/>
      <sheetName val="±í11"/>
      <sheetName val="±í12"/>
      <sheetName val="±í13"/>
      <sheetName val="±í14"/>
      <sheetName val="±í1A"/>
      <sheetName val="±í1B"/>
      <sheetName val="±í1C"/>
      <sheetName val="±í4A"/>
      <sheetName val="±í4B"/>
      <sheetName val="±í4C"/>
      <sheetName val="±í5A"/>
      <sheetName val="±í5B"/>
      <sheetName val="±í5C"/>
      <sheetName val="±í15"/>
      <sheetName val="±í16"/>
      <sheetName val="±í17"/>
      <sheetName val="±í18"/>
      <sheetName val="±í19"/>
      <sheetName val="±¾ÆÚ·¢Éú"/>
      <sheetName val="11¶È»ªµ¤"/>
      <sheetName val="13¶È¸ßÅ¨"/>
      <sheetName val="13¶È·ÖÅä±í"/>
      <sheetName val="13.65¶ÈÑ©»¨"/>
      <sheetName val="13.6Ñ©»¨·ÖÅä±í"/>
      <sheetName val="13.65¶ÈÉòÑô"/>
      <sheetName val="13.65ÉòÑô·ÖÅä±í"/>
      <sheetName val="11¶È¸ÉÆ¡"/>
      <sheetName val="½ÍÔì¹ýÂË·ÖÅä"/>
      <sheetName val="ÐÂË®·ÖÅä±í"/>
      <sheetName val="ÄðÔìÃºË®µç"/>
      <sheetName val="ÄðÔìÂóÑ¿"/>
      <sheetName val="»ã×Ü±í"/>
      <sheetName val="ÃºË®µç±¸·Ý "/>
      <sheetName val="10.5¶È³É±¾±í"/>
      <sheetName val="11¶ÈÑ©³É±¾±í"/>
      <sheetName val="11¶ÈÑÇÌØ³É±¾±í"/>
      <sheetName val="Ñ©»¨¸É³É±¾±í"/>
      <sheetName val="»ªµ¤³É±¾±í"/>
      <sheetName val="11¶ÈÉòÑôÏÊ³É±¾±í"/>
      <sheetName val="ÖÆÆ·¸¨ÁÏ"/>
      <sheetName val="ÖÆÆ·ÃºË®µç"/>
      <sheetName val="ÖÆÆ·Æ¿¸ÇÉÌ±ê"/>
      <sheetName val="Ñ©»¨·ÖÅä±í"/>
      <sheetName val="Ñ©»¨¸É·ÖÅä±í"/>
      <sheetName val="ÉòÑôÏÊ·ÖÅä±í"/>
      <sheetName val="»ªµ¤·ÖÅä"/>
      <sheetName val="Í°¾Æ15L"/>
      <sheetName val="Í°¾Æ20L"/>
      <sheetName val="Í°¾Æ30L"/>
      <sheetName val="Í°¾Æ10L"/>
      <sheetName val="Í°¾Æ5L"/>
      <sheetName val="Í°¾Æ20L (Ñ©) "/>
      <sheetName val="Í°¾Æ30L (Ñ©)  "/>
      <sheetName val="Í°¾Æ15L(»ª£©"/>
      <sheetName val="Í°¾Æ20L£¨»ª£©"/>
      <sheetName val="Í°¾Æ30L£¨»ª£©"/>
      <sheetName val="Í°¾Æ20L(Ñ©»¨¸É£©"/>
      <sheetName val="MeÅ|u"/>
      <sheetName val="13.65¶ÈÉò_"/>
      <sheetName val="¨ª_¡À¨ª1"/>
      <sheetName val="2002_¨º3__¡¤Y"/>
      <sheetName val="2004_¨º4__¡¤Y"/>
      <sheetName val="¡À¨ª1(__¡Á¨¹¡ê_"/>
      <sheetName val="¡À¨ª1 _¨º1¨¹2_(14)"/>
      <sheetName val="¡À¨ª12___2_(16) "/>
      <sheetName val="¡À¨ª1DD_t2_(16)"/>
      <sheetName val="¡À¨ª12¨¦1o2_(3)"/>
      <sheetName val="¡À¨ª1¨¦¨¨¡À_2_(9)"/>
      <sheetName val="¡À¨ª1¨¦¨²2¨²2_(7)"/>
      <sheetName val="¡Á¨¹_-¡ã¨¬"/>
      <sheetName val="¡À¨ª2"/>
      <sheetName val="¡À¨ª1"/>
      <sheetName val="¡À¨ª3"/>
      <sheetName val="¡À¨ª4"/>
      <sheetName val="¡À¨ª5"/>
      <sheetName val="¡À¨ª6"/>
      <sheetName val="¡À¨ª7"/>
      <sheetName val="¡À¨ª8"/>
      <sheetName val="¡À¨ª9"/>
      <sheetName val="¡À¨ª10"/>
      <sheetName val="¡À¨ª11"/>
      <sheetName val="¡À¨ª12"/>
      <sheetName val="¡À¨ª13"/>
      <sheetName val="¡À¨ª14"/>
      <sheetName val="¡À¨ª1A"/>
      <sheetName val="¡À¨ª1B"/>
      <sheetName val="¡À¨ª1C"/>
      <sheetName val="¡À¨ª4A"/>
      <sheetName val="¡À¨ª4B"/>
      <sheetName val="¡À¨ª4C"/>
      <sheetName val="¡À¨ª5A"/>
      <sheetName val="¡À¨ª5B"/>
      <sheetName val="¡À¨ª5C"/>
      <sheetName val="¡À¨ª15"/>
      <sheetName val="¡À¨ª16"/>
      <sheetName val="¡À¨ª17"/>
      <sheetName val="¡À¨ª18"/>
      <sheetName val="¡À¨ª19"/>
      <sheetName val="¡À__¨²¡¤¡é¨¦¨²"/>
      <sheetName val="11_¨¨_a¦Ì¡è"/>
      <sheetName val="13_¨¨___¡§"/>
      <sheetName val="13_¨¨¡¤___¡À¨ª"/>
      <sheetName val="13.65_¨¨___¡§"/>
      <sheetName val="13.6___¡§¡¤___¡À¨ª"/>
      <sheetName val="13.65_¨¨¨¦¨°__"/>
      <sheetName val="13.65¨¦¨°__¡¤___¡À¨ª"/>
      <sheetName val="11_¨¨_¨¦__"/>
      <sheetName val="_¨ª_¨¬1y__¡¤___"/>
      <sheetName val="D___¡¤___¡À¨ª"/>
      <sheetName val="_e_¨¬_o__¦Ì_"/>
      <sheetName val="_e_¨¬_¨®__"/>
      <sheetName val="__¡Á¨¹¡À¨ª"/>
      <sheetName val="_o__¦Ì_¡À_¡¤Y "/>
      <sheetName val="10.5_¨¨3¨¦¡À_¡À¨ª"/>
      <sheetName val="11_¨¨__3¨¦¡À_¡À¨ª"/>
      <sheetName val="11_¨¨__¨¬_3¨¦¡À_¡À¨ª"/>
      <sheetName val="___¡§_¨¦3¨¦¡À_¡À¨ª"/>
      <sheetName val="_a¦Ì¡è3¨¦¡À_¡À¨ª"/>
      <sheetName val="11_¨¨¨¦¨°___¨º3¨¦¡À_¡À¨ª"/>
      <sheetName val="___¡¤_¡§¨¢_"/>
      <sheetName val="___¡¤_o__¦Ì_"/>
      <sheetName val="___¡¤____¨¦¨¬¡À¨º"/>
      <sheetName val="___¡§¡¤___¡À¨ª"/>
      <sheetName val="___¡§_¨¦¡¤___¡À¨ª"/>
      <sheetName val="¨¦¨°___¨º¡¤___¡À¨ª"/>
      <sheetName val="_a¦Ì¡è¡¤___"/>
      <sheetName val="¨ª¡ã__15L"/>
      <sheetName val="¨ª¡ã__20L"/>
      <sheetName val="¨ª¡ã__30L"/>
      <sheetName val="¨ª¡ã__10L"/>
      <sheetName val="¨ª¡ã__5L"/>
      <sheetName val="¨ª¡ã__20L (__) "/>
      <sheetName val="¨ª¡ã__30L (__)  "/>
      <sheetName val="¨ª¡ã__15L(_a¡ê_"/>
      <sheetName val="¨ª¡ã__20L¡ê¡§_a¡ê_"/>
      <sheetName val="¨ª¡ã__30L¡ê¡§_a¡ê_"/>
      <sheetName val="¨ª¡ã__20L(___¡§_¨¦¡ê_"/>
      <sheetName val="Me_|u"/>
      <sheetName val="13.65_¨¨¨¦¨°_"/>
      <sheetName val="12.31"/>
      <sheetName val="13.65¶ÈÉò?"/>
      <sheetName val="¨ª?¡À¨ª1"/>
      <sheetName val="2002?¨º3??¡¤Y"/>
      <sheetName val="2004?¨º4??¡¤Y"/>
      <sheetName val="¡À¨ª1(??¡Á¨¹¡ê?"/>
      <sheetName val="¡À¨ª1 ?¨º1¨¹2?(14)"/>
      <sheetName val="¡À¨ª12???2?(16) "/>
      <sheetName val="¡À¨ª1DD?t2?(16)"/>
      <sheetName val="¡À¨ª12¨¦1o2?(3)"/>
      <sheetName val="¡À¨ª1¨¦¨¨¡À?2?(9)"/>
      <sheetName val="¡À¨ª1¨¦¨²2¨²2?(7)"/>
      <sheetName val="¡Á¨¹?-¡ã¨¬"/>
      <sheetName val="¡À??¨²¡¤¡é¨¦¨²"/>
      <sheetName val="11?¨¨?a¦Ì¡è"/>
      <sheetName val="13?¨¨???¡§"/>
      <sheetName val="13?¨¨¡¤???¡À¨ª"/>
      <sheetName val="13.65?¨¨???¡§"/>
      <sheetName val="13.6???¡§¡¤???¡À¨ª"/>
      <sheetName val="13.65?¨¨¨¦¨°??"/>
      <sheetName val="13.65¨¦¨°??¡¤???¡À¨ª"/>
      <sheetName val="11?¨¨?¨¦??"/>
      <sheetName val="?¨ª?¨¬1y??¡¤???"/>
      <sheetName val="D???¡¤???¡À¨ª"/>
      <sheetName val="?e?¨¬?o??¦Ì?"/>
      <sheetName val="?e?¨¬?¨®??"/>
      <sheetName val="??¡Á¨¹¡À¨ª"/>
      <sheetName val="?o??¦Ì?¡À?¡¤Y "/>
      <sheetName val="10.5?¨¨3¨¦¡À?¡À¨ª"/>
      <sheetName val="11?¨¨??3¨¦¡À?¡À¨ª"/>
      <sheetName val="11?¨¨??¨¬?3¨¦¡À?¡À¨ª"/>
      <sheetName val="???¡§?¨¦3¨¦¡À?¡À¨ª"/>
      <sheetName val="?a¦Ì¡è3¨¦¡À?¡À¨ª"/>
      <sheetName val="11?¨¨¨¦¨°???¨º3¨¦¡À?¡À¨ª"/>
      <sheetName val="???¡¤?¡§¨¢?"/>
      <sheetName val="???¡¤?o??¦Ì?"/>
      <sheetName val="???¡¤????¨¦¨¬¡À¨º"/>
      <sheetName val="???¡§¡¤???¡À¨ª"/>
      <sheetName val="???¡§?¨¦¡¤???¡À¨ª"/>
      <sheetName val="¨¦¨°???¨º¡¤???¡À¨ª"/>
      <sheetName val="?a¦Ì¡è¡¤???"/>
      <sheetName val="¨ª¡ã??15L"/>
      <sheetName val="¨ª¡ã??20L"/>
      <sheetName val="¨ª¡ã??30L"/>
      <sheetName val="¨ª¡ã??10L"/>
      <sheetName val="¨ª¡ã??5L"/>
      <sheetName val="¨ª¡ã??20L (??) "/>
      <sheetName val="¨ª¡ã??30L (??)  "/>
      <sheetName val="¨ª¡ã??15L(?a¡ê?"/>
      <sheetName val="¨ª¡ã??20L¡ê¡§?a¡ê?"/>
      <sheetName val="¨ª¡ã??30L¡ê¡§?a¡ê?"/>
      <sheetName val="¨ª¡ã??20L(???¡§?¨¦¡ê?"/>
      <sheetName val="Me?|u"/>
      <sheetName val="13.65?¨¨¨¦¨°?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分组及人员需求情况"/>
      <sheetName val="成本法评估项数统计"/>
    </sheetNames>
    <definedNames>
      <definedName name="Module.Prix_SMC"/>
      <definedName name="Prix_SMC"/>
      <definedName name="财务软件"/>
      <definedName name="我"/>
      <definedName name="预付帐款04年4月"/>
      <definedName name="制造"/>
    </defined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  <sheetName val="一分厂产量预算"/>
      <sheetName val="二分厂产量预量"/>
      <sheetName val="2003年采购数量合计"/>
      <sheetName val="2003年采购单价"/>
      <sheetName val="Sheet6"/>
      <sheetName val="Sheet5"/>
      <sheetName val="Sheet4"/>
      <sheetName val="产量合计"/>
      <sheetName val="酒液成本"/>
      <sheetName val="包装成本"/>
      <sheetName val="品牌酒液"/>
      <sheetName val="品牌成本"/>
      <sheetName val="品牌单位成本"/>
      <sheetName val="Menu"/>
      <sheetName val="表1(汇总）"/>
      <sheetName val="表1 质管部(14)"/>
      <sheetName val="表1财务部(16) "/>
      <sheetName val="表1行政部(16)"/>
      <sheetName val="表1采购部(3)"/>
      <sheetName val="表1设备部(9)"/>
      <sheetName val="表1生产部(7)"/>
      <sheetName val="总经办"/>
      <sheetName val="表2"/>
      <sheetName val="Calendar"/>
      <sheetName val="预算底稿"/>
      <sheetName val="管理费用预算"/>
      <sheetName val="固定生产成本预算"/>
      <sheetName val="表1"/>
      <sheetName val="表3"/>
      <sheetName val="表4"/>
      <sheetName val="表5"/>
      <sheetName val="表6"/>
      <sheetName val="表7"/>
      <sheetName val="表8"/>
      <sheetName val="表9"/>
      <sheetName val="表10"/>
      <sheetName val="表11"/>
      <sheetName val="表12"/>
      <sheetName val="表13"/>
      <sheetName val="表14"/>
      <sheetName val="仓储"/>
      <sheetName val="维修"/>
      <sheetName val="蒸汽"/>
      <sheetName val="供电"/>
      <sheetName val="污水"/>
      <sheetName val=" 能源"/>
      <sheetName val="供水"/>
      <sheetName val="空压"/>
      <sheetName val="制泠"/>
      <sheetName val="二氧化碳"/>
      <sheetName val="酿造"/>
      <sheetName val="包一"/>
      <sheetName val="包二"/>
      <sheetName val="包三"/>
      <sheetName val="总公司"/>
      <sheetName val="绿叶24"/>
      <sheetName val="绿叶12"/>
      <sheetName val="绿叶10"/>
      <sheetName val="清爽绿叶24"/>
      <sheetName val="清爽绿叶12"/>
      <sheetName val="散扎酒"/>
      <sheetName val="单位成本"/>
      <sheetName val="⬫⬫礫剑干啤（累"/>
      <sheetName val="汇总区域损益表"/>
      <sheetName val="区域损益表(攀)"/>
      <sheetName val="区域损益表(西昌"/>
      <sheetName val="分销分析表（西昌）"/>
      <sheetName val="分销分析表(攀)"/>
      <sheetName val="分销分析表 (汇总)"/>
      <sheetName val="销售分析表"/>
      <sheetName val="销售分析表(攀)"/>
      <sheetName val="销售分析表 (汇总)"/>
      <sheetName val="品牌分析表（西昌）"/>
      <sheetName val="品牌分析表(攀)"/>
      <sheetName val="品牌分析表(汇总)"/>
      <sheetName val="XL4Poppy"/>
      <sheetName val="本期发生"/>
      <sheetName val="11度华丹"/>
      <sheetName val="13度高浓"/>
      <sheetName val="13度分配表"/>
      <sheetName val="13.65度雪花"/>
      <sheetName val="13.6雪花分配表"/>
      <sheetName val="13.65度沈阳"/>
      <sheetName val="13.65沈阳分配表"/>
      <sheetName val="11度干啤"/>
      <sheetName val="酵造过滤分配"/>
      <sheetName val="新水分配表"/>
      <sheetName val="酿造煤水电"/>
      <sheetName val="酿造麦芽"/>
      <sheetName val="汇总表"/>
      <sheetName val="煤水电备份 "/>
      <sheetName val="10.5度成本表"/>
      <sheetName val="11度雪成本表"/>
      <sheetName val="11度亚特成本表"/>
      <sheetName val="雪花干成本表"/>
      <sheetName val="华丹成本表"/>
      <sheetName val="11度沈阳鲜成本表"/>
      <sheetName val="制品辅料"/>
      <sheetName val="制品煤水电"/>
      <sheetName val="制品瓶盖商标"/>
      <sheetName val="雪花分配表"/>
      <sheetName val="雪花干分配表"/>
      <sheetName val="沈阳鲜分配表"/>
      <sheetName val="华丹分配"/>
      <sheetName val="桶酒15L"/>
      <sheetName val="桶酒20L"/>
      <sheetName val="桶酒30L"/>
      <sheetName val="桶酒10L"/>
      <sheetName val="桶酒5L"/>
      <sheetName val="桶酒20L (雪) "/>
      <sheetName val="桶酒30L (雪)  "/>
      <sheetName val="桶酒15L(华）"/>
      <sheetName val="桶酒20L（华）"/>
      <sheetName val="桶酒30L（华）"/>
      <sheetName val="桶酒20L(雪花干）"/>
      <sheetName val="雪花分配表 "/>
      <sheetName val="桶酒8L"/>
      <sheetName val="沈阳鲜分配表  "/>
      <sheetName val="桶酒20L(沈阳鲜）   "/>
      <sheetName val="桶酒15L(沈阳鲜）  "/>
      <sheetName val="Instructions"/>
      <sheetName val="表0"/>
      <sheetName val="表0分析1表"/>
      <sheetName val="表0分析2表"/>
      <sheetName val="Check"/>
      <sheetName val="Dept"/>
      <sheetName val="其他财务信息表"/>
      <sheetName val="表1分析"/>
      <sheetName val="表2分析"/>
      <sheetName val="表3分析"/>
      <sheetName val="表4分析"/>
      <sheetName val="表5分析"/>
      <sheetName val="表6分析"/>
      <sheetName val="表7分析"/>
      <sheetName val="表8分析"/>
      <sheetName val="表9分析"/>
      <sheetName val="表10分析"/>
      <sheetName val="表11分析"/>
      <sheetName val="表12分析"/>
      <sheetName val="表13分析"/>
      <sheetName val="表14分析"/>
      <sheetName val="表15"/>
      <sheetName val="表15分析"/>
      <sheetName val="分销-三年"/>
      <sheetName val="分销预算底稿"/>
      <sheetName val="分销-2003"/>
      <sheetName val="分销-年度"/>
      <sheetName val="千升费用比较表"/>
      <sheetName val="预算项目说明"/>
      <sheetName val="附表-运费"/>
      <sheetName val="附表-仓储"/>
      <sheetName val="附表-修理"/>
      <sheetName val="附表-机物料"/>
      <sheetName val="附表-劳务费"/>
      <sheetName val="00000000"/>
      <sheetName val="10000000"/>
      <sheetName val="Backup of Backup of LINDA LISTO"/>
      <sheetName val="项目目录"/>
      <sheetName val="季报-表1-人数统计"/>
      <sheetName val="季报-表5-员工基本信息统计"/>
      <sheetName val="Ò»·Ö³§²úÁ¿Ô¤Ëã"/>
      <sheetName val="¶þ·Ö³§²úÁ¿Ô¤Á¿"/>
      <sheetName val="2003Äê²É¹ºÊýÁ¿ºÏ¼Æ"/>
      <sheetName val="2003Äê²É¹ºµ¥¼Û"/>
      <sheetName val="²úÁ¿ºÏ¼Æ"/>
      <sheetName val="¾ÆÒº³É±¾"/>
      <sheetName val="°ü×°³É±¾"/>
      <sheetName val="Æ·ÅÆ¾ÆÒº"/>
      <sheetName val="Æ·ÅÆ³É±¾"/>
      <sheetName val="Æ·ÅÆµ¥Î»³É±¾"/>
      <sheetName val="±í1(»ã×Ü£©"/>
      <sheetName val="±í1 ÖÊ¹Ü²¿(14)"/>
      <sheetName val="±í1²ÆÎñ²¿(16) "/>
      <sheetName val="±í1ÐÐÕþ²¿(16)"/>
      <sheetName val="±í1²É¹º²¿(3)"/>
      <sheetName val="±í1Éè±¸²¿(9)"/>
      <sheetName val="±í1Éú²ú²¿(7)"/>
      <sheetName val="×Ü¾­°ì"/>
      <sheetName val="±í2"/>
      <sheetName val="Ô¤Ëãµ×¸å"/>
      <sheetName val="¹ÜÀí·ÑÓÃÔ¤Ëã"/>
      <sheetName val="¹Ì¶¨Éú²ú³É±¾Ô¤Ëã"/>
      <sheetName val="±í1"/>
      <sheetName val="±í3"/>
      <sheetName val="±í4"/>
      <sheetName val="±í5"/>
      <sheetName val="±í6"/>
      <sheetName val="±í7"/>
      <sheetName val="±í8"/>
      <sheetName val="±í9"/>
      <sheetName val="±í10"/>
      <sheetName val="±í11"/>
      <sheetName val="±í12"/>
      <sheetName val="±í13"/>
      <sheetName val="±í14"/>
      <sheetName val="²Ö´¢"/>
      <sheetName val="Î¬ÐÞ"/>
      <sheetName val="ÕôÆû"/>
      <sheetName val="¹©µç"/>
      <sheetName val="ÎÛË®"/>
      <sheetName val=" ÄÜÔ´"/>
      <sheetName val="¹©Ë®"/>
      <sheetName val="¿ÕÑ¹"/>
      <sheetName val="ÖÆãö"/>
      <sheetName val="¶þÑõ»¯Ì¼"/>
      <sheetName val="ÄðÔì"/>
      <sheetName val="°üÒ»"/>
      <sheetName val="°ü¶þ"/>
      <sheetName val="°üÈý"/>
      <sheetName val="×Ü¹«Ë¾"/>
      <sheetName val="ÂÌÒ¶24"/>
      <sheetName val="ÂÌÒ¶12"/>
      <sheetName val="ÂÌÒ¶10"/>
      <sheetName val="ÇåË¬ÂÌÒ¶24"/>
      <sheetName val="ÇåË¬ÂÌÒ¶12"/>
      <sheetName val="É¢Ôú¾Æ"/>
      <sheetName val="µ¥Î»³É±¾"/>
      <sheetName val="__µ_½£¸ÉÆ¡£¨ÀÛ"/>
      <sheetName val="»ã×ÜÇøÓòËðÒæ±í"/>
      <sheetName val="ÇøÓòËðÒæ±í(ÅÊ)"/>
      <sheetName val="ÇøÓòËðÒæ±í(Î÷²ý"/>
      <sheetName val="·ÖÏú·ÖÎö±í£¨Î÷²ý£©"/>
      <sheetName val="·ÖÏú·ÖÎö±í(ÅÊ)"/>
      <sheetName val="·ÖÏú·ÖÎö±í (»ã×Ü)"/>
      <sheetName val="ÏúÊÛ·ÖÎö±í"/>
      <sheetName val="ÏúÊÛ·ÖÎö±í(ÅÊ)"/>
      <sheetName val="ÏúÊÛ·ÖÎö±í (»ã×Ü)"/>
      <sheetName val="Æ·ÅÆ·ÖÎö±í£¨Î÷²ý£©"/>
      <sheetName val="Æ·ÅÆ·ÖÎö±í(ÅÊ)"/>
      <sheetName val="Æ·ÅÆ·ÖÎö±í(»ã×Ü)"/>
      <sheetName val="±¾ÆÚ·¢Éú"/>
      <sheetName val="11¶È»ªµ¤"/>
      <sheetName val="13¶È¸ßÅ¨"/>
      <sheetName val="13¶È·ÖÅä±í"/>
      <sheetName val="13.65¶ÈÑ©»¨"/>
      <sheetName val="13.6Ñ©»¨·ÖÅä±í"/>
      <sheetName val="13.65¶ÈÉòÑô"/>
      <sheetName val="13.65ÉòÑô·ÖÅä±í"/>
      <sheetName val="11¶È¸ÉÆ¡"/>
      <sheetName val="½ÍÔì¹ýÂË·ÖÅä"/>
      <sheetName val="ÐÂË®·ÖÅä±í"/>
      <sheetName val="ÄðÔìÃºË®µç"/>
      <sheetName val="ÄðÔìÂóÑ¿"/>
      <sheetName val="»ã×Ü±í"/>
      <sheetName val="ÃºË®µç±¸·Ý "/>
      <sheetName val="10.5¶È³É±¾±í"/>
      <sheetName val="11¶ÈÑ©³É±¾±í"/>
      <sheetName val="11¶ÈÑÇÌØ³É±¾±í"/>
      <sheetName val="Ñ©»¨¸É³É±¾±í"/>
      <sheetName val="»ªµ¤³É±¾±í"/>
      <sheetName val="11¶ÈÉòÑôÏÊ³É±¾±í"/>
      <sheetName val="ÖÆÆ·¸¨ÁÏ"/>
      <sheetName val="ÖÆÆ·ÃºË®µç"/>
      <sheetName val="ÖÆÆ·Æ¿¸ÇÉÌ±ê"/>
      <sheetName val="Ñ©»¨·ÖÅä±í"/>
      <sheetName val="Ñ©»¨¸É·ÖÅä±í"/>
      <sheetName val="ÉòÑôÏÊ·ÖÅä±í"/>
      <sheetName val="»ªµ¤·ÖÅä"/>
      <sheetName val="Í°¾Æ15L"/>
      <sheetName val="Í°¾Æ20L"/>
      <sheetName val="Í°¾Æ30L"/>
      <sheetName val="Í°¾Æ10L"/>
      <sheetName val="Í°¾Æ5L"/>
      <sheetName val="Í°¾Æ20L (Ñ©) "/>
      <sheetName val="Í°¾Æ30L (Ñ©)  "/>
      <sheetName val="Í°¾Æ15L(»ª£©"/>
      <sheetName val="Í°¾Æ20L£¨»ª£©"/>
      <sheetName val="Í°¾Æ30L£¨»ª£©"/>
      <sheetName val="Í°¾Æ20L(Ñ©»¨¸É£©"/>
      <sheetName val="Ñ©»¨·ÖÅä±í "/>
      <sheetName val="Í°¾Æ8L"/>
      <sheetName val="ÉòÑôÏÊ·ÖÅä±í  "/>
      <sheetName val="Í°¾Æ20L(ÉòÑôÏÊ£©   "/>
      <sheetName val="Í°¾Æ15L(ÉòÑôÏÊ£©  "/>
      <sheetName val="±í0"/>
      <sheetName val="±í0·ÖÎö1±í"/>
      <sheetName val="±í0·ÖÎö2±í"/>
      <sheetName val="ÆäËû²ÆÎñÐÅÏ¢±í"/>
      <sheetName val="±í1·ÖÎö"/>
      <sheetName val="±í2·ÖÎö"/>
      <sheetName val="±í3·ÖÎö"/>
      <sheetName val="±í4·ÖÎö"/>
      <sheetName val="±í5·ÖÎö"/>
      <sheetName val="±í6·ÖÎö"/>
      <sheetName val="±í7·ÖÎö"/>
      <sheetName val="±í8·ÖÎö"/>
      <sheetName val="±í9·ÖÎö"/>
      <sheetName val="±í10·ÖÎö"/>
      <sheetName val="±í11·ÖÎö"/>
      <sheetName val="±í12·ÖÎö"/>
      <sheetName val="±í13·ÖÎö"/>
      <sheetName val="±í14·ÖÎö"/>
      <sheetName val="±í15"/>
      <sheetName val="±í15·ÖÎö"/>
      <sheetName val="·ÖÏú-ÈýÄê"/>
      <sheetName val="·ÖÏúÔ¤Ëãµ×¸å"/>
      <sheetName val="·ÖÏú-2003"/>
      <sheetName val="·ÖÏú-Äê¶È"/>
      <sheetName val="Ç§Éý·ÑÓÃ±È½Ï±í"/>
      <sheetName val="Ô¤ËãÏîÄ¿ËµÃ÷"/>
      <sheetName val="¸½±í-ÔË·Ñ"/>
      <sheetName val="¸½±í-²Ö´¢"/>
      <sheetName val="¸½±í-ÐÞÀí"/>
      <sheetName val="¸½±í-»úÎïÁÏ"/>
      <sheetName val="¸½±í-ÀÍÎñ·Ñ"/>
      <sheetName val="¼¾±¨-±í1-ÈËÊýÍ³¼Æ"/>
      <sheetName val="¼¾±¨-±í5-Ô±¹¤»ù±¾ÐÅÏ¢Í³¼Æ"/>
      <sheetName val="¨°_¡¤_3¡ì2¨²¨¢__¡è__"/>
      <sheetName val="_t¡¤_3¡ì2¨²¨¢__¡è¨¢_"/>
      <sheetName val="2003_¨º2¨¦1o¨ºy¨¢_o___"/>
      <sheetName val="2003_¨º2¨¦1o¦Ì£¤__"/>
      <sheetName val="2¨²¨¢_o___"/>
      <sheetName val="__¨°o3¨¦¡À_"/>
      <sheetName val="¡ã¨¹¡Á¡ã3¨¦¡À_"/>
      <sheetName val="_¡¤____¨°o"/>
      <sheetName val="_¡¤__3¨¦¡À_"/>
      <sheetName val="_¡¤__¦Ì£¤__3¨¦¡À_"/>
      <sheetName val="¡À¨ª1(__¡Á¨¹¡ê_"/>
      <sheetName val="¡À¨ª1 _¨º1¨¹2_(14)"/>
      <sheetName val="¡À¨ª12___2_(16) "/>
      <sheetName val="¡À¨ª1DD_t2_(16)"/>
      <sheetName val="¡À¨ª12¨¦1o2_(3)"/>
      <sheetName val="¡À¨ª1¨¦¨¨¡À_2_(9)"/>
      <sheetName val="¡À¨ª1¨¦¨²2¨²2_(7)"/>
      <sheetName val="¡Á¨¹_-¡ã¨¬"/>
      <sheetName val="¡À¨ª2"/>
      <sheetName val="_¡è__¦Ì¡Á__"/>
      <sheetName val="1¨¹¨¤¨ª¡¤_¨®__¡è__"/>
      <sheetName val="1¨¬_¡§¨¦¨²2¨²3¨¦¡À__¡è__"/>
      <sheetName val="¡À¨ª1"/>
      <sheetName val="¡À¨ª3"/>
      <sheetName val="¡À¨ª4"/>
      <sheetName val="¡À¨ª5"/>
      <sheetName val="¡À¨ª6"/>
      <sheetName val="¡À¨ª7"/>
      <sheetName val="¡À¨ª8"/>
      <sheetName val="¡À¨ª9"/>
      <sheetName val="¡À¨ª10"/>
      <sheetName val="¡À¨ª11"/>
      <sheetName val="¡À¨ª12"/>
      <sheetName val="¡À¨ª13"/>
      <sheetName val="¡À¨ª14"/>
      <sheetName val="2_¡ä¡é"/>
      <sheetName val="__DT"/>
      <sheetName val="____"/>
      <sheetName val="1_¦Ì_"/>
      <sheetName val=" _¨¹_¡ä"/>
      <sheetName val="1___"/>
      <sheetName val="___1"/>
      <sheetName val="_t___¡¥¨¬_"/>
      <sheetName val="_e_¨¬"/>
      <sheetName val="¡ã¨¹¨°_"/>
      <sheetName val="¡ã¨¹_t"/>
      <sheetName val="¡ã¨¹¨¨y"/>
      <sheetName val="¡Á¨¹1___"/>
      <sheetName val="_¨¬¨°_24"/>
      <sheetName val="_¨¬¨°_12"/>
      <sheetName val="_¨¬¨°_10"/>
      <sheetName val="_____¨¬¨°_24"/>
      <sheetName val="_____¨¬¨°_12"/>
      <sheetName val="¨¦¡é_¨²__"/>
      <sheetName val="¦Ì£¤__3¨¦¡À_"/>
      <sheetName val="__¦Ì__¡ê_¨¦__¡ê¡§¨¤_"/>
      <sheetName val="__¡Á¨¹__¨®¨°_e¨°_¡À¨ª"/>
      <sheetName val="__¨®¨°_e¨°_¡À¨ª(_¨º)"/>
      <sheetName val="__¨®¨°_e¨°_¡À¨ª(_¡Â2y"/>
      <sheetName val="¡¤__¨²¡¤___¡À¨ª¡ê¡§_¡Â2y¡ê_"/>
      <sheetName val="¡¤__¨²¡¤___¡À¨ª(_¨º)"/>
      <sheetName val="¡¤__¨²¡¤___¡À¨ª (__¡Á¨¹)"/>
      <sheetName val="_¨²¨º_¡¤___¡À¨ª"/>
      <sheetName val="_¨²¨º_¡¤___¡À¨ª(_¨º)"/>
      <sheetName val="_¨²¨º_¡¤___¡À¨ª (__¡Á¨¹)"/>
      <sheetName val="_¡¤__¡¤___¡À¨ª¡ê¡§_¡Â2y¡ê_"/>
      <sheetName val="_¡¤__¡¤___¡À¨ª(_¨º)"/>
      <sheetName val="_¡¤__¡¤___¡À¨ª(__¡Á¨¹)"/>
      <sheetName val="¡À__¨²¡¤¡é¨¦¨²"/>
      <sheetName val="11_¨¨_a¦Ì¡è"/>
      <sheetName val="13_¨¨___¡§"/>
      <sheetName val="13_¨¨¡¤___¡À¨ª"/>
      <sheetName val="13.65_¨¨___¡§"/>
      <sheetName val="13.6___¡§¡¤___¡À¨ª"/>
      <sheetName val="13.65_¨¨¨¦¨°__"/>
      <sheetName val="13.65¨¦¨°__¡¤___¡À¨ª"/>
      <sheetName val="11_¨¨_¨¦__"/>
      <sheetName val="_¨ª_¨¬1y__¡¤___"/>
      <sheetName val="D___¡¤___¡À¨ª"/>
      <sheetName val="_e_¨¬_o__¦Ì_"/>
      <sheetName val="_e_¨¬_¨®__"/>
      <sheetName val="__¡Á¨¹¡À¨ª"/>
      <sheetName val="_o__¦Ì_¡À_¡¤Y "/>
      <sheetName val="10.5_¨¨3¨¦¡À_¡À¨ª"/>
      <sheetName val="11_¨¨__3¨¦¡À_¡À¨ª"/>
      <sheetName val="11_¨¨__¨¬_3¨¦¡À_¡À¨ª"/>
      <sheetName val="___¡§_¨¦3¨¦¡À_¡À¨ª"/>
      <sheetName val="_a¦Ì¡è3¨¦¡À_¡À¨ª"/>
      <sheetName val="??µ[½£¸ÉÆ¡£¨ÀÛ"/>
      <sheetName val="¨°?¡¤?3¡ì2¨²¨¢??¡è??"/>
      <sheetName val="?t¡¤?3¡ì2¨²¨¢??¡è¨¢?"/>
      <sheetName val="2003?¨º2¨¦1o¨ºy¨¢?o???"/>
      <sheetName val="2003?¨º2¨¦1o¦Ì£¤??"/>
      <sheetName val="2¨²¨¢?o???"/>
      <sheetName val="??¨°o3¨¦¡À?"/>
      <sheetName val="¡ã¨¹¡Á¡ã3¨¦¡À?"/>
      <sheetName val="?¡¤????¨°o"/>
      <sheetName val="?¡¤??3¨¦¡À?"/>
      <sheetName val="?¡¤??¦Ì£¤??3¨¦¡À?"/>
      <sheetName val="¡À¨ª1(??¡Á¨¹¡ê?"/>
      <sheetName val="¡À¨ª1 ?¨º1¨¹2?(14)"/>
      <sheetName val="¡À¨ª12???2?(16) "/>
      <sheetName val="¡À¨ª1DD?t2?(16)"/>
      <sheetName val="¡À¨ª12¨¦1o2?(3)"/>
      <sheetName val="¡À¨ª1¨¦¨¨¡À?2?(9)"/>
      <sheetName val="¡À¨ª1¨¦¨²2¨²2?(7)"/>
      <sheetName val="¡Á¨¹?-¡ã¨¬"/>
      <sheetName val="?¡è??¦Ì¡Á??"/>
      <sheetName val="1¨¹¨¤¨ª¡¤?¨®??¡è??"/>
      <sheetName val="1¨¬?¡§¨¦¨²2¨²3¨¦¡À??¡è??"/>
      <sheetName val="2?¡ä¡é"/>
      <sheetName val="??DT"/>
      <sheetName val="????"/>
      <sheetName val="1?¦Ì?"/>
      <sheetName val=" ?¨¹?¡ä"/>
      <sheetName val="1???"/>
      <sheetName val="???1"/>
      <sheetName val="?t???¡¥¨¬?"/>
      <sheetName val="?e?¨¬"/>
      <sheetName val="¡ã¨¹¨°?"/>
      <sheetName val="¡ã¨¹?t"/>
      <sheetName val="¡Á¨¹1???"/>
      <sheetName val="?¨¬¨°?24"/>
      <sheetName val="?¨¬¨°?12"/>
      <sheetName val="?¨¬¨°?10"/>
      <sheetName val="?????¨¬¨°?24"/>
      <sheetName val="?????¨¬¨°?12"/>
      <sheetName val="¨¦¡é?¨²??"/>
      <sheetName val="¦Ì£¤??3¨¦¡À?"/>
      <sheetName val="??¦Ì[?¡ê?¨¦??¡ê¡§¨¤?"/>
      <sheetName val="??¡Á¨¹??¨®¨°?e¨°?¡À¨ª"/>
      <sheetName val="??¨®¨°?e¨°?¡À¨ª(?¨º)"/>
      <sheetName val="??¨®¨°?e¨°?¡À¨ª(?¡Â2y"/>
      <sheetName val="¡¤??¨²¡¤???¡À¨ª¡ê¡§?¡Â2y¡ê?"/>
      <sheetName val="¡¤??¨²¡¤???¡À¨ª(?¨º)"/>
      <sheetName val="¡¤??¨²¡¤???¡À¨ª (??¡Á¨¹)"/>
      <sheetName val="?¨²¨º?¡¤???¡À¨ª"/>
      <sheetName val="?¨²¨º?¡¤???¡À¨ª(?¨º)"/>
      <sheetName val="?¨²¨º?¡¤???¡À¨ª (??¡Á¨¹)"/>
      <sheetName val="?¡¤??¡¤???¡À¨ª¡ê¡§?¡Â2y¡ê?"/>
      <sheetName val="?¡¤??¡¤???¡À¨ª(?¨º)"/>
      <sheetName val="?¡¤??¡¤???¡À¨ª(??¡Á¨¹)"/>
      <sheetName val="¡À??¨²¡¤¡é¨¦¨²"/>
      <sheetName val="11?¨¨?a¦Ì¡è"/>
      <sheetName val="13?¨¨???¡§"/>
      <sheetName val="13?¨¨¡¤???¡À¨ª"/>
      <sheetName val="13.65?¨¨???¡§"/>
      <sheetName val="13.6???¡§¡¤???¡À¨ª"/>
      <sheetName val="13.65?¨¨¨¦¨°??"/>
      <sheetName val="13.65¨¦¨°??¡¤???¡À¨ª"/>
      <sheetName val="11?¨¨?¨¦??"/>
      <sheetName val="?¨ª?¨¬1y??¡¤???"/>
      <sheetName val="D???¡¤???¡À¨ª"/>
      <sheetName val="?e?¨¬?o??¦Ì?"/>
      <sheetName val="?e?¨¬?¨®??"/>
      <sheetName val="??¡Á¨¹¡À¨ª"/>
      <sheetName val="?o??¦Ì?¡À?¡¤Y "/>
      <sheetName val="10.5?¨¨3¨¦¡À?¡À¨ª"/>
      <sheetName val="11?¨¨??3¨¦¡À?¡À¨ª"/>
      <sheetName val="11?¨¨??¨¬?3¨¦¡À?¡À¨ª"/>
      <sheetName val="???¡§?¨¦3¨¦¡À?¡À¨ª"/>
      <sheetName val="?a¦Ì¡è3¨¦¡À?¡À¨ª"/>
      <sheetName val="11?¨¨¨¦¨°???¨º3¨¦¡À?¡À¨ª"/>
      <sheetName val="???¡¤?¡§¨¢?"/>
      <sheetName val="???¡¤?o??¦Ì?"/>
      <sheetName val="???¡¤????¨¦¨¬¡À¨º"/>
      <sheetName val="???¡§¡¤???¡À¨ª"/>
      <sheetName val="???¡§?¨¦¡¤???¡À¨ª"/>
      <sheetName val="¨¦¨°???¨º¡¤???¡À¨ª"/>
      <sheetName val="?a¦Ì¡è¡¤???"/>
      <sheetName val="¨ª¡ã??15L"/>
      <sheetName val="¨ª¡ã??20L"/>
      <sheetName val="¨ª¡ã??30L"/>
      <sheetName val="¨ª¡ã??10L"/>
      <sheetName val="¨ª¡ã??5L"/>
      <sheetName val="¨ª¡ã??20L (??) "/>
      <sheetName val="¨ª¡ã??30L (??)  "/>
      <sheetName val="¨ª¡ã??15L(?a¡ê?"/>
      <sheetName val="¨ª¡ã??20L¡ê¡§?a¡ê?"/>
      <sheetName val="¨ª¡ã??30L¡ê¡§?a¡ê?"/>
      <sheetName val="¨ª¡ã??20L(???¡§?¨¦¡ê?"/>
      <sheetName val="???¡§¡¤???¡À¨ª "/>
      <sheetName val="¨ª¡ã??8L"/>
      <sheetName val="¨¦¨°???¨º¡¤???¡À¨ª  "/>
      <sheetName val="¨ª¡ã??20L(¨¦¨°???¨º¡ê?   "/>
      <sheetName val="¨ª¡ã??15L(¨¦¨°???¨º¡ê?  "/>
      <sheetName val="¡À¨ª0"/>
      <sheetName val="¡À¨ª0¡¤???1¡À¨ª"/>
      <sheetName val="¡À¨ª0¡¤???2¡À¨ª"/>
      <sheetName val="????2???D??¡é¡À¨ª"/>
      <sheetName val="¡À¨ª1¡¤???"/>
      <sheetName val="¡À¨ª2¡¤???"/>
      <sheetName val="¡À¨ª3¡¤???"/>
      <sheetName val="¡À¨ª4¡¤???"/>
      <sheetName val="¡À¨ª5¡¤???"/>
      <sheetName val="¡À¨ª6¡¤???"/>
      <sheetName val="¡À¨ª7¡¤???"/>
      <sheetName val="¡À¨ª8¡¤???"/>
      <sheetName val="¡À¨ª9¡¤???"/>
      <sheetName val="¡À¨ª10¡¤???"/>
      <sheetName val="¡À¨ª11¡¤???"/>
      <sheetName val="¡À¨ª12¡¤???"/>
      <sheetName val="¡À¨ª13¡¤???"/>
      <sheetName val="¡À¨ª14¡¤???"/>
      <sheetName val="¡À¨ª15"/>
      <sheetName val="¡À¨ª15¡¤???"/>
      <sheetName val="¡¤??¨²-¨¨y?¨º"/>
      <sheetName val="¡¤??¨²?¡è??¦Ì¡Á??"/>
      <sheetName val="¡¤??¨²-2003"/>
      <sheetName val="¡¤??¨²-?¨º?¨¨"/>
      <sheetName val="?¡ì¨¦y¡¤?¨®?¡À¨¨??¡À¨ª"/>
      <sheetName val="?¡è???????¦Ì?¡Â"/>
      <sheetName val="??¡À¨ª-??¡¤?"/>
      <sheetName val="??¡À¨ª-2?¡ä¡é"/>
      <sheetName val="??¡À¨ª-DT¨¤¨ª"/>
      <sheetName val="??¡À¨ª-?¨²??¨¢?"/>
      <sheetName val="??¡À¨ª-¨¤¨ª??¡¤?"/>
      <sheetName val="??¡À¡§-¡À¨ª1-¨¨?¨ºy¨ª3??"/>
      <sheetName val="¡§-¡À¨ª5-?¡À1¡è?¨´¡À?D??¡é¨ª3??"/>
      <sheetName val="??礫剑干啤（累"/>
      <sheetName val="会计科目"/>
      <sheetName val="SW-TEO"/>
      <sheetName val="B"/>
      <sheetName val="dm"/>
      <sheetName val="???¡¤?¡§¨_x0005_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/>
      <sheetData sheetId="527" refreshError="1"/>
      <sheetData sheetId="528" refreshError="1"/>
      <sheetData sheetId="529" refreshError="1"/>
      <sheetData sheetId="530" refreshError="1"/>
      <sheetData sheetId="531"/>
      <sheetData sheetId="53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://hrb.58.com/ershoufang/27028091457353x.shtml?psid=133089594193947811812564480&amp;entinfo=27028091457353_0&amp;iuType=j_2&amp;PGTID=0d30000c-02c7-69d0-90ab-f0a7040f7cf7&amp;ClickID=6" TargetMode="External"/><Relationship Id="rId1" Type="http://schemas.openxmlformats.org/officeDocument/2006/relationships/hyperlink" Target="http://hrb.58.com/ershoufang/28098611009580x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1"/>
  <sheetViews>
    <sheetView topLeftCell="B4" workbookViewId="0">
      <selection activeCell="G24" sqref="G24:M24"/>
    </sheetView>
  </sheetViews>
  <sheetFormatPr defaultColWidth="9" defaultRowHeight="15.75"/>
  <cols>
    <col min="1" max="1" width="2" style="371" customWidth="1"/>
    <col min="2" max="2" width="3.25" style="371" customWidth="1"/>
    <col min="3" max="3" width="3.375" style="371" customWidth="1"/>
    <col min="4" max="4" width="10.375" style="371" customWidth="1"/>
    <col min="5" max="5" width="3.25" style="371" customWidth="1"/>
    <col min="6" max="6" width="5.25" style="371" customWidth="1"/>
    <col min="7" max="7" width="3.375" style="371" customWidth="1"/>
    <col min="8" max="8" width="3.125" style="371" customWidth="1"/>
    <col min="9" max="9" width="3.375" style="371" customWidth="1"/>
    <col min="10" max="10" width="3.125" style="371" customWidth="1"/>
    <col min="11" max="11" width="3.375" style="371" customWidth="1"/>
    <col min="12" max="12" width="6.25" style="371" customWidth="1"/>
    <col min="13" max="13" width="15.5" style="371" customWidth="1"/>
    <col min="14" max="14" width="3.125" style="371" customWidth="1"/>
    <col min="15" max="15" width="3.25" style="371" customWidth="1"/>
    <col min="16" max="16" width="4.25" style="371" customWidth="1"/>
    <col min="17" max="17" width="9" style="371"/>
    <col min="18" max="18" width="8.75" style="371" customWidth="1"/>
    <col min="19" max="16384" width="9" style="371"/>
  </cols>
  <sheetData>
    <row r="1" s="369" customFormat="1" ht="20.25" customHeight="1" spans="1:17">
      <c r="A1" s="372"/>
      <c r="B1" s="373" t="s">
        <v>0</v>
      </c>
      <c r="C1" s="373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5"/>
      <c r="Q1" s="457"/>
    </row>
    <row r="2" ht="18" customHeight="1" spans="1:21">
      <c r="A2" s="375"/>
      <c r="B2" s="376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431"/>
      <c r="P2" s="432"/>
      <c r="Q2" s="458"/>
      <c r="R2" s="369"/>
      <c r="S2" s="369"/>
      <c r="T2" s="369"/>
      <c r="U2" s="369"/>
    </row>
    <row r="3" ht="30.75" hidden="1" customHeight="1" spans="1:21">
      <c r="A3" s="378"/>
      <c r="B3" s="379"/>
      <c r="C3" s="380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433"/>
      <c r="O3" s="434"/>
      <c r="P3" s="435"/>
      <c r="Q3" s="458"/>
      <c r="R3" s="369"/>
      <c r="S3" s="369"/>
      <c r="T3" s="369"/>
      <c r="U3" s="369"/>
    </row>
    <row r="4" ht="45.75" customHeight="1" spans="1:21">
      <c r="A4" s="378"/>
      <c r="B4" s="379"/>
      <c r="C4" s="382" t="s">
        <v>1</v>
      </c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436"/>
      <c r="O4" s="434"/>
      <c r="P4" s="435"/>
      <c r="Q4" s="458"/>
      <c r="R4" s="369"/>
      <c r="S4" s="369"/>
      <c r="T4" s="369"/>
      <c r="U4" s="369"/>
    </row>
    <row r="5" ht="21.75" customHeight="1" spans="1:21">
      <c r="A5" s="384"/>
      <c r="B5" s="379"/>
      <c r="C5" s="385"/>
      <c r="D5" s="386" t="s">
        <v>2</v>
      </c>
      <c r="E5" s="387"/>
      <c r="F5" s="387"/>
      <c r="G5" s="387"/>
      <c r="H5" s="387"/>
      <c r="I5" s="387"/>
      <c r="J5" s="387"/>
      <c r="K5" s="387"/>
      <c r="L5" s="387"/>
      <c r="M5" s="387"/>
      <c r="N5" s="437"/>
      <c r="O5" s="434"/>
      <c r="P5" s="438"/>
      <c r="Q5" s="458"/>
      <c r="R5" s="369"/>
      <c r="S5" s="369"/>
      <c r="T5" s="369"/>
      <c r="U5" s="369"/>
    </row>
    <row r="6" ht="6" hidden="1" customHeight="1" spans="1:21">
      <c r="A6" s="388"/>
      <c r="B6" s="379"/>
      <c r="C6" s="385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437"/>
      <c r="O6" s="434"/>
      <c r="P6" s="435"/>
      <c r="Q6" s="458"/>
      <c r="R6" s="369"/>
      <c r="S6" s="369"/>
      <c r="T6" s="369"/>
      <c r="U6" s="369"/>
    </row>
    <row r="7" s="370" customFormat="1" ht="20.25" customHeight="1" spans="1:21">
      <c r="A7" s="390"/>
      <c r="B7" s="379"/>
      <c r="C7" s="385"/>
      <c r="D7" s="391" t="s">
        <v>3</v>
      </c>
      <c r="E7" s="392"/>
      <c r="F7" s="393" t="s">
        <v>4</v>
      </c>
      <c r="G7" s="394"/>
      <c r="H7" s="394"/>
      <c r="I7" s="394"/>
      <c r="J7" s="394"/>
      <c r="K7" s="394"/>
      <c r="L7" s="394"/>
      <c r="M7" s="439"/>
      <c r="N7" s="437"/>
      <c r="O7" s="434"/>
      <c r="P7" s="440"/>
      <c r="Q7" s="459"/>
      <c r="R7" s="460"/>
      <c r="S7" s="460"/>
      <c r="T7" s="460"/>
      <c r="U7" s="460"/>
    </row>
    <row r="8" s="370" customFormat="1" ht="9" customHeight="1" spans="1:21">
      <c r="A8" s="390"/>
      <c r="B8" s="379"/>
      <c r="C8" s="385"/>
      <c r="D8" s="395"/>
      <c r="E8" s="396"/>
      <c r="F8" s="396"/>
      <c r="G8" s="396"/>
      <c r="H8" s="396"/>
      <c r="I8" s="396"/>
      <c r="J8" s="396"/>
      <c r="K8" s="396"/>
      <c r="L8" s="396"/>
      <c r="M8" s="441"/>
      <c r="N8" s="437"/>
      <c r="O8" s="434"/>
      <c r="P8" s="440"/>
      <c r="Q8" s="461"/>
      <c r="R8" s="460"/>
      <c r="S8" s="460"/>
      <c r="T8" s="460"/>
      <c r="U8" s="460"/>
    </row>
    <row r="9" s="370" customFormat="1" ht="20.25" customHeight="1" spans="1:21">
      <c r="A9" s="390"/>
      <c r="B9" s="379"/>
      <c r="C9" s="385"/>
      <c r="D9" s="397" t="s">
        <v>5</v>
      </c>
      <c r="E9" s="398"/>
      <c r="F9" s="399">
        <v>2019</v>
      </c>
      <c r="G9" s="400" t="s">
        <v>6</v>
      </c>
      <c r="H9" s="401" t="s">
        <v>7</v>
      </c>
      <c r="I9" s="400" t="s">
        <v>8</v>
      </c>
      <c r="J9" s="401" t="s">
        <v>9</v>
      </c>
      <c r="K9" s="400" t="s">
        <v>10</v>
      </c>
      <c r="L9" s="442"/>
      <c r="M9" s="443"/>
      <c r="N9" s="437"/>
      <c r="O9" s="434"/>
      <c r="P9" s="440"/>
      <c r="Q9" s="461"/>
      <c r="R9" s="460"/>
      <c r="S9" s="460"/>
      <c r="T9" s="460"/>
      <c r="U9" s="460"/>
    </row>
    <row r="10" s="370" customFormat="1" ht="9" customHeight="1" spans="1:21">
      <c r="A10" s="390"/>
      <c r="B10" s="379"/>
      <c r="C10" s="385"/>
      <c r="D10" s="402"/>
      <c r="E10" s="403"/>
      <c r="F10" s="404"/>
      <c r="G10" s="404"/>
      <c r="H10" s="404"/>
      <c r="I10" s="404"/>
      <c r="J10" s="404"/>
      <c r="K10" s="404"/>
      <c r="L10" s="403"/>
      <c r="M10" s="444"/>
      <c r="N10" s="437"/>
      <c r="O10" s="434"/>
      <c r="P10" s="440"/>
      <c r="Q10" s="461"/>
      <c r="R10" s="460"/>
      <c r="S10" s="460"/>
      <c r="T10" s="460"/>
      <c r="U10" s="460"/>
    </row>
    <row r="11" s="370" customFormat="1" ht="20.25" customHeight="1" spans="1:21">
      <c r="A11" s="390"/>
      <c r="B11" s="379"/>
      <c r="C11" s="385"/>
      <c r="D11" s="405" t="s">
        <v>11</v>
      </c>
      <c r="E11" s="406"/>
      <c r="F11" s="406"/>
      <c r="G11" s="407"/>
      <c r="H11" s="406"/>
      <c r="I11" s="406"/>
      <c r="J11" s="406"/>
      <c r="K11" s="406"/>
      <c r="L11" s="406"/>
      <c r="M11" s="445"/>
      <c r="N11" s="437"/>
      <c r="O11" s="434"/>
      <c r="P11" s="440"/>
      <c r="Q11" s="461"/>
      <c r="R11" s="460"/>
      <c r="S11" s="460"/>
      <c r="T11" s="460"/>
      <c r="U11" s="460"/>
    </row>
    <row r="12" s="370" customFormat="1" ht="9" customHeight="1" spans="1:21">
      <c r="A12" s="390"/>
      <c r="B12" s="379"/>
      <c r="C12" s="385"/>
      <c r="D12" s="408"/>
      <c r="E12" s="409"/>
      <c r="F12" s="409"/>
      <c r="G12" s="409"/>
      <c r="H12" s="409"/>
      <c r="I12" s="409"/>
      <c r="J12" s="409"/>
      <c r="K12" s="409"/>
      <c r="L12" s="409"/>
      <c r="M12" s="446"/>
      <c r="N12" s="437"/>
      <c r="O12" s="434"/>
      <c r="P12" s="440"/>
      <c r="Q12" s="461"/>
      <c r="R12" s="460"/>
      <c r="S12" s="460"/>
      <c r="T12" s="460"/>
      <c r="U12" s="460"/>
    </row>
    <row r="13" s="370" customFormat="1" ht="20.25" customHeight="1" spans="1:21">
      <c r="A13" s="390"/>
      <c r="B13" s="379"/>
      <c r="C13" s="385"/>
      <c r="D13" s="410" t="s">
        <v>12</v>
      </c>
      <c r="E13" s="411"/>
      <c r="F13" s="412" t="s">
        <v>13</v>
      </c>
      <c r="G13" s="413" t="s">
        <v>6</v>
      </c>
      <c r="H13" s="412" t="s">
        <v>7</v>
      </c>
      <c r="I13" s="413" t="s">
        <v>8</v>
      </c>
      <c r="J13" s="412" t="s">
        <v>9</v>
      </c>
      <c r="K13" s="413" t="s">
        <v>10</v>
      </c>
      <c r="L13" s="447"/>
      <c r="M13" s="448"/>
      <c r="N13" s="437"/>
      <c r="O13" s="434"/>
      <c r="P13" s="440"/>
      <c r="Q13" s="461"/>
      <c r="R13" s="460"/>
      <c r="S13" s="460"/>
      <c r="T13" s="460"/>
      <c r="U13" s="460"/>
    </row>
    <row r="14" s="370" customFormat="1" ht="9" customHeight="1" spans="1:21">
      <c r="A14" s="390"/>
      <c r="B14" s="379"/>
      <c r="C14" s="385"/>
      <c r="D14" s="414"/>
      <c r="E14" s="414"/>
      <c r="F14" s="414"/>
      <c r="G14" s="414"/>
      <c r="H14" s="414"/>
      <c r="I14" s="414"/>
      <c r="J14" s="414"/>
      <c r="K14" s="414"/>
      <c r="L14" s="414"/>
      <c r="M14" s="414"/>
      <c r="N14" s="437"/>
      <c r="O14" s="434"/>
      <c r="P14" s="440"/>
      <c r="Q14" s="462"/>
      <c r="R14" s="460"/>
      <c r="S14" s="460"/>
      <c r="T14" s="460"/>
      <c r="U14" s="460"/>
    </row>
    <row r="15" s="370" customFormat="1" ht="22.5" customHeight="1" spans="1:21">
      <c r="A15" s="390"/>
      <c r="B15" s="379"/>
      <c r="C15" s="385"/>
      <c r="D15" s="415" t="s">
        <v>14</v>
      </c>
      <c r="E15" s="415"/>
      <c r="F15" s="415"/>
      <c r="G15" s="415"/>
      <c r="H15" s="415"/>
      <c r="I15" s="415"/>
      <c r="J15" s="415"/>
      <c r="K15" s="415"/>
      <c r="L15" s="415"/>
      <c r="M15" s="415"/>
      <c r="N15" s="437"/>
      <c r="O15" s="434"/>
      <c r="P15" s="440"/>
      <c r="Q15" s="462"/>
      <c r="R15" s="460"/>
      <c r="S15" s="460"/>
      <c r="T15" s="460"/>
      <c r="U15" s="460"/>
    </row>
    <row r="16" s="370" customFormat="1" ht="20.25" customHeight="1" spans="1:21">
      <c r="A16" s="390"/>
      <c r="B16" s="379"/>
      <c r="C16" s="385"/>
      <c r="D16" s="416" t="s">
        <v>15</v>
      </c>
      <c r="E16" s="417"/>
      <c r="F16" s="393" t="s">
        <v>16</v>
      </c>
      <c r="G16" s="418"/>
      <c r="H16" s="418"/>
      <c r="I16" s="418"/>
      <c r="J16" s="418"/>
      <c r="K16" s="418"/>
      <c r="L16" s="418"/>
      <c r="M16" s="449"/>
      <c r="N16" s="437"/>
      <c r="O16" s="434"/>
      <c r="P16" s="440"/>
      <c r="Q16" s="462"/>
      <c r="R16" s="460"/>
      <c r="S16" s="460"/>
      <c r="T16" s="460"/>
      <c r="U16" s="460"/>
    </row>
    <row r="17" s="370" customFormat="1" ht="9.75" customHeight="1" spans="1:21">
      <c r="A17" s="390"/>
      <c r="B17" s="379"/>
      <c r="C17" s="385"/>
      <c r="D17" s="419"/>
      <c r="E17" s="420"/>
      <c r="F17" s="420"/>
      <c r="G17" s="420"/>
      <c r="H17" s="420"/>
      <c r="I17" s="420"/>
      <c r="J17" s="420"/>
      <c r="K17" s="420"/>
      <c r="L17" s="420"/>
      <c r="M17" s="450"/>
      <c r="N17" s="437"/>
      <c r="O17" s="434"/>
      <c r="P17" s="440"/>
      <c r="Q17" s="462"/>
      <c r="R17" s="460"/>
      <c r="S17" s="460"/>
      <c r="T17" s="460"/>
      <c r="U17" s="460"/>
    </row>
    <row r="18" s="370" customFormat="1" ht="20.25" customHeight="1" spans="1:21">
      <c r="A18" s="390"/>
      <c r="B18" s="379"/>
      <c r="C18" s="385"/>
      <c r="D18" s="421" t="s">
        <v>17</v>
      </c>
      <c r="E18" s="422"/>
      <c r="F18" s="422"/>
      <c r="G18" s="407" t="s">
        <v>18</v>
      </c>
      <c r="H18" s="407"/>
      <c r="I18" s="407"/>
      <c r="J18" s="407"/>
      <c r="K18" s="407"/>
      <c r="L18" s="407"/>
      <c r="M18" s="451"/>
      <c r="N18" s="437"/>
      <c r="O18" s="434"/>
      <c r="P18" s="440"/>
      <c r="Q18" s="462"/>
      <c r="R18" s="460"/>
      <c r="S18" s="460"/>
      <c r="T18" s="460"/>
      <c r="U18" s="460"/>
    </row>
    <row r="19" s="370" customFormat="1" ht="9.75" customHeight="1" spans="1:21">
      <c r="A19" s="390"/>
      <c r="B19" s="379"/>
      <c r="C19" s="385"/>
      <c r="D19" s="419"/>
      <c r="E19" s="420"/>
      <c r="F19" s="420"/>
      <c r="G19" s="420"/>
      <c r="H19" s="420"/>
      <c r="I19" s="420"/>
      <c r="J19" s="420"/>
      <c r="K19" s="420"/>
      <c r="L19" s="420"/>
      <c r="M19" s="450"/>
      <c r="N19" s="437"/>
      <c r="O19" s="434"/>
      <c r="P19" s="440"/>
      <c r="Q19" s="462"/>
      <c r="R19" s="460"/>
      <c r="S19" s="460"/>
      <c r="T19" s="460"/>
      <c r="U19" s="460"/>
    </row>
    <row r="20" s="370" customFormat="1" ht="20.25" customHeight="1" spans="1:21">
      <c r="A20" s="390"/>
      <c r="B20" s="379"/>
      <c r="C20" s="385"/>
      <c r="D20" s="421" t="s">
        <v>19</v>
      </c>
      <c r="E20" s="422"/>
      <c r="F20" s="422"/>
      <c r="G20" s="407"/>
      <c r="H20" s="407"/>
      <c r="I20" s="407"/>
      <c r="J20" s="407"/>
      <c r="K20" s="407"/>
      <c r="L20" s="407"/>
      <c r="M20" s="451"/>
      <c r="N20" s="437"/>
      <c r="O20" s="434"/>
      <c r="P20" s="440"/>
      <c r="Q20" s="462"/>
      <c r="R20" s="460"/>
      <c r="S20" s="460"/>
      <c r="T20" s="460"/>
      <c r="U20" s="460"/>
    </row>
    <row r="21" s="370" customFormat="1" ht="9" customHeight="1" spans="1:21">
      <c r="A21" s="390"/>
      <c r="B21" s="379"/>
      <c r="C21" s="385"/>
      <c r="D21" s="419"/>
      <c r="E21" s="420"/>
      <c r="F21" s="420"/>
      <c r="G21" s="420"/>
      <c r="H21" s="420"/>
      <c r="I21" s="420"/>
      <c r="J21" s="420"/>
      <c r="K21" s="420"/>
      <c r="L21" s="420"/>
      <c r="M21" s="450"/>
      <c r="N21" s="437"/>
      <c r="O21" s="434"/>
      <c r="P21" s="440"/>
      <c r="Q21" s="462"/>
      <c r="R21" s="460"/>
      <c r="S21" s="460"/>
      <c r="T21" s="460"/>
      <c r="U21" s="460"/>
    </row>
    <row r="22" s="370" customFormat="1" ht="20.25" customHeight="1" spans="1:21">
      <c r="A22" s="390"/>
      <c r="B22" s="379"/>
      <c r="C22" s="385"/>
      <c r="D22" s="421" t="s">
        <v>20</v>
      </c>
      <c r="E22" s="422"/>
      <c r="F22" s="422"/>
      <c r="G22" s="407"/>
      <c r="H22" s="407"/>
      <c r="I22" s="407"/>
      <c r="J22" s="407"/>
      <c r="K22" s="407"/>
      <c r="L22" s="407"/>
      <c r="M22" s="451"/>
      <c r="N22" s="437"/>
      <c r="O22" s="434"/>
      <c r="P22" s="440"/>
      <c r="Q22" s="462"/>
      <c r="R22" s="460"/>
      <c r="S22" s="460"/>
      <c r="T22" s="460"/>
      <c r="U22" s="460"/>
    </row>
    <row r="23" s="370" customFormat="1" ht="9" customHeight="1" spans="1:21">
      <c r="A23" s="390"/>
      <c r="B23" s="379"/>
      <c r="C23" s="385"/>
      <c r="D23" s="419"/>
      <c r="E23" s="420"/>
      <c r="F23" s="420"/>
      <c r="G23" s="420"/>
      <c r="H23" s="420"/>
      <c r="I23" s="420"/>
      <c r="J23" s="420"/>
      <c r="K23" s="420"/>
      <c r="L23" s="420"/>
      <c r="M23" s="450"/>
      <c r="N23" s="437"/>
      <c r="O23" s="434"/>
      <c r="P23" s="440"/>
      <c r="Q23" s="462"/>
      <c r="R23" s="460"/>
      <c r="S23" s="460"/>
      <c r="T23" s="460"/>
      <c r="U23" s="460"/>
    </row>
    <row r="24" s="370" customFormat="1" ht="20.25" customHeight="1" spans="1:21">
      <c r="A24" s="390"/>
      <c r="B24" s="379"/>
      <c r="C24" s="385"/>
      <c r="D24" s="421" t="s">
        <v>21</v>
      </c>
      <c r="E24" s="422"/>
      <c r="F24" s="422"/>
      <c r="G24" s="407" t="s">
        <v>18</v>
      </c>
      <c r="H24" s="407"/>
      <c r="I24" s="407"/>
      <c r="J24" s="407"/>
      <c r="K24" s="407"/>
      <c r="L24" s="407"/>
      <c r="M24" s="451"/>
      <c r="N24" s="437"/>
      <c r="O24" s="434"/>
      <c r="P24" s="440"/>
      <c r="Q24" s="462"/>
      <c r="R24" s="460"/>
      <c r="S24" s="460"/>
      <c r="T24" s="460"/>
      <c r="U24" s="460"/>
    </row>
    <row r="25" s="370" customFormat="1" ht="9.75" customHeight="1" spans="1:21">
      <c r="A25" s="390"/>
      <c r="B25" s="379"/>
      <c r="C25" s="385"/>
      <c r="D25" s="419"/>
      <c r="E25" s="420"/>
      <c r="F25" s="420"/>
      <c r="G25" s="420"/>
      <c r="H25" s="420"/>
      <c r="I25" s="420"/>
      <c r="J25" s="420"/>
      <c r="K25" s="420"/>
      <c r="L25" s="420"/>
      <c r="M25" s="450"/>
      <c r="N25" s="437"/>
      <c r="O25" s="434"/>
      <c r="P25" s="440"/>
      <c r="Q25" s="462"/>
      <c r="R25" s="460"/>
      <c r="S25" s="460"/>
      <c r="T25" s="460"/>
      <c r="U25" s="460"/>
    </row>
    <row r="26" s="370" customFormat="1" ht="20.25" customHeight="1" spans="1:21">
      <c r="A26" s="390"/>
      <c r="B26" s="379"/>
      <c r="C26" s="385"/>
      <c r="D26" s="421" t="s">
        <v>22</v>
      </c>
      <c r="E26" s="422"/>
      <c r="F26" s="422"/>
      <c r="G26" s="407"/>
      <c r="H26" s="407"/>
      <c r="I26" s="407"/>
      <c r="J26" s="407"/>
      <c r="K26" s="407"/>
      <c r="L26" s="407"/>
      <c r="M26" s="451"/>
      <c r="N26" s="437"/>
      <c r="O26" s="434"/>
      <c r="P26" s="440"/>
      <c r="Q26" s="462"/>
      <c r="R26" s="460"/>
      <c r="S26" s="460"/>
      <c r="T26" s="460"/>
      <c r="U26" s="460"/>
    </row>
    <row r="27" s="370" customFormat="1" ht="9.75" customHeight="1" spans="1:21">
      <c r="A27" s="390"/>
      <c r="B27" s="379"/>
      <c r="C27" s="385"/>
      <c r="D27" s="419"/>
      <c r="E27" s="420"/>
      <c r="F27" s="420"/>
      <c r="G27" s="420"/>
      <c r="H27" s="420"/>
      <c r="I27" s="420"/>
      <c r="J27" s="420"/>
      <c r="K27" s="420"/>
      <c r="L27" s="420"/>
      <c r="M27" s="450"/>
      <c r="N27" s="437"/>
      <c r="O27" s="434"/>
      <c r="P27" s="440"/>
      <c r="Q27" s="462"/>
      <c r="R27" s="460"/>
      <c r="S27" s="460"/>
      <c r="T27" s="460"/>
      <c r="U27" s="460"/>
    </row>
    <row r="28" s="370" customFormat="1" ht="20.25" customHeight="1" spans="1:21">
      <c r="A28" s="390"/>
      <c r="B28" s="379"/>
      <c r="C28" s="385"/>
      <c r="D28" s="421" t="s">
        <v>23</v>
      </c>
      <c r="E28" s="422"/>
      <c r="F28" s="422"/>
      <c r="G28" s="407"/>
      <c r="H28" s="407"/>
      <c r="I28" s="407"/>
      <c r="J28" s="407"/>
      <c r="K28" s="407"/>
      <c r="L28" s="407"/>
      <c r="M28" s="451"/>
      <c r="N28" s="437"/>
      <c r="O28" s="434"/>
      <c r="P28" s="440"/>
      <c r="Q28" s="462"/>
      <c r="R28" s="460"/>
      <c r="S28" s="460"/>
      <c r="T28" s="460"/>
      <c r="U28" s="460"/>
    </row>
    <row r="29" s="370" customFormat="1" ht="9.75" customHeight="1" spans="1:21">
      <c r="A29" s="390"/>
      <c r="B29" s="379"/>
      <c r="C29" s="385"/>
      <c r="D29" s="419"/>
      <c r="E29" s="420"/>
      <c r="F29" s="420"/>
      <c r="G29" s="420"/>
      <c r="H29" s="420"/>
      <c r="I29" s="420"/>
      <c r="J29" s="420"/>
      <c r="K29" s="420"/>
      <c r="L29" s="420"/>
      <c r="M29" s="450"/>
      <c r="N29" s="437"/>
      <c r="O29" s="434"/>
      <c r="P29" s="440"/>
      <c r="Q29" s="462"/>
      <c r="R29" s="460"/>
      <c r="S29" s="460"/>
      <c r="T29" s="460"/>
      <c r="U29" s="460"/>
    </row>
    <row r="30" s="370" customFormat="1" ht="20.25" customHeight="1" spans="1:21">
      <c r="A30" s="390"/>
      <c r="B30" s="379"/>
      <c r="C30" s="385"/>
      <c r="D30" s="421" t="s">
        <v>24</v>
      </c>
      <c r="E30" s="422"/>
      <c r="F30" s="422"/>
      <c r="G30" s="407"/>
      <c r="H30" s="407"/>
      <c r="I30" s="407"/>
      <c r="J30" s="407"/>
      <c r="K30" s="407"/>
      <c r="L30" s="407"/>
      <c r="M30" s="451"/>
      <c r="N30" s="437"/>
      <c r="O30" s="434"/>
      <c r="P30" s="440"/>
      <c r="Q30" s="462"/>
      <c r="R30" s="460"/>
      <c r="S30" s="460"/>
      <c r="T30" s="460"/>
      <c r="U30" s="460"/>
    </row>
    <row r="31" s="370" customFormat="1" ht="9.75" customHeight="1" spans="1:21">
      <c r="A31" s="390"/>
      <c r="B31" s="379"/>
      <c r="C31" s="385"/>
      <c r="D31" s="419"/>
      <c r="E31" s="420"/>
      <c r="F31" s="420"/>
      <c r="G31" s="420"/>
      <c r="H31" s="420"/>
      <c r="I31" s="420"/>
      <c r="J31" s="420"/>
      <c r="K31" s="420"/>
      <c r="L31" s="420"/>
      <c r="M31" s="450"/>
      <c r="N31" s="437"/>
      <c r="O31" s="434"/>
      <c r="P31" s="440"/>
      <c r="Q31" s="462"/>
      <c r="R31" s="460"/>
      <c r="S31" s="460"/>
      <c r="T31" s="460"/>
      <c r="U31" s="460"/>
    </row>
    <row r="32" s="370" customFormat="1" ht="20.25" customHeight="1" spans="1:21">
      <c r="A32" s="390"/>
      <c r="B32" s="379"/>
      <c r="C32" s="385"/>
      <c r="D32" s="421" t="s">
        <v>25</v>
      </c>
      <c r="E32" s="422"/>
      <c r="F32" s="422"/>
      <c r="G32" s="407"/>
      <c r="H32" s="407"/>
      <c r="I32" s="407"/>
      <c r="J32" s="407"/>
      <c r="K32" s="407"/>
      <c r="L32" s="407"/>
      <c r="M32" s="451"/>
      <c r="N32" s="437"/>
      <c r="O32" s="434"/>
      <c r="P32" s="440"/>
      <c r="Q32" s="462"/>
      <c r="R32" s="460"/>
      <c r="S32" s="460"/>
      <c r="T32" s="460"/>
      <c r="U32" s="460"/>
    </row>
    <row r="33" s="370" customFormat="1" ht="9.75" customHeight="1" spans="1:21">
      <c r="A33" s="390"/>
      <c r="B33" s="379"/>
      <c r="C33" s="385"/>
      <c r="D33" s="419"/>
      <c r="E33" s="420"/>
      <c r="F33" s="420"/>
      <c r="G33" s="420"/>
      <c r="H33" s="420"/>
      <c r="I33" s="420"/>
      <c r="J33" s="420"/>
      <c r="K33" s="420"/>
      <c r="L33" s="420"/>
      <c r="M33" s="450"/>
      <c r="N33" s="437"/>
      <c r="O33" s="434"/>
      <c r="P33" s="440"/>
      <c r="Q33" s="462"/>
      <c r="R33" s="460"/>
      <c r="S33" s="460"/>
      <c r="T33" s="460"/>
      <c r="U33" s="460"/>
    </row>
    <row r="34" s="370" customFormat="1" ht="20.25" customHeight="1" spans="1:21">
      <c r="A34" s="390"/>
      <c r="B34" s="379"/>
      <c r="C34" s="385"/>
      <c r="D34" s="421" t="s">
        <v>26</v>
      </c>
      <c r="E34" s="422"/>
      <c r="F34" s="422"/>
      <c r="G34" s="407"/>
      <c r="H34" s="407"/>
      <c r="I34" s="407"/>
      <c r="J34" s="407"/>
      <c r="K34" s="407"/>
      <c r="L34" s="407"/>
      <c r="M34" s="451"/>
      <c r="N34" s="437"/>
      <c r="O34" s="434"/>
      <c r="P34" s="440"/>
      <c r="Q34" s="462"/>
      <c r="R34" s="460"/>
      <c r="S34" s="460"/>
      <c r="T34" s="460"/>
      <c r="U34" s="460"/>
    </row>
    <row r="35" s="370" customFormat="1" ht="9.75" customHeight="1" spans="1:21">
      <c r="A35" s="390"/>
      <c r="B35" s="379"/>
      <c r="C35" s="385"/>
      <c r="D35" s="419"/>
      <c r="E35" s="420"/>
      <c r="F35" s="420"/>
      <c r="G35" s="420"/>
      <c r="H35" s="420"/>
      <c r="I35" s="420"/>
      <c r="J35" s="420"/>
      <c r="K35" s="420"/>
      <c r="L35" s="420"/>
      <c r="M35" s="450"/>
      <c r="N35" s="437"/>
      <c r="O35" s="434"/>
      <c r="P35" s="440"/>
      <c r="Q35" s="462"/>
      <c r="R35" s="460"/>
      <c r="S35" s="460"/>
      <c r="T35" s="460"/>
      <c r="U35" s="460"/>
    </row>
    <row r="36" s="370" customFormat="1" ht="20.25" customHeight="1" spans="1:21">
      <c r="A36" s="390"/>
      <c r="B36" s="379"/>
      <c r="C36" s="385"/>
      <c r="D36" s="421" t="s">
        <v>27</v>
      </c>
      <c r="E36" s="422"/>
      <c r="F36" s="422"/>
      <c r="G36" s="407"/>
      <c r="H36" s="407"/>
      <c r="I36" s="407"/>
      <c r="J36" s="407"/>
      <c r="K36" s="407"/>
      <c r="L36" s="407"/>
      <c r="M36" s="451"/>
      <c r="N36" s="437"/>
      <c r="O36" s="434"/>
      <c r="P36" s="440"/>
      <c r="Q36" s="462"/>
      <c r="R36" s="460"/>
      <c r="S36" s="460"/>
      <c r="T36" s="460"/>
      <c r="U36" s="460"/>
    </row>
    <row r="37" s="370" customFormat="1" ht="9.75" customHeight="1" spans="1:21">
      <c r="A37" s="390"/>
      <c r="B37" s="379"/>
      <c r="C37" s="385"/>
      <c r="D37" s="419"/>
      <c r="E37" s="420"/>
      <c r="F37" s="420"/>
      <c r="G37" s="420"/>
      <c r="H37" s="420"/>
      <c r="I37" s="420"/>
      <c r="J37" s="420"/>
      <c r="K37" s="420"/>
      <c r="L37" s="420"/>
      <c r="M37" s="450"/>
      <c r="N37" s="437"/>
      <c r="O37" s="434"/>
      <c r="P37" s="440"/>
      <c r="Q37" s="462"/>
      <c r="R37" s="460"/>
      <c r="S37" s="460"/>
      <c r="T37" s="460"/>
      <c r="U37" s="460"/>
    </row>
    <row r="38" s="370" customFormat="1" ht="20.25" customHeight="1" spans="1:21">
      <c r="A38" s="390"/>
      <c r="B38" s="379"/>
      <c r="C38" s="385"/>
      <c r="D38" s="410" t="s">
        <v>28</v>
      </c>
      <c r="E38" s="411"/>
      <c r="F38" s="411"/>
      <c r="G38" s="423"/>
      <c r="H38" s="423"/>
      <c r="I38" s="423"/>
      <c r="J38" s="423"/>
      <c r="K38" s="423"/>
      <c r="L38" s="423"/>
      <c r="M38" s="452"/>
      <c r="N38" s="437"/>
      <c r="O38" s="434"/>
      <c r="P38" s="440"/>
      <c r="Q38" s="462"/>
      <c r="R38" s="460"/>
      <c r="S38" s="460"/>
      <c r="T38" s="460"/>
      <c r="U38" s="460"/>
    </row>
    <row r="39" ht="34.5" customHeight="1" spans="1:21">
      <c r="A39" s="388"/>
      <c r="B39" s="379"/>
      <c r="C39" s="385"/>
      <c r="D39" s="424"/>
      <c r="E39" s="424"/>
      <c r="F39" s="424"/>
      <c r="G39" s="424"/>
      <c r="H39" s="424"/>
      <c r="I39" s="424"/>
      <c r="J39" s="424"/>
      <c r="K39" s="424"/>
      <c r="L39" s="424"/>
      <c r="M39" s="424"/>
      <c r="N39" s="437"/>
      <c r="O39" s="434"/>
      <c r="P39" s="435"/>
      <c r="Q39" s="458"/>
      <c r="R39" s="369"/>
      <c r="S39" s="369"/>
      <c r="T39" s="369"/>
      <c r="U39" s="369"/>
    </row>
    <row r="40" ht="14.25" customHeight="1" spans="1:21">
      <c r="A40" s="388"/>
      <c r="B40" s="379"/>
      <c r="C40" s="425"/>
      <c r="D40" s="426"/>
      <c r="E40" s="426"/>
      <c r="F40" s="426"/>
      <c r="G40" s="426"/>
      <c r="H40" s="426"/>
      <c r="I40" s="426"/>
      <c r="J40" s="426"/>
      <c r="K40" s="426"/>
      <c r="L40" s="426"/>
      <c r="M40" s="426"/>
      <c r="N40" s="453"/>
      <c r="O40" s="434"/>
      <c r="P40" s="435"/>
      <c r="Q40" s="458"/>
      <c r="R40" s="369"/>
      <c r="S40" s="369"/>
      <c r="T40" s="369"/>
      <c r="U40" s="369"/>
    </row>
    <row r="41" ht="15" hidden="1" customHeight="1" spans="1:21">
      <c r="A41" s="388"/>
      <c r="B41" s="427"/>
      <c r="C41" s="428"/>
      <c r="D41" s="428"/>
      <c r="E41" s="428"/>
      <c r="F41" s="428"/>
      <c r="G41" s="428"/>
      <c r="H41" s="428"/>
      <c r="I41" s="428"/>
      <c r="J41" s="428"/>
      <c r="K41" s="428"/>
      <c r="L41" s="428"/>
      <c r="M41" s="428"/>
      <c r="N41" s="428"/>
      <c r="O41" s="454"/>
      <c r="P41" s="455"/>
      <c r="Q41" s="458"/>
      <c r="R41" s="369"/>
      <c r="S41" s="369"/>
      <c r="T41" s="369"/>
      <c r="U41" s="369"/>
    </row>
    <row r="42" ht="18" customHeight="1" spans="1:21">
      <c r="A42" s="388"/>
      <c r="B42" s="429"/>
      <c r="C42" s="429"/>
      <c r="D42" s="429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55"/>
      <c r="Q42" s="458"/>
      <c r="R42" s="369"/>
      <c r="S42" s="369"/>
      <c r="T42" s="369"/>
      <c r="U42" s="369"/>
    </row>
    <row r="43" spans="16:21">
      <c r="P43" s="456"/>
      <c r="Q43" s="369"/>
      <c r="R43" s="369"/>
      <c r="S43" s="369"/>
      <c r="T43" s="369"/>
      <c r="U43" s="369"/>
    </row>
    <row r="44" spans="16:16">
      <c r="P44" s="456"/>
    </row>
    <row r="45" spans="16:16">
      <c r="P45" s="456"/>
    </row>
    <row r="46" spans="16:16">
      <c r="P46" s="456"/>
    </row>
    <row r="47" spans="16:16">
      <c r="P47" s="456"/>
    </row>
    <row r="48" spans="16:16">
      <c r="P48" s="456"/>
    </row>
    <row r="49" spans="16:16">
      <c r="P49" s="456"/>
    </row>
    <row r="50" spans="5:16">
      <c r="E50" s="430"/>
      <c r="F50" s="430"/>
      <c r="G50" s="430"/>
      <c r="H50" s="430"/>
      <c r="I50" s="430"/>
      <c r="J50" s="430"/>
      <c r="K50" s="430"/>
      <c r="L50" s="430"/>
      <c r="M50" s="430"/>
      <c r="P50" s="456"/>
    </row>
    <row r="51" spans="5:16">
      <c r="E51" s="430"/>
      <c r="F51" s="430"/>
      <c r="G51" s="430"/>
      <c r="H51" s="430"/>
      <c r="I51" s="430"/>
      <c r="J51" s="430"/>
      <c r="K51" s="430"/>
      <c r="L51" s="430"/>
      <c r="M51" s="430"/>
      <c r="P51" s="456"/>
    </row>
    <row r="52" spans="5:16">
      <c r="E52" s="430"/>
      <c r="F52" s="430"/>
      <c r="G52" s="430"/>
      <c r="H52" s="430"/>
      <c r="I52" s="430"/>
      <c r="J52" s="430"/>
      <c r="K52" s="430"/>
      <c r="L52" s="430"/>
      <c r="M52" s="430"/>
      <c r="P52" s="456"/>
    </row>
    <row r="53" spans="5:16">
      <c r="E53" s="430"/>
      <c r="F53" s="430"/>
      <c r="G53" s="430"/>
      <c r="H53" s="430"/>
      <c r="I53" s="430"/>
      <c r="J53" s="430"/>
      <c r="K53" s="430"/>
      <c r="L53" s="430"/>
      <c r="M53" s="430"/>
      <c r="P53" s="456"/>
    </row>
    <row r="54" spans="5:16">
      <c r="E54" s="430"/>
      <c r="F54" s="430"/>
      <c r="G54" s="430"/>
      <c r="H54" s="430"/>
      <c r="I54" s="430"/>
      <c r="J54" s="430"/>
      <c r="K54" s="430"/>
      <c r="L54" s="430"/>
      <c r="M54" s="430"/>
      <c r="P54" s="456"/>
    </row>
    <row r="55" spans="5:16">
      <c r="E55" s="430"/>
      <c r="F55" s="430"/>
      <c r="G55" s="430"/>
      <c r="H55" s="430"/>
      <c r="I55" s="430"/>
      <c r="J55" s="430"/>
      <c r="K55" s="430"/>
      <c r="L55" s="430"/>
      <c r="M55" s="430"/>
      <c r="P55" s="456"/>
    </row>
    <row r="56" spans="5:16">
      <c r="E56" s="430"/>
      <c r="F56" s="430"/>
      <c r="G56" s="430"/>
      <c r="H56" s="430"/>
      <c r="I56" s="430"/>
      <c r="J56" s="430"/>
      <c r="K56" s="430"/>
      <c r="L56" s="430"/>
      <c r="M56" s="430"/>
      <c r="P56" s="456"/>
    </row>
    <row r="57" spans="5:16">
      <c r="E57" s="430"/>
      <c r="F57" s="430"/>
      <c r="G57" s="430"/>
      <c r="H57" s="430"/>
      <c r="I57" s="430"/>
      <c r="J57" s="430"/>
      <c r="K57" s="430"/>
      <c r="L57" s="430"/>
      <c r="M57" s="430"/>
      <c r="P57" s="456"/>
    </row>
    <row r="58" spans="5:16">
      <c r="E58" s="430"/>
      <c r="F58" s="430"/>
      <c r="G58" s="430"/>
      <c r="H58" s="430"/>
      <c r="I58" s="430"/>
      <c r="J58" s="430"/>
      <c r="K58" s="430"/>
      <c r="L58" s="430"/>
      <c r="M58" s="430"/>
      <c r="P58" s="456"/>
    </row>
    <row r="59" spans="5:16">
      <c r="E59" s="430"/>
      <c r="F59" s="430"/>
      <c r="G59" s="430"/>
      <c r="H59" s="430"/>
      <c r="I59" s="430"/>
      <c r="J59" s="430"/>
      <c r="K59" s="430"/>
      <c r="L59" s="430"/>
      <c r="M59" s="430"/>
      <c r="P59" s="456"/>
    </row>
    <row r="60" spans="16:16">
      <c r="P60" s="456"/>
    </row>
    <row r="61" spans="16:16">
      <c r="P61" s="456"/>
    </row>
  </sheetData>
  <mergeCells count="42">
    <mergeCell ref="B1:C1"/>
    <mergeCell ref="B2:O2"/>
    <mergeCell ref="C3:N3"/>
    <mergeCell ref="C4:N4"/>
    <mergeCell ref="D5:M5"/>
    <mergeCell ref="D6:M6"/>
    <mergeCell ref="F7:M7"/>
    <mergeCell ref="D9:E9"/>
    <mergeCell ref="D11:F11"/>
    <mergeCell ref="G11:M11"/>
    <mergeCell ref="D13:E13"/>
    <mergeCell ref="D14:M14"/>
    <mergeCell ref="D15:M15"/>
    <mergeCell ref="D16:E16"/>
    <mergeCell ref="F16:M16"/>
    <mergeCell ref="D18:F18"/>
    <mergeCell ref="G18:M18"/>
    <mergeCell ref="D20:F20"/>
    <mergeCell ref="G20:M20"/>
    <mergeCell ref="D22:F22"/>
    <mergeCell ref="G22:M22"/>
    <mergeCell ref="D24:F24"/>
    <mergeCell ref="G24:M24"/>
    <mergeCell ref="D26:F26"/>
    <mergeCell ref="G26:M26"/>
    <mergeCell ref="D28:F28"/>
    <mergeCell ref="G28:M28"/>
    <mergeCell ref="D30:F30"/>
    <mergeCell ref="G30:M30"/>
    <mergeCell ref="D32:F32"/>
    <mergeCell ref="G32:M32"/>
    <mergeCell ref="D34:F34"/>
    <mergeCell ref="G34:M34"/>
    <mergeCell ref="D36:F36"/>
    <mergeCell ref="G36:M36"/>
    <mergeCell ref="D38:F38"/>
    <mergeCell ref="G38:M38"/>
    <mergeCell ref="D40:M40"/>
    <mergeCell ref="B3:B40"/>
    <mergeCell ref="C5:C40"/>
    <mergeCell ref="N5:N40"/>
    <mergeCell ref="O3:O40"/>
  </mergeCells>
  <dataValidations count="5">
    <dataValidation allowBlank="1" showInputMessage="1" showErrorMessage="1" sqref="D7 F7 E10:M10 D9:D10"/>
    <dataValidation type="list" allowBlank="1" showInputMessage="1" showErrorMessage="1" sqref="F9 F13">
      <formula1>"2008,2009,2010,2011,2012,2013,2014,2015,2017,2018,2019"</formula1>
    </dataValidation>
    <dataValidation type="list" allowBlank="1" showInputMessage="1" showErrorMessage="1" sqref="H9 H13">
      <formula1>"1,2,3,4,5,6,7,8,9,10,11,12"</formula1>
    </dataValidation>
    <dataValidation type="list" allowBlank="1" showInputMessage="1" showErrorMessage="1" sqref="J9 J13">
      <formula1>"1,2,3,4,5,6,7,8,9,10,11,12,13,14,15,16,17,18,19,20,21,22,23,24,25,26,27,28,29,30,31"</formula1>
    </dataValidation>
    <dataValidation allowBlank="1" showInputMessage="1" showErrorMessage="1" sqref="D11 G11 D13" errorStyle="information"/>
  </dataValidations>
  <hyperlinks>
    <hyperlink ref="B1:C1" location="索引目录!B2" display="索引页"/>
  </hyperlinks>
  <printOptions horizontalCentered="1" verticalCentered="1"/>
  <pageMargins left="0.747916666666667" right="0.747916666666667" top="0.984027777777778" bottom="0.984027777777778" header="0.510416666666667" footer="0.510416666666667"/>
  <pageSetup paperSize="9" firstPageNumber="4294963191" orientation="portrait" useFirstPageNumber="1"/>
  <headerFooter alignWithMargins="0"/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"/>
  <sheetViews>
    <sheetView topLeftCell="A18" workbookViewId="0">
      <selection activeCell="B32" sqref="B32"/>
    </sheetView>
  </sheetViews>
  <sheetFormatPr defaultColWidth="9" defaultRowHeight="15.75" customHeight="1"/>
  <cols>
    <col min="1" max="1" width="8.625" style="256" customWidth="1"/>
    <col min="2" max="2" width="25.625" style="347" customWidth="1"/>
    <col min="3" max="3" width="20.125" style="256" hidden="1" customWidth="1" outlineLevel="1"/>
    <col min="4" max="4" width="24.625" style="256" customWidth="1" collapsed="1"/>
    <col min="5" max="5" width="24.625" style="256" customWidth="1"/>
    <col min="6" max="7" width="20.625" style="256" customWidth="1"/>
    <col min="8" max="16384" width="9" style="256"/>
  </cols>
  <sheetData>
    <row r="1" ht="20.25" customHeight="1" spans="1:7">
      <c r="A1" s="203" t="s">
        <v>29</v>
      </c>
      <c r="B1" s="264"/>
      <c r="C1" s="264"/>
      <c r="D1" s="264"/>
      <c r="E1" s="264"/>
      <c r="F1" s="264"/>
      <c r="G1" s="264"/>
    </row>
    <row r="2" ht="30" customHeight="1" spans="1:7">
      <c r="A2" s="265" t="s">
        <v>30</v>
      </c>
      <c r="B2" s="265"/>
      <c r="C2" s="265"/>
      <c r="D2" s="265"/>
      <c r="E2" s="265"/>
      <c r="F2" s="265"/>
      <c r="G2" s="265"/>
    </row>
    <row r="3" s="341" customFormat="1" ht="20.1" customHeight="1" spans="1:7">
      <c r="A3" s="348" t="str">
        <f>CONCATENATE(封面!D9,封面!F9,封面!G9,封面!H9,封面!I9,封面!J9,封面!K9)</f>
        <v>评估基准日：2019年6月27日</v>
      </c>
      <c r="B3" s="348"/>
      <c r="C3" s="348"/>
      <c r="D3" s="348"/>
      <c r="E3" s="348"/>
      <c r="F3" s="348"/>
      <c r="G3" s="348"/>
    </row>
    <row r="4" s="341" customFormat="1" ht="20.1" customHeight="1" spans="1:7">
      <c r="A4" s="349" t="str">
        <f>封面!D7&amp;封面!F7</f>
        <v>产权持有单位：肇东市亿科房地产开发有限公司</v>
      </c>
      <c r="B4" s="342"/>
      <c r="G4" s="350" t="s">
        <v>31</v>
      </c>
    </row>
    <row r="5" s="342" customFormat="1" ht="20.1" customHeight="1" spans="1:7">
      <c r="A5" s="351" t="s">
        <v>32</v>
      </c>
      <c r="B5" s="351"/>
      <c r="C5" s="352" t="s">
        <v>33</v>
      </c>
      <c r="D5" s="352" t="s">
        <v>34</v>
      </c>
      <c r="E5" s="352" t="s">
        <v>35</v>
      </c>
      <c r="F5" s="352" t="s">
        <v>36</v>
      </c>
      <c r="G5" s="352" t="s">
        <v>37</v>
      </c>
    </row>
    <row r="6" s="342" customFormat="1" ht="20.1" customHeight="1" spans="1:7">
      <c r="A6" s="351"/>
      <c r="B6" s="351"/>
      <c r="C6" s="352" t="s">
        <v>38</v>
      </c>
      <c r="D6" s="352" t="s">
        <v>39</v>
      </c>
      <c r="E6" s="352" t="s">
        <v>40</v>
      </c>
      <c r="F6" s="352" t="s">
        <v>41</v>
      </c>
      <c r="G6" s="352" t="s">
        <v>42</v>
      </c>
    </row>
    <row r="7" s="341" customFormat="1" ht="20.1" customHeight="1" spans="1:7">
      <c r="A7" s="352">
        <v>1</v>
      </c>
      <c r="B7" s="353" t="s">
        <v>43</v>
      </c>
      <c r="C7" s="354" t="e">
        <f>#REF!/10000</f>
        <v>#REF!</v>
      </c>
      <c r="D7" s="354"/>
      <c r="E7" s="354"/>
      <c r="F7" s="354"/>
      <c r="G7" s="354"/>
    </row>
    <row r="8" s="341" customFormat="1" ht="20.1" customHeight="1" spans="1:7">
      <c r="A8" s="352">
        <v>2</v>
      </c>
      <c r="B8" s="353" t="s">
        <v>44</v>
      </c>
      <c r="C8" s="354" t="e">
        <f>#REF!/10000</f>
        <v>#REF!</v>
      </c>
      <c r="D8" s="354">
        <f>D14</f>
        <v>0</v>
      </c>
      <c r="E8" s="354">
        <f>E14</f>
        <v>939.65</v>
      </c>
      <c r="F8" s="354">
        <f>E8-D8</f>
        <v>939.65</v>
      </c>
      <c r="G8" s="354" t="str">
        <f>IF(D8=0,"",F8/ABS(D8)*100)</f>
        <v/>
      </c>
    </row>
    <row r="9" s="341" customFormat="1" ht="20.1" hidden="1" customHeight="1" spans="1:7">
      <c r="A9" s="352"/>
      <c r="B9" s="353" t="s">
        <v>45</v>
      </c>
      <c r="C9" s="354" t="e">
        <f>#REF!/10000</f>
        <v>#REF!</v>
      </c>
      <c r="D9" s="354" t="e">
        <f>#REF!/10000</f>
        <v>#REF!</v>
      </c>
      <c r="E9" s="354" t="e">
        <f>#REF!/10000</f>
        <v>#REF!</v>
      </c>
      <c r="F9" s="354"/>
      <c r="G9" s="354" t="e">
        <f>IF(D9=0,"",F9/ABS(D9)*100)</f>
        <v>#REF!</v>
      </c>
    </row>
    <row r="10" s="341" customFormat="1" ht="20.1" hidden="1" customHeight="1" spans="1:7">
      <c r="A10" s="352"/>
      <c r="B10" s="353" t="s">
        <v>46</v>
      </c>
      <c r="C10" s="354" t="e">
        <f>#REF!/10000</f>
        <v>#REF!</v>
      </c>
      <c r="D10" s="354" t="e">
        <f>#REF!/10000</f>
        <v>#REF!</v>
      </c>
      <c r="E10" s="354" t="e">
        <f>#REF!/10000</f>
        <v>#REF!</v>
      </c>
      <c r="F10" s="354"/>
      <c r="G10" s="354" t="e">
        <f t="shared" ref="G10:G34" si="0">IF(D10=0,"",F10/ABS(D10)*100)</f>
        <v>#REF!</v>
      </c>
    </row>
    <row r="11" s="341" customFormat="1" ht="20.1" hidden="1" customHeight="1" spans="1:7">
      <c r="A11" s="352"/>
      <c r="B11" s="353" t="s">
        <v>47</v>
      </c>
      <c r="C11" s="354" t="e">
        <f>#REF!/10000</f>
        <v>#REF!</v>
      </c>
      <c r="D11" s="354" t="e">
        <f>#REF!/10000</f>
        <v>#REF!</v>
      </c>
      <c r="E11" s="354" t="e">
        <f>#REF!/10000</f>
        <v>#REF!</v>
      </c>
      <c r="F11" s="354"/>
      <c r="G11" s="354" t="e">
        <f t="shared" si="0"/>
        <v>#REF!</v>
      </c>
    </row>
    <row r="12" s="341" customFormat="1" ht="20.1" customHeight="1" spans="1:7">
      <c r="A12" s="352">
        <v>3</v>
      </c>
      <c r="B12" s="355" t="s">
        <v>48</v>
      </c>
      <c r="C12" s="354" t="e">
        <f>#REF!/10000</f>
        <v>#REF!</v>
      </c>
      <c r="D12" s="354"/>
      <c r="E12" s="354"/>
      <c r="F12" s="354"/>
      <c r="G12" s="354"/>
    </row>
    <row r="13" s="341" customFormat="1" ht="20.1" customHeight="1" spans="1:7">
      <c r="A13" s="352">
        <v>4</v>
      </c>
      <c r="B13" s="355" t="s">
        <v>49</v>
      </c>
      <c r="C13" s="356" t="e">
        <f>#REF!/10000</f>
        <v>#REF!</v>
      </c>
      <c r="D13" s="356"/>
      <c r="E13" s="356"/>
      <c r="F13" s="354"/>
      <c r="G13" s="354"/>
    </row>
    <row r="14" s="341" customFormat="1" ht="20.1" customHeight="1" spans="1:7">
      <c r="A14" s="352">
        <v>5</v>
      </c>
      <c r="B14" s="355" t="s">
        <v>50</v>
      </c>
      <c r="C14" s="356" t="e">
        <f>#REF!/10000</f>
        <v>#REF!</v>
      </c>
      <c r="D14" s="356">
        <f>ROUND(固定资产汇总!D22/10000,2)</f>
        <v>0</v>
      </c>
      <c r="E14" s="356">
        <f>ROUND(固定资产汇总!F22/10000,2)</f>
        <v>939.65</v>
      </c>
      <c r="F14" s="354">
        <f>E14-D14</f>
        <v>939.65</v>
      </c>
      <c r="G14" s="354" t="str">
        <f>IF(D14=0,"",F14/ABS(D14)*100)</f>
        <v/>
      </c>
    </row>
    <row r="15" s="343" customFormat="1" ht="20.1" hidden="1" customHeight="1" outlineLevel="1" spans="1:7">
      <c r="A15" s="352"/>
      <c r="B15" s="355" t="s">
        <v>51</v>
      </c>
      <c r="C15" s="356" t="e">
        <f>#REF!/10000</f>
        <v>#REF!</v>
      </c>
      <c r="D15" s="356" t="e">
        <f>#REF!/10000</f>
        <v>#REF!</v>
      </c>
      <c r="E15" s="356" t="e">
        <f>#REF!/10000</f>
        <v>#REF!</v>
      </c>
      <c r="F15" s="354"/>
      <c r="G15" s="354" t="e">
        <f t="shared" si="0"/>
        <v>#REF!</v>
      </c>
    </row>
    <row r="16" s="343" customFormat="1" ht="20.1" hidden="1" customHeight="1" outlineLevel="1" spans="1:7">
      <c r="A16" s="352"/>
      <c r="B16" s="355" t="s">
        <v>52</v>
      </c>
      <c r="C16" s="356" t="e">
        <f>#REF!/10000</f>
        <v>#REF!</v>
      </c>
      <c r="D16" s="356" t="e">
        <f>#REF!/10000</f>
        <v>#REF!</v>
      </c>
      <c r="E16" s="356" t="e">
        <f>#REF!/10000</f>
        <v>#REF!</v>
      </c>
      <c r="F16" s="354"/>
      <c r="G16" s="354" t="e">
        <f t="shared" si="0"/>
        <v>#REF!</v>
      </c>
    </row>
    <row r="17" s="343" customFormat="1" ht="20.1" hidden="1" customHeight="1" outlineLevel="1" spans="1:7">
      <c r="A17" s="352"/>
      <c r="B17" s="355" t="s">
        <v>53</v>
      </c>
      <c r="C17" s="356" t="e">
        <f>#REF!/10000</f>
        <v>#REF!</v>
      </c>
      <c r="D17" s="356" t="e">
        <f>#REF!/10000</f>
        <v>#REF!</v>
      </c>
      <c r="E17" s="356" t="e">
        <f>#REF!/10000</f>
        <v>#REF!</v>
      </c>
      <c r="F17" s="354"/>
      <c r="G17" s="354" t="e">
        <f t="shared" si="0"/>
        <v>#REF!</v>
      </c>
    </row>
    <row r="18" s="343" customFormat="1" ht="20.1" customHeight="1" collapsed="1" spans="1:7">
      <c r="A18" s="352">
        <v>6</v>
      </c>
      <c r="B18" s="355" t="s">
        <v>54</v>
      </c>
      <c r="C18" s="356" t="e">
        <f>#REF!/10000</f>
        <v>#REF!</v>
      </c>
      <c r="D18" s="356"/>
      <c r="E18" s="356"/>
      <c r="F18" s="354"/>
      <c r="G18" s="354"/>
    </row>
    <row r="19" s="343" customFormat="1" ht="20.1" hidden="1" customHeight="1" spans="1:7">
      <c r="A19" s="352"/>
      <c r="B19" s="355" t="s">
        <v>55</v>
      </c>
      <c r="C19" s="356" t="e">
        <f>#REF!/10000</f>
        <v>#REF!</v>
      </c>
      <c r="D19" s="356"/>
      <c r="E19" s="356"/>
      <c r="F19" s="354"/>
      <c r="G19" s="354"/>
    </row>
    <row r="20" s="343" customFormat="1" ht="20.1" hidden="1" customHeight="1" spans="1:7">
      <c r="A20" s="352"/>
      <c r="B20" s="355" t="s">
        <v>56</v>
      </c>
      <c r="C20" s="356" t="e">
        <f>#REF!/10000</f>
        <v>#REF!</v>
      </c>
      <c r="D20" s="356"/>
      <c r="E20" s="356"/>
      <c r="F20" s="354"/>
      <c r="G20" s="354"/>
    </row>
    <row r="21" s="343" customFormat="1" ht="20.1" hidden="1" customHeight="1" spans="1:7">
      <c r="A21" s="352"/>
      <c r="B21" s="355" t="s">
        <v>57</v>
      </c>
      <c r="C21" s="356" t="e">
        <f>#REF!/10000</f>
        <v>#REF!</v>
      </c>
      <c r="D21" s="356"/>
      <c r="E21" s="356"/>
      <c r="F21" s="354"/>
      <c r="G21" s="354"/>
    </row>
    <row r="22" s="343" customFormat="1" ht="20.1" hidden="1" customHeight="1" spans="1:7">
      <c r="A22" s="352"/>
      <c r="B22" s="355" t="s">
        <v>58</v>
      </c>
      <c r="C22" s="356" t="e">
        <f>#REF!/10000</f>
        <v>#REF!</v>
      </c>
      <c r="D22" s="356"/>
      <c r="E22" s="356"/>
      <c r="F22" s="354"/>
      <c r="G22" s="354"/>
    </row>
    <row r="23" s="341" customFormat="1" ht="20.1" customHeight="1" spans="1:11">
      <c r="A23" s="357">
        <v>7</v>
      </c>
      <c r="B23" s="355" t="s">
        <v>59</v>
      </c>
      <c r="C23" s="356" t="e">
        <f>#REF!/10000</f>
        <v>#REF!</v>
      </c>
      <c r="D23" s="356"/>
      <c r="E23" s="356"/>
      <c r="F23" s="356"/>
      <c r="G23" s="356"/>
      <c r="H23" s="358"/>
      <c r="I23" s="358"/>
      <c r="J23" s="358"/>
      <c r="K23" s="358"/>
    </row>
    <row r="24" s="341" customFormat="1" ht="20.1" customHeight="1" spans="1:11">
      <c r="A24" s="357">
        <v>8</v>
      </c>
      <c r="B24" s="355" t="s">
        <v>60</v>
      </c>
      <c r="C24" s="356" t="e">
        <f>#REF!/10000</f>
        <v>#REF!</v>
      </c>
      <c r="D24" s="356"/>
      <c r="E24" s="356"/>
      <c r="F24" s="356"/>
      <c r="G24" s="356"/>
      <c r="H24" s="358"/>
      <c r="I24" s="358"/>
      <c r="J24" s="358"/>
      <c r="K24" s="358"/>
    </row>
    <row r="25" s="341" customFormat="1" ht="20.1" hidden="1" customHeight="1" outlineLevel="1" spans="1:11">
      <c r="A25" s="357"/>
      <c r="B25" s="355" t="s">
        <v>61</v>
      </c>
      <c r="C25" s="356" t="e">
        <f>#REF!/10000</f>
        <v>#REF!</v>
      </c>
      <c r="D25" s="356"/>
      <c r="E25" s="356"/>
      <c r="F25" s="356"/>
      <c r="G25" s="356"/>
      <c r="H25" s="358"/>
      <c r="I25" s="358"/>
      <c r="J25" s="358"/>
      <c r="K25" s="358"/>
    </row>
    <row r="26" s="341" customFormat="1" ht="20.1" hidden="1" customHeight="1" outlineLevel="1" spans="1:11">
      <c r="A26" s="357"/>
      <c r="B26" s="355" t="s">
        <v>62</v>
      </c>
      <c r="C26" s="356" t="e">
        <f>#REF!/10000</f>
        <v>#REF!</v>
      </c>
      <c r="D26" s="356"/>
      <c r="E26" s="356"/>
      <c r="F26" s="356"/>
      <c r="G26" s="356"/>
      <c r="H26" s="358"/>
      <c r="I26" s="358"/>
      <c r="J26" s="358"/>
      <c r="K26" s="358"/>
    </row>
    <row r="27" s="341" customFormat="1" ht="20.1" hidden="1" customHeight="1" outlineLevel="1" spans="1:11">
      <c r="A27" s="357"/>
      <c r="B27" s="355" t="s">
        <v>63</v>
      </c>
      <c r="C27" s="356" t="e">
        <f>#REF!/10000</f>
        <v>#REF!</v>
      </c>
      <c r="D27" s="356"/>
      <c r="E27" s="356"/>
      <c r="F27" s="356"/>
      <c r="G27" s="356"/>
      <c r="H27" s="358"/>
      <c r="I27" s="358"/>
      <c r="J27" s="358"/>
      <c r="K27" s="358"/>
    </row>
    <row r="28" s="341" customFormat="1" ht="20.1" hidden="1" customHeight="1" outlineLevel="1" spans="1:11">
      <c r="A28" s="357"/>
      <c r="B28" s="355" t="s">
        <v>64</v>
      </c>
      <c r="C28" s="356" t="e">
        <f>#REF!/10000</f>
        <v>#REF!</v>
      </c>
      <c r="D28" s="356"/>
      <c r="E28" s="356"/>
      <c r="F28" s="356"/>
      <c r="G28" s="356"/>
      <c r="H28" s="358"/>
      <c r="I28" s="358"/>
      <c r="J28" s="358"/>
      <c r="K28" s="358"/>
    </row>
    <row r="29" s="341" customFormat="1" ht="20.1" customHeight="1" collapsed="1" spans="1:11">
      <c r="A29" s="357">
        <v>9</v>
      </c>
      <c r="B29" s="355" t="s">
        <v>65</v>
      </c>
      <c r="C29" s="356" t="e">
        <f>#REF!/10000</f>
        <v>#REF!</v>
      </c>
      <c r="D29" s="356"/>
      <c r="E29" s="356"/>
      <c r="F29" s="356"/>
      <c r="G29" s="356"/>
      <c r="H29" s="358"/>
      <c r="I29" s="358"/>
      <c r="J29" s="358"/>
      <c r="K29" s="358"/>
    </row>
    <row r="30" s="344" customFormat="1" ht="20.1" customHeight="1" spans="1:11">
      <c r="A30" s="357">
        <v>10</v>
      </c>
      <c r="B30" s="359" t="s">
        <v>66</v>
      </c>
      <c r="C30" s="360" t="e">
        <f>SUM(C7,C8)</f>
        <v>#REF!</v>
      </c>
      <c r="D30" s="360">
        <f>SUM(D7,D8)</f>
        <v>0</v>
      </c>
      <c r="E30" s="360">
        <f>SUM(E7,E8)</f>
        <v>939.65</v>
      </c>
      <c r="F30" s="360">
        <f>E30-D30</f>
        <v>939.65</v>
      </c>
      <c r="G30" s="360" t="str">
        <f>IF(D30=0,"",F30/D30*100)</f>
        <v/>
      </c>
      <c r="H30" s="361"/>
      <c r="I30" s="361"/>
      <c r="J30" s="361"/>
      <c r="K30" s="361"/>
    </row>
    <row r="31" s="341" customFormat="1" ht="20.1" customHeight="1" spans="1:11">
      <c r="A31" s="357">
        <v>11</v>
      </c>
      <c r="B31" s="355" t="s">
        <v>67</v>
      </c>
      <c r="C31" s="356" t="e">
        <f>#REF!/10000</f>
        <v>#REF!</v>
      </c>
      <c r="D31" s="356"/>
      <c r="E31" s="356"/>
      <c r="F31" s="356"/>
      <c r="G31" s="356"/>
      <c r="H31" s="358"/>
      <c r="I31" s="358"/>
      <c r="J31" s="358"/>
      <c r="K31" s="358"/>
    </row>
    <row r="32" s="341" customFormat="1" ht="20.1" customHeight="1" spans="1:11">
      <c r="A32" s="357">
        <v>12</v>
      </c>
      <c r="B32" s="355" t="s">
        <v>68</v>
      </c>
      <c r="C32" s="356" t="e">
        <f>#REF!/10000</f>
        <v>#REF!</v>
      </c>
      <c r="D32" s="356"/>
      <c r="E32" s="356"/>
      <c r="F32" s="356"/>
      <c r="G32" s="356"/>
      <c r="H32" s="358"/>
      <c r="I32" s="358"/>
      <c r="J32" s="358"/>
      <c r="K32" s="358"/>
    </row>
    <row r="33" s="344" customFormat="1" ht="20.1" customHeight="1" spans="1:11">
      <c r="A33" s="357">
        <v>13</v>
      </c>
      <c r="B33" s="359" t="s">
        <v>69</v>
      </c>
      <c r="C33" s="360" t="e">
        <f>SUM(C31:C32)</f>
        <v>#REF!</v>
      </c>
      <c r="D33" s="360">
        <f>SUM(D31:D32)</f>
        <v>0</v>
      </c>
      <c r="E33" s="360">
        <f>SUM(E31:E32)</f>
        <v>0</v>
      </c>
      <c r="F33" s="360"/>
      <c r="G33" s="360" t="str">
        <f t="shared" si="0"/>
        <v/>
      </c>
      <c r="H33" s="361"/>
      <c r="I33" s="361"/>
      <c r="J33" s="361"/>
      <c r="K33" s="361"/>
    </row>
    <row r="34" s="344" customFormat="1" ht="20.1" customHeight="1" spans="1:11">
      <c r="A34" s="357">
        <v>14</v>
      </c>
      <c r="B34" s="359" t="s">
        <v>70</v>
      </c>
      <c r="C34" s="360" t="e">
        <f>C30-C33</f>
        <v>#REF!</v>
      </c>
      <c r="D34" s="360">
        <f>D30-D33</f>
        <v>0</v>
      </c>
      <c r="E34" s="360">
        <f>E30-E33</f>
        <v>939.65</v>
      </c>
      <c r="F34" s="360">
        <f>E34-D34</f>
        <v>939.65</v>
      </c>
      <c r="G34" s="360" t="str">
        <f t="shared" si="0"/>
        <v/>
      </c>
      <c r="H34" s="361"/>
      <c r="I34" s="361"/>
      <c r="J34" s="361"/>
      <c r="K34" s="361"/>
    </row>
    <row r="35" s="345" customFormat="1" ht="24.95" customHeight="1" spans="1:11">
      <c r="A35" s="362"/>
      <c r="B35" s="363"/>
      <c r="C35" s="362"/>
      <c r="D35" s="362"/>
      <c r="E35" s="362" t="s">
        <v>71</v>
      </c>
      <c r="F35" s="362"/>
      <c r="G35" s="362"/>
      <c r="H35" s="362"/>
      <c r="I35" s="362"/>
      <c r="J35" s="362"/>
      <c r="K35" s="362"/>
    </row>
    <row r="36" s="346" customFormat="1" ht="12.75" customHeight="1" spans="1:11">
      <c r="A36" s="364"/>
      <c r="B36" s="365"/>
      <c r="C36" s="364"/>
      <c r="D36" s="364"/>
      <c r="E36" s="364"/>
      <c r="F36" s="364"/>
      <c r="G36" s="364"/>
      <c r="H36" s="364"/>
      <c r="I36" s="364"/>
      <c r="J36" s="364"/>
      <c r="K36" s="364"/>
    </row>
    <row r="37" s="346" customFormat="1" ht="20.1" customHeight="1" spans="1:11">
      <c r="A37" s="366"/>
      <c r="B37" s="365"/>
      <c r="C37" s="364"/>
      <c r="D37" s="364"/>
      <c r="E37" s="367"/>
      <c r="F37" s="364"/>
      <c r="G37" s="364"/>
      <c r="H37" s="364"/>
      <c r="I37" s="364"/>
      <c r="J37" s="364"/>
      <c r="K37" s="364"/>
    </row>
    <row r="38" customHeight="1" spans="1:11">
      <c r="A38" s="258"/>
      <c r="B38" s="368"/>
      <c r="C38" s="258"/>
      <c r="D38" s="258"/>
      <c r="E38" s="258"/>
      <c r="F38" s="258"/>
      <c r="G38" s="258"/>
      <c r="H38" s="258"/>
      <c r="I38" s="258"/>
      <c r="J38" s="258"/>
      <c r="K38" s="258"/>
    </row>
    <row r="39" customHeight="1" spans="1:11">
      <c r="A39" s="258"/>
      <c r="B39" s="368"/>
      <c r="C39" s="258"/>
      <c r="D39" s="258"/>
      <c r="E39" s="258"/>
      <c r="F39" s="258"/>
      <c r="G39" s="258"/>
      <c r="H39" s="258"/>
      <c r="I39" s="258"/>
      <c r="J39" s="258"/>
      <c r="K39" s="258"/>
    </row>
    <row r="40" customHeight="1" spans="1:11">
      <c r="A40" s="258"/>
      <c r="B40" s="368"/>
      <c r="C40" s="258"/>
      <c r="D40" s="258"/>
      <c r="E40" s="258"/>
      <c r="F40" s="258"/>
      <c r="G40" s="258"/>
      <c r="H40" s="258"/>
      <c r="I40" s="258"/>
      <c r="J40" s="258"/>
      <c r="K40" s="258"/>
    </row>
    <row r="41" customHeight="1" spans="1:11">
      <c r="A41" s="258"/>
      <c r="B41" s="368"/>
      <c r="C41" s="258"/>
      <c r="D41" s="258"/>
      <c r="E41" s="258"/>
      <c r="F41" s="258"/>
      <c r="G41" s="258"/>
      <c r="H41" s="258"/>
      <c r="I41" s="258"/>
      <c r="J41" s="258"/>
      <c r="K41" s="258"/>
    </row>
    <row r="42" customHeight="1" spans="1:11">
      <c r="A42" s="258"/>
      <c r="B42" s="368"/>
      <c r="C42" s="258"/>
      <c r="D42" s="258"/>
      <c r="E42" s="258"/>
      <c r="F42" s="258"/>
      <c r="G42" s="258"/>
      <c r="H42" s="258"/>
      <c r="I42" s="258"/>
      <c r="J42" s="258"/>
      <c r="K42" s="258"/>
    </row>
    <row r="43" customHeight="1" spans="1:11">
      <c r="A43" s="258"/>
      <c r="B43" s="368"/>
      <c r="C43" s="258"/>
      <c r="D43" s="258"/>
      <c r="E43" s="258"/>
      <c r="F43" s="258"/>
      <c r="G43" s="258"/>
      <c r="H43" s="258"/>
      <c r="I43" s="258"/>
      <c r="J43" s="258"/>
      <c r="K43" s="258"/>
    </row>
    <row r="44" customHeight="1" spans="1:11">
      <c r="A44" s="258"/>
      <c r="B44" s="368"/>
      <c r="C44" s="258"/>
      <c r="D44" s="258"/>
      <c r="E44" s="258"/>
      <c r="F44" s="258"/>
      <c r="G44" s="258"/>
      <c r="H44" s="258"/>
      <c r="I44" s="258"/>
      <c r="J44" s="258"/>
      <c r="K44" s="258"/>
    </row>
    <row r="45" customHeight="1" spans="1:11">
      <c r="A45" s="258"/>
      <c r="B45" s="368"/>
      <c r="C45" s="258"/>
      <c r="D45" s="258"/>
      <c r="E45" s="258"/>
      <c r="F45" s="258"/>
      <c r="G45" s="258"/>
      <c r="H45" s="258"/>
      <c r="I45" s="258"/>
      <c r="J45" s="258"/>
      <c r="K45" s="258"/>
    </row>
  </sheetData>
  <mergeCells count="3">
    <mergeCell ref="A2:G2"/>
    <mergeCell ref="A3:G3"/>
    <mergeCell ref="A5:B6"/>
  </mergeCells>
  <hyperlinks>
    <hyperlink ref="A1" location="索引目录!D4" display="返回索引页"/>
    <hyperlink ref="B30" location="分类汇总!B38" display="资产总计"/>
    <hyperlink ref="B33" location="分类汇总!B62" display="负债总计"/>
    <hyperlink ref="B34" location="分类汇总!B64" display="净 资 产（所有者权益）"/>
  </hyperlinks>
  <printOptions horizontalCentered="1"/>
  <pageMargins left="0.590277777777778" right="0.590277777777778" top="1.57430555555556" bottom="0.786805555555556" header="1.90902777777778" footer="0.590277777777778"/>
  <pageSetup paperSize="9" firstPageNumber="4294963191" fitToHeight="0" orientation="landscape" useFirstPageNumber="1"/>
  <headerFooter alignWithMargins="0">
    <oddHeader>&amp;R&amp;"-,常规"&amp;10表1
共&amp;N页第&amp;P页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6"/>
  <sheetViews>
    <sheetView view="pageBreakPreview" zoomScaleNormal="100" zoomScaleSheetLayoutView="100" workbookViewId="0">
      <selection activeCell="C9" sqref="C9"/>
    </sheetView>
  </sheetViews>
  <sheetFormatPr defaultColWidth="9" defaultRowHeight="15.75" customHeight="1"/>
  <cols>
    <col min="1" max="1" width="4.625" style="256" customWidth="1"/>
    <col min="2" max="2" width="23.5" style="256" customWidth="1"/>
    <col min="3" max="6" width="13.125" style="256" customWidth="1"/>
    <col min="7" max="7" width="12.625" style="256" customWidth="1"/>
    <col min="8" max="8" width="12.875" style="256" customWidth="1"/>
    <col min="9" max="10" width="9.625" style="256" customWidth="1"/>
    <col min="11" max="16384" width="9" style="256"/>
  </cols>
  <sheetData>
    <row r="1" spans="1:10">
      <c r="A1" s="262" t="s">
        <v>29</v>
      </c>
      <c r="B1" s="326" t="s">
        <v>72</v>
      </c>
      <c r="C1" s="264"/>
      <c r="D1" s="264"/>
      <c r="E1" s="264"/>
      <c r="F1" s="264"/>
      <c r="G1" s="264"/>
      <c r="H1" s="264"/>
      <c r="I1" s="264"/>
      <c r="J1" s="264"/>
    </row>
    <row r="2" s="253" customFormat="1" ht="30" customHeight="1" spans="1:10">
      <c r="A2" s="265" t="s">
        <v>73</v>
      </c>
      <c r="B2" s="265"/>
      <c r="C2" s="265"/>
      <c r="D2" s="265"/>
      <c r="E2" s="265"/>
      <c r="F2" s="265"/>
      <c r="G2" s="265"/>
      <c r="H2" s="265"/>
      <c r="I2" s="265"/>
      <c r="J2" s="265"/>
    </row>
    <row r="3" s="17" customFormat="1" ht="15.95" customHeight="1" spans="1:10">
      <c r="A3" s="327" t="str">
        <f>CONCATENATE(封面!D9,封面!F9,封面!G9,封面!H9,封面!I9,封面!J9,封面!K9)</f>
        <v>评估基准日：2019年6月27日</v>
      </c>
      <c r="B3" s="327"/>
      <c r="C3" s="327"/>
      <c r="D3" s="327"/>
      <c r="E3" s="328"/>
      <c r="F3" s="328"/>
      <c r="G3" s="328"/>
      <c r="H3" s="328"/>
      <c r="I3" s="328"/>
      <c r="J3" s="328"/>
    </row>
    <row r="4" s="17" customFormat="1" ht="15.95" customHeight="1" spans="1:10">
      <c r="A4" s="329" t="str">
        <f>封面!D7&amp;封面!F7</f>
        <v>产权持有单位：肇东市亿科房地产开发有限公司</v>
      </c>
      <c r="H4" s="70"/>
      <c r="I4" s="339"/>
      <c r="J4" s="340" t="s">
        <v>74</v>
      </c>
    </row>
    <row r="5" s="254" customFormat="1" ht="15.95" customHeight="1" spans="1:10">
      <c r="A5" s="81" t="s">
        <v>75</v>
      </c>
      <c r="B5" s="81" t="s">
        <v>76</v>
      </c>
      <c r="C5" s="330" t="s">
        <v>34</v>
      </c>
      <c r="D5" s="331"/>
      <c r="E5" s="330" t="s">
        <v>35</v>
      </c>
      <c r="F5" s="331"/>
      <c r="G5" s="332" t="s">
        <v>77</v>
      </c>
      <c r="H5" s="332"/>
      <c r="I5" s="332" t="s">
        <v>78</v>
      </c>
      <c r="J5" s="332"/>
    </row>
    <row r="6" s="254" customFormat="1" ht="15.95" customHeight="1" spans="1:10">
      <c r="A6" s="81"/>
      <c r="B6" s="81"/>
      <c r="C6" s="332" t="s">
        <v>79</v>
      </c>
      <c r="D6" s="332" t="s">
        <v>80</v>
      </c>
      <c r="E6" s="332" t="s">
        <v>79</v>
      </c>
      <c r="F6" s="332" t="s">
        <v>80</v>
      </c>
      <c r="G6" s="332" t="s">
        <v>79</v>
      </c>
      <c r="H6" s="332" t="s">
        <v>80</v>
      </c>
      <c r="I6" s="332" t="s">
        <v>79</v>
      </c>
      <c r="J6" s="332" t="s">
        <v>80</v>
      </c>
    </row>
    <row r="7" s="17" customFormat="1" ht="15.95" customHeight="1" spans="1:17">
      <c r="A7" s="333"/>
      <c r="B7" s="333" t="s">
        <v>81</v>
      </c>
      <c r="C7" s="313">
        <f t="shared" ref="C7:D7" si="0">SUM(C8:C10)</f>
        <v>0</v>
      </c>
      <c r="D7" s="313">
        <f t="shared" si="0"/>
        <v>0</v>
      </c>
      <c r="E7" s="313">
        <f t="shared" ref="E7:F7" si="1">SUM(E8:E10)</f>
        <v>9396470</v>
      </c>
      <c r="F7" s="313">
        <f t="shared" si="1"/>
        <v>9396470</v>
      </c>
      <c r="G7" s="334">
        <f>E7-C7</f>
        <v>9396470</v>
      </c>
      <c r="H7" s="334">
        <f>F7-D7</f>
        <v>9396470</v>
      </c>
      <c r="I7" s="334" t="str">
        <f>IF(C7=0,"",G7/C7*100)</f>
        <v/>
      </c>
      <c r="J7" s="334" t="str">
        <f>IF(D7=0,"",H7/D7*100)</f>
        <v/>
      </c>
      <c r="K7" s="255"/>
      <c r="L7" s="255"/>
      <c r="M7" s="255"/>
      <c r="N7" s="255"/>
      <c r="O7" s="255"/>
      <c r="P7" s="255"/>
      <c r="Q7" s="255"/>
    </row>
    <row r="8" s="17" customFormat="1" ht="15.95" customHeight="1" spans="1:17">
      <c r="A8" s="333" t="s">
        <v>82</v>
      </c>
      <c r="B8" s="333" t="s">
        <v>83</v>
      </c>
      <c r="C8" s="313">
        <f>房屋建筑物!U72</f>
        <v>0</v>
      </c>
      <c r="D8" s="313">
        <f>房屋建筑物!V72</f>
        <v>0</v>
      </c>
      <c r="E8" s="313">
        <f>房屋建筑物!W72</f>
        <v>9396470</v>
      </c>
      <c r="F8" s="313">
        <f>房屋建筑物!Y72</f>
        <v>9396470</v>
      </c>
      <c r="G8" s="334">
        <f>E8-C8</f>
        <v>9396470</v>
      </c>
      <c r="H8" s="334">
        <f>F8-D8</f>
        <v>9396470</v>
      </c>
      <c r="I8" s="334" t="str">
        <f t="shared" ref="I8:J22" si="2">IF(C8=0,"",G8/C8*100)</f>
        <v/>
      </c>
      <c r="J8" s="334" t="str">
        <f>IF(D8=0,"",H8/D8*100)</f>
        <v/>
      </c>
      <c r="K8" s="255"/>
      <c r="L8" s="255"/>
      <c r="M8" s="255"/>
      <c r="N8" s="255"/>
      <c r="O8" s="255"/>
      <c r="P8" s="255"/>
      <c r="Q8" s="255"/>
    </row>
    <row r="9" s="17" customFormat="1" ht="15.95" customHeight="1" spans="1:17">
      <c r="A9" s="333" t="s">
        <v>84</v>
      </c>
      <c r="B9" s="333" t="s">
        <v>85</v>
      </c>
      <c r="C9" s="313">
        <f>构筑物!N27</f>
        <v>0</v>
      </c>
      <c r="D9" s="313">
        <f>构筑物!O27</f>
        <v>0</v>
      </c>
      <c r="E9" s="313"/>
      <c r="F9" s="313"/>
      <c r="G9" s="313"/>
      <c r="H9" s="313"/>
      <c r="I9" s="313"/>
      <c r="J9" s="313"/>
      <c r="K9" s="255"/>
      <c r="L9" s="255"/>
      <c r="M9" s="255"/>
      <c r="N9" s="255"/>
      <c r="O9" s="255"/>
      <c r="P9" s="255"/>
      <c r="Q9" s="255"/>
    </row>
    <row r="10" s="17" customFormat="1" ht="15.95" customHeight="1" spans="1:17">
      <c r="A10" s="333" t="s">
        <v>86</v>
      </c>
      <c r="B10" s="333" t="s">
        <v>87</v>
      </c>
      <c r="C10" s="324"/>
      <c r="D10" s="324"/>
      <c r="E10" s="324"/>
      <c r="F10" s="324"/>
      <c r="G10" s="324"/>
      <c r="H10" s="324"/>
      <c r="I10" s="324"/>
      <c r="J10" s="324"/>
      <c r="K10" s="255"/>
      <c r="L10" s="255"/>
      <c r="M10" s="255"/>
      <c r="N10" s="255"/>
      <c r="O10" s="255"/>
      <c r="P10" s="255"/>
      <c r="Q10" s="255"/>
    </row>
    <row r="11" s="17" customFormat="1" ht="15.95" customHeight="1" spans="1:17">
      <c r="A11" s="333"/>
      <c r="B11" s="335"/>
      <c r="C11" s="324"/>
      <c r="D11" s="324"/>
      <c r="E11" s="324"/>
      <c r="F11" s="324"/>
      <c r="G11" s="324"/>
      <c r="H11" s="324"/>
      <c r="I11" s="324"/>
      <c r="J11" s="324"/>
      <c r="K11" s="255"/>
      <c r="L11" s="255"/>
      <c r="M11" s="255"/>
      <c r="N11" s="255"/>
      <c r="O11" s="255"/>
      <c r="P11" s="255"/>
      <c r="Q11" s="255"/>
    </row>
    <row r="12" s="17" customFormat="1" ht="15.95" customHeight="1" spans="1:17">
      <c r="A12" s="333"/>
      <c r="B12" s="335"/>
      <c r="C12" s="324"/>
      <c r="D12" s="324"/>
      <c r="E12" s="324"/>
      <c r="F12" s="324"/>
      <c r="G12" s="324"/>
      <c r="H12" s="324"/>
      <c r="I12" s="324"/>
      <c r="J12" s="324"/>
      <c r="K12" s="255"/>
      <c r="L12" s="255"/>
      <c r="M12" s="255"/>
      <c r="N12" s="255"/>
      <c r="O12" s="255"/>
      <c r="P12" s="255"/>
      <c r="Q12" s="255"/>
    </row>
    <row r="13" s="17" customFormat="1" ht="15.95" customHeight="1" spans="1:17">
      <c r="A13" s="333"/>
      <c r="B13" s="333" t="s">
        <v>88</v>
      </c>
      <c r="C13" s="324"/>
      <c r="D13" s="324"/>
      <c r="E13" s="324"/>
      <c r="F13" s="324"/>
      <c r="G13" s="324"/>
      <c r="H13" s="324"/>
      <c r="I13" s="324"/>
      <c r="J13" s="324"/>
      <c r="K13" s="255"/>
      <c r="L13" s="255"/>
      <c r="M13" s="255"/>
      <c r="N13" s="255"/>
      <c r="O13" s="255"/>
      <c r="P13" s="255"/>
      <c r="Q13" s="255"/>
    </row>
    <row r="14" s="17" customFormat="1" ht="15.95" customHeight="1" spans="1:17">
      <c r="A14" s="333" t="s">
        <v>89</v>
      </c>
      <c r="B14" s="333" t="s">
        <v>90</v>
      </c>
      <c r="C14" s="324"/>
      <c r="D14" s="324"/>
      <c r="E14" s="324"/>
      <c r="F14" s="324"/>
      <c r="G14" s="324"/>
      <c r="H14" s="324"/>
      <c r="I14" s="324"/>
      <c r="J14" s="324"/>
      <c r="K14" s="255"/>
      <c r="L14" s="255"/>
      <c r="M14" s="255"/>
      <c r="N14" s="255"/>
      <c r="O14" s="255"/>
      <c r="P14" s="255"/>
      <c r="Q14" s="255"/>
    </row>
    <row r="15" s="17" customFormat="1" ht="15.95" customHeight="1" spans="1:17">
      <c r="A15" s="333" t="s">
        <v>91</v>
      </c>
      <c r="B15" s="333" t="s">
        <v>92</v>
      </c>
      <c r="C15" s="324"/>
      <c r="D15" s="324"/>
      <c r="E15" s="324"/>
      <c r="F15" s="324"/>
      <c r="G15" s="324"/>
      <c r="H15" s="324"/>
      <c r="I15" s="324"/>
      <c r="J15" s="324"/>
      <c r="K15" s="255"/>
      <c r="L15" s="255"/>
      <c r="M15" s="255"/>
      <c r="N15" s="255"/>
      <c r="O15" s="255"/>
      <c r="P15" s="255"/>
      <c r="Q15" s="255"/>
    </row>
    <row r="16" s="17" customFormat="1" ht="15.95" customHeight="1" spans="1:17">
      <c r="A16" s="333" t="s">
        <v>93</v>
      </c>
      <c r="B16" s="333" t="s">
        <v>94</v>
      </c>
      <c r="C16" s="324"/>
      <c r="D16" s="324"/>
      <c r="E16" s="324"/>
      <c r="F16" s="324"/>
      <c r="G16" s="324"/>
      <c r="H16" s="324"/>
      <c r="I16" s="324"/>
      <c r="J16" s="324"/>
      <c r="K16" s="255"/>
      <c r="L16" s="255"/>
      <c r="M16" s="255"/>
      <c r="N16" s="255"/>
      <c r="O16" s="255"/>
      <c r="P16" s="255"/>
      <c r="Q16" s="255"/>
    </row>
    <row r="17" s="17" customFormat="1" ht="15.95" customHeight="1" spans="1:17">
      <c r="A17" s="333"/>
      <c r="B17" s="335"/>
      <c r="C17" s="324"/>
      <c r="D17" s="324"/>
      <c r="E17" s="324"/>
      <c r="F17" s="324"/>
      <c r="G17" s="324"/>
      <c r="H17" s="324"/>
      <c r="I17" s="324"/>
      <c r="J17" s="324"/>
      <c r="K17" s="255"/>
      <c r="L17" s="255"/>
      <c r="M17" s="255"/>
      <c r="N17" s="255"/>
      <c r="O17" s="255"/>
      <c r="P17" s="255"/>
      <c r="Q17" s="255"/>
    </row>
    <row r="18" s="17" customFormat="1" ht="15.95" customHeight="1" spans="1:17">
      <c r="A18" s="333"/>
      <c r="B18" s="335"/>
      <c r="C18" s="324"/>
      <c r="D18" s="324"/>
      <c r="E18" s="324"/>
      <c r="F18" s="324"/>
      <c r="G18" s="324"/>
      <c r="H18" s="324"/>
      <c r="I18" s="324"/>
      <c r="J18" s="324"/>
      <c r="K18" s="255"/>
      <c r="L18" s="255"/>
      <c r="M18" s="255"/>
      <c r="N18" s="255"/>
      <c r="O18" s="255"/>
      <c r="P18" s="255"/>
      <c r="Q18" s="255"/>
    </row>
    <row r="19" s="17" customFormat="1" ht="15.95" customHeight="1" spans="1:17">
      <c r="A19" s="333" t="s">
        <v>95</v>
      </c>
      <c r="B19" s="333" t="s">
        <v>96</v>
      </c>
      <c r="C19" s="324"/>
      <c r="D19" s="324"/>
      <c r="E19" s="324"/>
      <c r="F19" s="324"/>
      <c r="G19" s="324"/>
      <c r="H19" s="324"/>
      <c r="I19" s="324"/>
      <c r="J19" s="324"/>
      <c r="K19" s="255"/>
      <c r="L19" s="255"/>
      <c r="M19" s="255"/>
      <c r="N19" s="255"/>
      <c r="O19" s="255"/>
      <c r="P19" s="255"/>
      <c r="Q19" s="255"/>
    </row>
    <row r="20" s="17" customFormat="1" ht="15.95" customHeight="1" spans="1:17">
      <c r="A20" s="333"/>
      <c r="B20" s="336" t="s">
        <v>97</v>
      </c>
      <c r="C20" s="324">
        <f t="shared" ref="C20:F20" si="3">SUM(C7,C13,C19)</f>
        <v>0</v>
      </c>
      <c r="D20" s="324">
        <f t="shared" si="3"/>
        <v>0</v>
      </c>
      <c r="E20" s="324">
        <f t="shared" si="3"/>
        <v>9396470</v>
      </c>
      <c r="F20" s="324">
        <f t="shared" si="3"/>
        <v>9396470</v>
      </c>
      <c r="G20" s="324">
        <f>E20-C20</f>
        <v>9396470</v>
      </c>
      <c r="H20" s="324">
        <f>F20-D20</f>
        <v>9396470</v>
      </c>
      <c r="I20" s="324" t="str">
        <f t="shared" ref="I20:J20" si="4">IF(C20=0,"",G20/C20*100)</f>
        <v/>
      </c>
      <c r="J20" s="324" t="str">
        <f t="shared" si="4"/>
        <v/>
      </c>
      <c r="K20" s="255"/>
      <c r="L20" s="255"/>
      <c r="M20" s="255"/>
      <c r="N20" s="255"/>
      <c r="O20" s="255"/>
      <c r="P20" s="255"/>
      <c r="Q20" s="255"/>
    </row>
    <row r="21" s="17" customFormat="1" ht="15.95" customHeight="1" spans="1:17">
      <c r="A21" s="333"/>
      <c r="B21" s="336" t="s">
        <v>98</v>
      </c>
      <c r="C21" s="324"/>
      <c r="D21" s="324"/>
      <c r="E21" s="324"/>
      <c r="F21" s="324">
        <v>0</v>
      </c>
      <c r="G21" s="324"/>
      <c r="H21" s="324"/>
      <c r="I21" s="324" t="str">
        <f t="shared" si="2"/>
        <v/>
      </c>
      <c r="J21" s="324" t="str">
        <f t="shared" si="2"/>
        <v/>
      </c>
      <c r="K21" s="255"/>
      <c r="L21" s="255"/>
      <c r="M21" s="255"/>
      <c r="N21" s="255"/>
      <c r="O21" s="255"/>
      <c r="P21" s="255"/>
      <c r="Q21" s="255"/>
    </row>
    <row r="22" s="17" customFormat="1" ht="15.95" customHeight="1" spans="1:17">
      <c r="A22" s="333"/>
      <c r="B22" s="336" t="s">
        <v>99</v>
      </c>
      <c r="C22" s="324">
        <f t="shared" ref="C22:F22" si="5">C20-C21</f>
        <v>0</v>
      </c>
      <c r="D22" s="324">
        <f t="shared" si="5"/>
        <v>0</v>
      </c>
      <c r="E22" s="324">
        <f t="shared" si="5"/>
        <v>9396470</v>
      </c>
      <c r="F22" s="324">
        <f t="shared" si="5"/>
        <v>9396470</v>
      </c>
      <c r="G22" s="324">
        <f>E22-C22</f>
        <v>9396470</v>
      </c>
      <c r="H22" s="324">
        <f>F22-D22</f>
        <v>9396470</v>
      </c>
      <c r="I22" s="324" t="str">
        <f t="shared" ref="I22:J22" si="6">IF(C22=0,"",G22/C22*100)</f>
        <v/>
      </c>
      <c r="J22" s="324" t="str">
        <f t="shared" si="6"/>
        <v/>
      </c>
      <c r="K22" s="255"/>
      <c r="L22" s="255"/>
      <c r="M22" s="255"/>
      <c r="N22" s="255"/>
      <c r="O22" s="255"/>
      <c r="P22" s="255"/>
      <c r="Q22" s="255"/>
    </row>
    <row r="23" s="17" customFormat="1" ht="15.95" customHeight="1" spans="1:17">
      <c r="A23" s="309" t="str">
        <f>封面!D11&amp;封面!G11</f>
        <v>产权持有单位填表人：</v>
      </c>
      <c r="B23" s="255"/>
      <c r="C23" s="255"/>
      <c r="D23" s="255"/>
      <c r="E23" s="337" t="str">
        <f>"评估人员："&amp;封面!G24&amp;"  "&amp;封面!G26&amp;"  "&amp;封面!G28</f>
        <v>评估人员：董贵元   冯冲    </v>
      </c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</row>
    <row r="24" s="17" customFormat="1" ht="15.95" customHeight="1" spans="1:17">
      <c r="A24" s="309" t="str">
        <f>CONCATENATE(封面!D13,封面!F13,封面!G13,封面!H13,封面!I13,封面!J13,封面!K13)</f>
        <v>填表日期：2019年6月27日</v>
      </c>
      <c r="B24" s="255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</row>
    <row r="25" customHeight="1" spans="1:17">
      <c r="A25" s="258"/>
      <c r="B25" s="258"/>
      <c r="C25" s="33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</row>
    <row r="26" customHeight="1" spans="1:17">
      <c r="A26" s="258"/>
      <c r="B26" s="258"/>
      <c r="C26" s="338"/>
      <c r="D26" s="33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</row>
    <row r="27" customHeight="1" spans="1:17">
      <c r="A27" s="258"/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</row>
    <row r="28" customHeight="1" spans="1:17">
      <c r="A28" s="258"/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</row>
    <row r="29" customHeight="1" spans="1:17">
      <c r="A29" s="258"/>
      <c r="B29" s="258"/>
      <c r="C29" s="33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</row>
    <row r="30" customHeight="1" spans="1:17">
      <c r="A30" s="258"/>
      <c r="B30" s="258"/>
      <c r="C30" s="258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</row>
    <row r="31" customHeight="1" spans="1:17">
      <c r="A31" s="258"/>
      <c r="B31" s="258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</row>
    <row r="32" customHeight="1" spans="1:17">
      <c r="A32" s="258"/>
      <c r="B32" s="258"/>
      <c r="C32" s="258"/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</row>
    <row r="33" customHeight="1" spans="1:17">
      <c r="A33" s="258"/>
      <c r="B33" s="258"/>
      <c r="C33" s="258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</row>
    <row r="34" customHeight="1" spans="1:17">
      <c r="A34" s="258"/>
      <c r="B34" s="258"/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</row>
    <row r="35" customHeight="1" spans="1:17">
      <c r="A35" s="258"/>
      <c r="B35" s="258"/>
      <c r="C35" s="258"/>
      <c r="D35" s="258"/>
      <c r="E35" s="258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</row>
    <row r="36" customHeight="1" spans="1:17">
      <c r="A36" s="258"/>
      <c r="B36" s="258"/>
      <c r="C36" s="258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</row>
  </sheetData>
  <mergeCells count="8">
    <mergeCell ref="A2:J2"/>
    <mergeCell ref="A3:J3"/>
    <mergeCell ref="C5:D5"/>
    <mergeCell ref="E5:F5"/>
    <mergeCell ref="G5:H5"/>
    <mergeCell ref="I5:J5"/>
    <mergeCell ref="A5:A6"/>
    <mergeCell ref="B5:B6"/>
  </mergeCells>
  <hyperlinks>
    <hyperlink ref="A1" location="索引目录!C35" display="返回索引页"/>
    <hyperlink ref="B8" location="房屋建筑物!A1" display="固定资产-房屋建筑物"/>
    <hyperlink ref="B9" location="构筑物!A1" display="固定资产-构筑物及其他辅助设施"/>
    <hyperlink ref="B10" location="管道沟槽!A1" display="固定资产-管道及沟槽"/>
    <hyperlink ref="B14" location="机器设备!A1" display="固定资产-机器设备"/>
    <hyperlink ref="B15" location="车辆!A1" display="固定资产-车辆"/>
    <hyperlink ref="B16" location="电子设备!A1" display="固定资产-电子设备"/>
    <hyperlink ref="B1" location="分类汇总!B25" display="返回"/>
    <hyperlink ref="B19" location="土地!A1" display="土地"/>
  </hyperlinks>
  <printOptions horizontalCentered="1"/>
  <pageMargins left="0.590277777777778" right="0.590277777777778" top="0.786805555555556" bottom="0.786805555555556" header="1.0625" footer="0.590277777777778"/>
  <pageSetup paperSize="9" firstPageNumber="4294963191" orientation="landscape" useFirstPageNumber="1"/>
  <headerFooter alignWithMargins="0">
    <oddHeader>&amp;R&amp;"-,常规"&amp;9表4-6
共&amp;N页第&amp;P页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89"/>
  <sheetViews>
    <sheetView tabSelected="1" view="pageBreakPreview" zoomScaleNormal="100" zoomScaleSheetLayoutView="100" topLeftCell="A64" workbookViewId="0">
      <selection activeCell="C69" sqref="C69"/>
    </sheetView>
  </sheetViews>
  <sheetFormatPr defaultColWidth="9" defaultRowHeight="15.75" customHeight="1"/>
  <cols>
    <col min="1" max="1" width="3.625" style="256" customWidth="1"/>
    <col min="2" max="2" width="11.125" style="257" customWidth="1"/>
    <col min="3" max="3" width="46.5" style="257" customWidth="1"/>
    <col min="4" max="4" width="24.375" style="256" hidden="1" customWidth="1" outlineLevel="1"/>
    <col min="5" max="5" width="0.125" style="256" customWidth="1" outlineLevel="1"/>
    <col min="6" max="6" width="4.625" style="256" customWidth="1"/>
    <col min="7" max="7" width="5.75" style="256" hidden="1" customWidth="1" outlineLevel="1"/>
    <col min="8" max="8" width="5.5" style="256" hidden="1" customWidth="1" outlineLevel="1"/>
    <col min="9" max="9" width="5.5" style="258" hidden="1" customWidth="1" outlineLevel="1"/>
    <col min="10" max="11" width="5" style="258" hidden="1" customWidth="1" outlineLevel="1"/>
    <col min="12" max="14" width="5" style="256" hidden="1" customWidth="1" outlineLevel="1"/>
    <col min="15" max="15" width="16.375" style="256" hidden="1" customWidth="1" outlineLevel="1"/>
    <col min="16" max="16" width="5" style="256" hidden="1" customWidth="1" outlineLevel="1"/>
    <col min="17" max="17" width="8.625" style="259" customWidth="1" collapsed="1"/>
    <col min="18" max="18" width="4.625" style="256" customWidth="1"/>
    <col min="19" max="19" width="7.625" style="260" customWidth="1"/>
    <col min="20" max="20" width="7" style="260" customWidth="1"/>
    <col min="21" max="21" width="8.625" style="256" customWidth="1"/>
    <col min="22" max="22" width="8.375" style="256" customWidth="1"/>
    <col min="23" max="23" width="12.625" style="261" customWidth="1"/>
    <col min="24" max="24" width="6.375" style="256" customWidth="1"/>
    <col min="25" max="25" width="12.5" style="261" customWidth="1"/>
    <col min="26" max="26" width="7.25" style="261" customWidth="1"/>
    <col min="27" max="27" width="8.75" style="256" customWidth="1"/>
    <col min="28" max="28" width="7.375" style="256" customWidth="1"/>
    <col min="29" max="29" width="9" style="256"/>
    <col min="30" max="31" width="9.625" style="256"/>
    <col min="32" max="16384" width="9" style="256"/>
  </cols>
  <sheetData>
    <row r="1" spans="1:28">
      <c r="A1" s="262"/>
      <c r="C1" s="263"/>
      <c r="D1" s="264"/>
      <c r="E1" s="264"/>
      <c r="F1" s="264"/>
      <c r="G1" s="264"/>
      <c r="H1" s="264"/>
      <c r="I1" s="278"/>
      <c r="J1" s="278"/>
      <c r="K1" s="278"/>
      <c r="L1" s="264"/>
      <c r="M1" s="264"/>
      <c r="N1" s="264"/>
      <c r="O1" s="264"/>
      <c r="P1" s="264"/>
      <c r="Q1" s="280"/>
      <c r="R1" s="264"/>
      <c r="S1" s="281"/>
      <c r="T1" s="281"/>
      <c r="U1" s="264"/>
      <c r="V1" s="264"/>
      <c r="W1" s="282"/>
      <c r="X1" s="264"/>
      <c r="Z1" s="282"/>
      <c r="AA1" s="264"/>
      <c r="AB1" s="264"/>
    </row>
    <row r="2" s="253" customFormat="1" ht="30" customHeight="1" spans="1:28">
      <c r="A2" s="265" t="s">
        <v>100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</row>
    <row r="3" s="17" customFormat="1" ht="20" customHeight="1" spans="1:28">
      <c r="A3" s="266" t="str">
        <f>CONCATENATE(封面!D9,封面!F9,封面!G9,封面!H9,封面!I9,封面!J9,封面!K9)</f>
        <v>评估基准日：2019年6月27日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</row>
    <row r="4" s="17" customFormat="1" ht="20" customHeight="1" spans="1:28">
      <c r="A4" s="267" t="str">
        <f>封面!D7&amp;封面!F7</f>
        <v>产权持有单位：肇东市亿科房地产开发有限公司</v>
      </c>
      <c r="B4" s="268"/>
      <c r="C4" s="268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83"/>
      <c r="R4" s="255"/>
      <c r="S4" s="284"/>
      <c r="T4" s="284"/>
      <c r="U4" s="255"/>
      <c r="V4" s="255"/>
      <c r="W4" s="285"/>
      <c r="X4" s="255"/>
      <c r="Y4" s="285"/>
      <c r="Z4" s="285"/>
      <c r="AA4" s="255"/>
      <c r="AB4" s="298" t="s">
        <v>74</v>
      </c>
    </row>
    <row r="5" s="254" customFormat="1" ht="20" customHeight="1" spans="1:28">
      <c r="A5" s="269" t="s">
        <v>101</v>
      </c>
      <c r="B5" s="270" t="s">
        <v>102</v>
      </c>
      <c r="C5" s="270" t="s">
        <v>103</v>
      </c>
      <c r="D5" s="95" t="s">
        <v>104</v>
      </c>
      <c r="E5" s="271" t="s">
        <v>105</v>
      </c>
      <c r="F5" s="271" t="s">
        <v>106</v>
      </c>
      <c r="G5" s="271" t="s">
        <v>107</v>
      </c>
      <c r="H5" s="271" t="s">
        <v>108</v>
      </c>
      <c r="I5" s="271" t="s">
        <v>109</v>
      </c>
      <c r="J5" s="271" t="s">
        <v>110</v>
      </c>
      <c r="K5" s="271" t="s">
        <v>111</v>
      </c>
      <c r="L5" s="95" t="s">
        <v>112</v>
      </c>
      <c r="M5" s="95" t="s">
        <v>113</v>
      </c>
      <c r="N5" s="95" t="s">
        <v>114</v>
      </c>
      <c r="O5" s="95" t="s">
        <v>115</v>
      </c>
      <c r="P5" s="95" t="s">
        <v>116</v>
      </c>
      <c r="Q5" s="286" t="s">
        <v>117</v>
      </c>
      <c r="R5" s="287" t="s">
        <v>118</v>
      </c>
      <c r="S5" s="288" t="s">
        <v>119</v>
      </c>
      <c r="T5" s="289" t="s">
        <v>120</v>
      </c>
      <c r="U5" s="269" t="s">
        <v>34</v>
      </c>
      <c r="V5" s="269"/>
      <c r="W5" s="269" t="s">
        <v>35</v>
      </c>
      <c r="X5" s="269"/>
      <c r="Y5" s="269"/>
      <c r="Z5" s="293" t="s">
        <v>78</v>
      </c>
      <c r="AA5" s="271" t="s">
        <v>121</v>
      </c>
      <c r="AB5" s="95" t="s">
        <v>122</v>
      </c>
    </row>
    <row r="6" s="254" customFormat="1" ht="20" customHeight="1" spans="1:28">
      <c r="A6" s="269"/>
      <c r="B6" s="270"/>
      <c r="C6" s="270"/>
      <c r="D6" s="269"/>
      <c r="E6" s="272"/>
      <c r="F6" s="272"/>
      <c r="G6" s="272"/>
      <c r="H6" s="272"/>
      <c r="I6" s="272"/>
      <c r="J6" s="272"/>
      <c r="K6" s="272"/>
      <c r="L6" s="269"/>
      <c r="M6" s="269"/>
      <c r="N6" s="269"/>
      <c r="O6" s="269"/>
      <c r="P6" s="269"/>
      <c r="Q6" s="286"/>
      <c r="R6" s="290"/>
      <c r="S6" s="291"/>
      <c r="T6" s="292"/>
      <c r="U6" s="269" t="s">
        <v>79</v>
      </c>
      <c r="V6" s="269" t="s">
        <v>80</v>
      </c>
      <c r="W6" s="293" t="s">
        <v>79</v>
      </c>
      <c r="X6" s="269" t="s">
        <v>123</v>
      </c>
      <c r="Y6" s="293" t="s">
        <v>80</v>
      </c>
      <c r="Z6" s="293"/>
      <c r="AA6" s="272"/>
      <c r="AB6" s="269"/>
    </row>
    <row r="7" s="254" customFormat="1" ht="20" customHeight="1" spans="1:28">
      <c r="A7" s="269">
        <v>1</v>
      </c>
      <c r="B7" s="273">
        <v>2013005320</v>
      </c>
      <c r="C7" s="270" t="s">
        <v>124</v>
      </c>
      <c r="D7" s="269"/>
      <c r="E7" s="272"/>
      <c r="F7" s="272" t="s">
        <v>125</v>
      </c>
      <c r="G7" s="272"/>
      <c r="H7" s="272"/>
      <c r="I7" s="272"/>
      <c r="J7" s="272"/>
      <c r="K7" s="272"/>
      <c r="L7" s="269"/>
      <c r="M7" s="269"/>
      <c r="N7" s="269"/>
      <c r="O7" s="269"/>
      <c r="P7" s="269"/>
      <c r="Q7" s="286" t="s">
        <v>126</v>
      </c>
      <c r="R7" s="290" t="s">
        <v>127</v>
      </c>
      <c r="S7" s="291">
        <v>41.17</v>
      </c>
      <c r="T7" s="294"/>
      <c r="U7" s="295"/>
      <c r="V7" s="295"/>
      <c r="W7" s="293">
        <f t="shared" ref="W7:W37" si="0">S7*AA7</f>
        <v>133761.33</v>
      </c>
      <c r="X7" s="269"/>
      <c r="Y7" s="293">
        <f t="shared" ref="Y7:Y37" si="1">S7*AA7</f>
        <v>133761.33</v>
      </c>
      <c r="Z7" s="296"/>
      <c r="AA7" s="299">
        <v>3249</v>
      </c>
      <c r="AB7" s="295" t="s">
        <v>128</v>
      </c>
    </row>
    <row r="8" s="254" customFormat="1" ht="20" customHeight="1" spans="1:28">
      <c r="A8" s="269">
        <v>2</v>
      </c>
      <c r="B8" s="274"/>
      <c r="C8" s="270" t="s">
        <v>129</v>
      </c>
      <c r="D8" s="269"/>
      <c r="E8" s="272"/>
      <c r="F8" s="272" t="s">
        <v>125</v>
      </c>
      <c r="G8" s="272"/>
      <c r="H8" s="272"/>
      <c r="I8" s="272"/>
      <c r="J8" s="272"/>
      <c r="K8" s="272"/>
      <c r="L8" s="269"/>
      <c r="M8" s="269"/>
      <c r="N8" s="269"/>
      <c r="O8" s="269"/>
      <c r="P8" s="269"/>
      <c r="Q8" s="286" t="s">
        <v>126</v>
      </c>
      <c r="R8" s="290" t="s">
        <v>127</v>
      </c>
      <c r="S8" s="291">
        <v>38.75</v>
      </c>
      <c r="T8" s="294"/>
      <c r="U8" s="295"/>
      <c r="V8" s="295"/>
      <c r="W8" s="293">
        <f t="shared" si="0"/>
        <v>124697.5</v>
      </c>
      <c r="X8" s="269"/>
      <c r="Y8" s="293">
        <f t="shared" si="1"/>
        <v>124697.5</v>
      </c>
      <c r="Z8" s="296"/>
      <c r="AA8" s="299">
        <v>3218</v>
      </c>
      <c r="AB8" s="300"/>
    </row>
    <row r="9" s="254" customFormat="1" ht="20" customHeight="1" spans="1:28">
      <c r="A9" s="269">
        <v>3</v>
      </c>
      <c r="B9" s="274"/>
      <c r="C9" s="270" t="s">
        <v>130</v>
      </c>
      <c r="D9" s="269"/>
      <c r="E9" s="272"/>
      <c r="F9" s="272" t="s">
        <v>125</v>
      </c>
      <c r="G9" s="272"/>
      <c r="H9" s="272"/>
      <c r="I9" s="272"/>
      <c r="J9" s="272"/>
      <c r="K9" s="272"/>
      <c r="L9" s="269"/>
      <c r="M9" s="269"/>
      <c r="N9" s="269"/>
      <c r="O9" s="269"/>
      <c r="P9" s="269"/>
      <c r="Q9" s="286" t="s">
        <v>126</v>
      </c>
      <c r="R9" s="290" t="s">
        <v>127</v>
      </c>
      <c r="S9" s="291">
        <v>38.65</v>
      </c>
      <c r="T9" s="294"/>
      <c r="U9" s="295"/>
      <c r="V9" s="295"/>
      <c r="W9" s="293">
        <f t="shared" si="0"/>
        <v>124375.7</v>
      </c>
      <c r="X9" s="269"/>
      <c r="Y9" s="293">
        <f t="shared" si="1"/>
        <v>124375.7</v>
      </c>
      <c r="Z9" s="296"/>
      <c r="AA9" s="299">
        <v>3218</v>
      </c>
      <c r="AB9" s="300"/>
    </row>
    <row r="10" s="254" customFormat="1" ht="20" customHeight="1" spans="1:28">
      <c r="A10" s="269">
        <v>4</v>
      </c>
      <c r="B10" s="274"/>
      <c r="C10" s="270" t="s">
        <v>131</v>
      </c>
      <c r="D10" s="269"/>
      <c r="E10" s="272"/>
      <c r="F10" s="272" t="s">
        <v>125</v>
      </c>
      <c r="G10" s="272"/>
      <c r="H10" s="272"/>
      <c r="I10" s="272"/>
      <c r="J10" s="272"/>
      <c r="K10" s="272"/>
      <c r="L10" s="269"/>
      <c r="M10" s="269"/>
      <c r="N10" s="269"/>
      <c r="O10" s="269"/>
      <c r="P10" s="269"/>
      <c r="Q10" s="286" t="s">
        <v>126</v>
      </c>
      <c r="R10" s="290" t="s">
        <v>127</v>
      </c>
      <c r="S10" s="291">
        <v>38.65</v>
      </c>
      <c r="T10" s="294"/>
      <c r="U10" s="295"/>
      <c r="V10" s="295"/>
      <c r="W10" s="293">
        <f t="shared" si="0"/>
        <v>124375.7</v>
      </c>
      <c r="X10" s="269"/>
      <c r="Y10" s="293">
        <f t="shared" si="1"/>
        <v>124375.7</v>
      </c>
      <c r="Z10" s="296"/>
      <c r="AA10" s="299">
        <v>3218</v>
      </c>
      <c r="AB10" s="300"/>
    </row>
    <row r="11" s="254" customFormat="1" ht="20" customHeight="1" spans="1:28">
      <c r="A11" s="269">
        <v>5</v>
      </c>
      <c r="B11" s="274"/>
      <c r="C11" s="270" t="s">
        <v>132</v>
      </c>
      <c r="D11" s="269"/>
      <c r="E11" s="272"/>
      <c r="F11" s="272" t="s">
        <v>125</v>
      </c>
      <c r="G11" s="272"/>
      <c r="H11" s="272"/>
      <c r="I11" s="272"/>
      <c r="J11" s="272"/>
      <c r="K11" s="272"/>
      <c r="L11" s="269"/>
      <c r="M11" s="269"/>
      <c r="N11" s="269"/>
      <c r="O11" s="269"/>
      <c r="P11" s="269"/>
      <c r="Q11" s="286" t="s">
        <v>126</v>
      </c>
      <c r="R11" s="290" t="s">
        <v>127</v>
      </c>
      <c r="S11" s="291">
        <v>37.63</v>
      </c>
      <c r="T11" s="294"/>
      <c r="U11" s="295"/>
      <c r="V11" s="295"/>
      <c r="W11" s="293">
        <f t="shared" si="0"/>
        <v>121093.34</v>
      </c>
      <c r="X11" s="269"/>
      <c r="Y11" s="293">
        <f t="shared" si="1"/>
        <v>121093.34</v>
      </c>
      <c r="Z11" s="296"/>
      <c r="AA11" s="299">
        <v>3218</v>
      </c>
      <c r="AB11" s="300"/>
    </row>
    <row r="12" s="254" customFormat="1" ht="20" customHeight="1" spans="1:28">
      <c r="A12" s="269">
        <v>6</v>
      </c>
      <c r="B12" s="274"/>
      <c r="C12" s="270" t="s">
        <v>133</v>
      </c>
      <c r="D12" s="269"/>
      <c r="E12" s="272"/>
      <c r="F12" s="272" t="s">
        <v>125</v>
      </c>
      <c r="G12" s="272"/>
      <c r="H12" s="272"/>
      <c r="I12" s="272"/>
      <c r="J12" s="272"/>
      <c r="K12" s="272"/>
      <c r="L12" s="269"/>
      <c r="M12" s="269"/>
      <c r="N12" s="269"/>
      <c r="O12" s="269"/>
      <c r="P12" s="269"/>
      <c r="Q12" s="286" t="s">
        <v>126</v>
      </c>
      <c r="R12" s="290" t="s">
        <v>127</v>
      </c>
      <c r="S12" s="291">
        <v>44.38</v>
      </c>
      <c r="T12" s="294"/>
      <c r="U12" s="295"/>
      <c r="V12" s="295"/>
      <c r="W12" s="293">
        <f t="shared" si="0"/>
        <v>142814.84</v>
      </c>
      <c r="X12" s="269"/>
      <c r="Y12" s="293">
        <f t="shared" si="1"/>
        <v>142814.84</v>
      </c>
      <c r="Z12" s="296"/>
      <c r="AA12" s="299">
        <v>3218</v>
      </c>
      <c r="AB12" s="300"/>
    </row>
    <row r="13" s="254" customFormat="1" ht="20" customHeight="1" spans="1:28">
      <c r="A13" s="269">
        <v>7</v>
      </c>
      <c r="B13" s="274"/>
      <c r="C13" s="270" t="s">
        <v>134</v>
      </c>
      <c r="D13" s="269"/>
      <c r="E13" s="272"/>
      <c r="F13" s="272" t="s">
        <v>125</v>
      </c>
      <c r="G13" s="272"/>
      <c r="H13" s="272"/>
      <c r="I13" s="272"/>
      <c r="J13" s="272"/>
      <c r="K13" s="272"/>
      <c r="L13" s="269"/>
      <c r="M13" s="269"/>
      <c r="N13" s="269"/>
      <c r="O13" s="269"/>
      <c r="P13" s="269"/>
      <c r="Q13" s="286" t="s">
        <v>126</v>
      </c>
      <c r="R13" s="290" t="s">
        <v>127</v>
      </c>
      <c r="S13" s="291">
        <v>50.37</v>
      </c>
      <c r="T13" s="294"/>
      <c r="U13" s="295"/>
      <c r="V13" s="295"/>
      <c r="W13" s="293">
        <f t="shared" si="0"/>
        <v>159018.09</v>
      </c>
      <c r="X13" s="269"/>
      <c r="Y13" s="293">
        <f t="shared" si="1"/>
        <v>159018.09</v>
      </c>
      <c r="Z13" s="296"/>
      <c r="AA13" s="299">
        <v>3157</v>
      </c>
      <c r="AB13" s="300"/>
    </row>
    <row r="14" s="254" customFormat="1" ht="20" customHeight="1" spans="1:28">
      <c r="A14" s="269">
        <v>8</v>
      </c>
      <c r="B14" s="274"/>
      <c r="C14" s="270" t="s">
        <v>135</v>
      </c>
      <c r="D14" s="269"/>
      <c r="E14" s="272"/>
      <c r="F14" s="272" t="s">
        <v>125</v>
      </c>
      <c r="G14" s="272"/>
      <c r="H14" s="272"/>
      <c r="I14" s="272"/>
      <c r="J14" s="272"/>
      <c r="K14" s="272"/>
      <c r="L14" s="269"/>
      <c r="M14" s="269"/>
      <c r="N14" s="269"/>
      <c r="O14" s="269"/>
      <c r="P14" s="269"/>
      <c r="Q14" s="286" t="s">
        <v>126</v>
      </c>
      <c r="R14" s="290" t="s">
        <v>127</v>
      </c>
      <c r="S14" s="291">
        <v>33.84</v>
      </c>
      <c r="T14" s="294"/>
      <c r="U14" s="295"/>
      <c r="V14" s="295"/>
      <c r="W14" s="293">
        <f t="shared" si="0"/>
        <v>108897.12</v>
      </c>
      <c r="X14" s="269"/>
      <c r="Y14" s="293">
        <f t="shared" si="1"/>
        <v>108897.12</v>
      </c>
      <c r="Z14" s="296"/>
      <c r="AA14" s="299">
        <v>3218</v>
      </c>
      <c r="AB14" s="300"/>
    </row>
    <row r="15" s="254" customFormat="1" ht="20" customHeight="1" spans="1:28">
      <c r="A15" s="269">
        <v>9</v>
      </c>
      <c r="B15" s="274"/>
      <c r="C15" s="270" t="s">
        <v>136</v>
      </c>
      <c r="D15" s="269"/>
      <c r="E15" s="272"/>
      <c r="F15" s="272" t="s">
        <v>125</v>
      </c>
      <c r="G15" s="272"/>
      <c r="H15" s="272"/>
      <c r="I15" s="272"/>
      <c r="J15" s="272"/>
      <c r="K15" s="272"/>
      <c r="L15" s="269"/>
      <c r="M15" s="269"/>
      <c r="N15" s="269"/>
      <c r="O15" s="269"/>
      <c r="P15" s="269"/>
      <c r="Q15" s="286" t="s">
        <v>126</v>
      </c>
      <c r="R15" s="290" t="s">
        <v>127</v>
      </c>
      <c r="S15" s="291">
        <v>38.97</v>
      </c>
      <c r="T15" s="294"/>
      <c r="U15" s="295"/>
      <c r="V15" s="295"/>
      <c r="W15" s="293">
        <f t="shared" si="0"/>
        <v>125405.46</v>
      </c>
      <c r="X15" s="269"/>
      <c r="Y15" s="293">
        <f t="shared" si="1"/>
        <v>125405.46</v>
      </c>
      <c r="Z15" s="296"/>
      <c r="AA15" s="299">
        <v>3218</v>
      </c>
      <c r="AB15" s="300"/>
    </row>
    <row r="16" s="254" customFormat="1" ht="20" customHeight="1" spans="1:28">
      <c r="A16" s="269">
        <v>10</v>
      </c>
      <c r="B16" s="274"/>
      <c r="C16" s="270" t="s">
        <v>137</v>
      </c>
      <c r="D16" s="269"/>
      <c r="E16" s="272"/>
      <c r="F16" s="272" t="s">
        <v>125</v>
      </c>
      <c r="G16" s="272"/>
      <c r="H16" s="272"/>
      <c r="I16" s="272"/>
      <c r="J16" s="272"/>
      <c r="K16" s="272"/>
      <c r="L16" s="269"/>
      <c r="M16" s="269"/>
      <c r="N16" s="269"/>
      <c r="O16" s="269"/>
      <c r="P16" s="269"/>
      <c r="Q16" s="286" t="s">
        <v>126</v>
      </c>
      <c r="R16" s="290" t="s">
        <v>127</v>
      </c>
      <c r="S16" s="291">
        <v>38.65</v>
      </c>
      <c r="T16" s="294"/>
      <c r="U16" s="295"/>
      <c r="V16" s="295"/>
      <c r="W16" s="293">
        <f t="shared" si="0"/>
        <v>124375.7</v>
      </c>
      <c r="X16" s="269"/>
      <c r="Y16" s="293">
        <f t="shared" si="1"/>
        <v>124375.7</v>
      </c>
      <c r="Z16" s="296"/>
      <c r="AA16" s="299">
        <v>3218</v>
      </c>
      <c r="AB16" s="300"/>
    </row>
    <row r="17" s="254" customFormat="1" ht="20" customHeight="1" spans="1:28">
      <c r="A17" s="269">
        <v>11</v>
      </c>
      <c r="B17" s="274"/>
      <c r="C17" s="270" t="s">
        <v>138</v>
      </c>
      <c r="D17" s="269"/>
      <c r="E17" s="272"/>
      <c r="F17" s="272" t="s">
        <v>125</v>
      </c>
      <c r="G17" s="272"/>
      <c r="H17" s="272"/>
      <c r="I17" s="272"/>
      <c r="J17" s="272"/>
      <c r="K17" s="272"/>
      <c r="L17" s="269"/>
      <c r="M17" s="269"/>
      <c r="N17" s="269"/>
      <c r="O17" s="269"/>
      <c r="P17" s="269"/>
      <c r="Q17" s="286" t="s">
        <v>126</v>
      </c>
      <c r="R17" s="290" t="s">
        <v>127</v>
      </c>
      <c r="S17" s="291">
        <v>38.65</v>
      </c>
      <c r="T17" s="294"/>
      <c r="U17" s="295"/>
      <c r="V17" s="295"/>
      <c r="W17" s="293">
        <f t="shared" si="0"/>
        <v>124375.7</v>
      </c>
      <c r="X17" s="269"/>
      <c r="Y17" s="293">
        <f t="shared" si="1"/>
        <v>124375.7</v>
      </c>
      <c r="Z17" s="296"/>
      <c r="AA17" s="299">
        <v>3218</v>
      </c>
      <c r="AB17" s="300"/>
    </row>
    <row r="18" s="254" customFormat="1" ht="20" customHeight="1" spans="1:28">
      <c r="A18" s="269">
        <v>12</v>
      </c>
      <c r="B18" s="274"/>
      <c r="C18" s="270" t="s">
        <v>139</v>
      </c>
      <c r="D18" s="269"/>
      <c r="E18" s="272"/>
      <c r="F18" s="272" t="s">
        <v>125</v>
      </c>
      <c r="G18" s="272"/>
      <c r="H18" s="272"/>
      <c r="I18" s="272"/>
      <c r="J18" s="272"/>
      <c r="K18" s="272"/>
      <c r="L18" s="269"/>
      <c r="M18" s="269"/>
      <c r="N18" s="269"/>
      <c r="O18" s="269"/>
      <c r="P18" s="269"/>
      <c r="Q18" s="286" t="s">
        <v>126</v>
      </c>
      <c r="R18" s="290" t="s">
        <v>127</v>
      </c>
      <c r="S18" s="291">
        <v>38.75</v>
      </c>
      <c r="T18" s="294"/>
      <c r="U18" s="295"/>
      <c r="V18" s="295"/>
      <c r="W18" s="293">
        <f t="shared" si="0"/>
        <v>124697.5</v>
      </c>
      <c r="X18" s="269"/>
      <c r="Y18" s="293">
        <f t="shared" si="1"/>
        <v>124697.5</v>
      </c>
      <c r="Z18" s="296"/>
      <c r="AA18" s="299">
        <v>3218</v>
      </c>
      <c r="AB18" s="300"/>
    </row>
    <row r="19" s="254" customFormat="1" ht="20" customHeight="1" spans="1:28">
      <c r="A19" s="269">
        <v>13</v>
      </c>
      <c r="B19" s="274"/>
      <c r="C19" s="270" t="s">
        <v>140</v>
      </c>
      <c r="D19" s="269"/>
      <c r="E19" s="272"/>
      <c r="F19" s="272" t="s">
        <v>125</v>
      </c>
      <c r="G19" s="272"/>
      <c r="H19" s="272"/>
      <c r="I19" s="272"/>
      <c r="J19" s="272"/>
      <c r="K19" s="272"/>
      <c r="L19" s="269"/>
      <c r="M19" s="269"/>
      <c r="N19" s="269"/>
      <c r="O19" s="269"/>
      <c r="P19" s="269"/>
      <c r="Q19" s="286" t="s">
        <v>126</v>
      </c>
      <c r="R19" s="290" t="s">
        <v>127</v>
      </c>
      <c r="S19" s="291">
        <v>41.17</v>
      </c>
      <c r="T19" s="294"/>
      <c r="U19" s="295"/>
      <c r="V19" s="295"/>
      <c r="W19" s="293">
        <f t="shared" si="0"/>
        <v>133761.33</v>
      </c>
      <c r="X19" s="269"/>
      <c r="Y19" s="293">
        <f t="shared" si="1"/>
        <v>133761.33</v>
      </c>
      <c r="Z19" s="296"/>
      <c r="AA19" s="299">
        <v>3249</v>
      </c>
      <c r="AB19" s="300"/>
    </row>
    <row r="20" s="254" customFormat="1" ht="20" customHeight="1" spans="1:28">
      <c r="A20" s="269">
        <v>14</v>
      </c>
      <c r="B20" s="274"/>
      <c r="C20" s="270" t="s">
        <v>141</v>
      </c>
      <c r="D20" s="269"/>
      <c r="E20" s="272"/>
      <c r="F20" s="272" t="s">
        <v>125</v>
      </c>
      <c r="G20" s="272"/>
      <c r="H20" s="272"/>
      <c r="I20" s="272"/>
      <c r="J20" s="272"/>
      <c r="K20" s="272"/>
      <c r="L20" s="269"/>
      <c r="M20" s="269"/>
      <c r="N20" s="269"/>
      <c r="O20" s="269"/>
      <c r="P20" s="269"/>
      <c r="Q20" s="286" t="s">
        <v>126</v>
      </c>
      <c r="R20" s="290" t="s">
        <v>127</v>
      </c>
      <c r="S20" s="291">
        <v>57.66</v>
      </c>
      <c r="T20" s="294"/>
      <c r="U20" s="295"/>
      <c r="V20" s="295"/>
      <c r="W20" s="293">
        <f t="shared" si="0"/>
        <v>187337.34</v>
      </c>
      <c r="X20" s="269"/>
      <c r="Y20" s="293">
        <f t="shared" si="1"/>
        <v>187337.34</v>
      </c>
      <c r="Z20" s="296"/>
      <c r="AA20" s="299">
        <v>3249</v>
      </c>
      <c r="AB20" s="300"/>
    </row>
    <row r="21" s="254" customFormat="1" ht="20" customHeight="1" spans="1:28">
      <c r="A21" s="269">
        <v>15</v>
      </c>
      <c r="B21" s="275"/>
      <c r="C21" s="270" t="s">
        <v>142</v>
      </c>
      <c r="D21" s="269"/>
      <c r="E21" s="272"/>
      <c r="F21" s="272" t="s">
        <v>125</v>
      </c>
      <c r="G21" s="272"/>
      <c r="H21" s="272"/>
      <c r="I21" s="272"/>
      <c r="J21" s="272"/>
      <c r="K21" s="272"/>
      <c r="L21" s="269"/>
      <c r="M21" s="269"/>
      <c r="N21" s="269"/>
      <c r="O21" s="269"/>
      <c r="P21" s="269"/>
      <c r="Q21" s="286" t="s">
        <v>126</v>
      </c>
      <c r="R21" s="290" t="s">
        <v>127</v>
      </c>
      <c r="S21" s="291">
        <v>52.4</v>
      </c>
      <c r="T21" s="294"/>
      <c r="U21" s="295"/>
      <c r="V21" s="295"/>
      <c r="W21" s="293">
        <f t="shared" si="0"/>
        <v>170247.6</v>
      </c>
      <c r="X21" s="269"/>
      <c r="Y21" s="293">
        <f t="shared" si="1"/>
        <v>170247.6</v>
      </c>
      <c r="Z21" s="296"/>
      <c r="AA21" s="299">
        <v>3249</v>
      </c>
      <c r="AB21" s="300"/>
    </row>
    <row r="22" s="254" customFormat="1" ht="20" customHeight="1" spans="1:28">
      <c r="A22" s="269">
        <v>16</v>
      </c>
      <c r="B22" s="273">
        <v>2013005334</v>
      </c>
      <c r="C22" s="270" t="s">
        <v>143</v>
      </c>
      <c r="D22" s="269"/>
      <c r="E22" s="272"/>
      <c r="F22" s="272" t="s">
        <v>125</v>
      </c>
      <c r="G22" s="272"/>
      <c r="H22" s="272"/>
      <c r="I22" s="272"/>
      <c r="J22" s="272"/>
      <c r="K22" s="272"/>
      <c r="L22" s="269"/>
      <c r="M22" s="269"/>
      <c r="N22" s="269"/>
      <c r="O22" s="269"/>
      <c r="P22" s="269"/>
      <c r="Q22" s="286" t="s">
        <v>126</v>
      </c>
      <c r="R22" s="290" t="s">
        <v>127</v>
      </c>
      <c r="S22" s="291">
        <v>41.17</v>
      </c>
      <c r="T22" s="294"/>
      <c r="U22" s="295"/>
      <c r="V22" s="295"/>
      <c r="W22" s="293">
        <f t="shared" si="0"/>
        <v>134173.03</v>
      </c>
      <c r="X22" s="269"/>
      <c r="Y22" s="293">
        <f t="shared" si="1"/>
        <v>134173.03</v>
      </c>
      <c r="Z22" s="296"/>
      <c r="AA22" s="299">
        <v>3259</v>
      </c>
      <c r="AB22" s="300"/>
    </row>
    <row r="23" s="254" customFormat="1" ht="20" customHeight="1" spans="1:28">
      <c r="A23" s="269">
        <v>17</v>
      </c>
      <c r="B23" s="274"/>
      <c r="C23" s="270" t="s">
        <v>144</v>
      </c>
      <c r="D23" s="269"/>
      <c r="E23" s="272"/>
      <c r="F23" s="272" t="s">
        <v>125</v>
      </c>
      <c r="G23" s="272"/>
      <c r="H23" s="272"/>
      <c r="I23" s="272"/>
      <c r="J23" s="272"/>
      <c r="K23" s="272"/>
      <c r="L23" s="269"/>
      <c r="M23" s="269"/>
      <c r="N23" s="269"/>
      <c r="O23" s="269"/>
      <c r="P23" s="269"/>
      <c r="Q23" s="286" t="s">
        <v>126</v>
      </c>
      <c r="R23" s="290" t="s">
        <v>127</v>
      </c>
      <c r="S23" s="291">
        <v>38.75</v>
      </c>
      <c r="T23" s="294"/>
      <c r="U23" s="295"/>
      <c r="V23" s="295"/>
      <c r="W23" s="293">
        <f t="shared" si="0"/>
        <v>125085</v>
      </c>
      <c r="X23" s="269"/>
      <c r="Y23" s="293">
        <f t="shared" si="1"/>
        <v>125085</v>
      </c>
      <c r="Z23" s="296"/>
      <c r="AA23" s="299">
        <v>3228</v>
      </c>
      <c r="AB23" s="300"/>
    </row>
    <row r="24" s="254" customFormat="1" ht="20" customHeight="1" spans="1:28">
      <c r="A24" s="269">
        <v>18</v>
      </c>
      <c r="B24" s="274"/>
      <c r="C24" s="270" t="s">
        <v>145</v>
      </c>
      <c r="D24" s="269"/>
      <c r="E24" s="272"/>
      <c r="F24" s="272" t="s">
        <v>125</v>
      </c>
      <c r="G24" s="272"/>
      <c r="H24" s="272"/>
      <c r="I24" s="272"/>
      <c r="J24" s="272"/>
      <c r="K24" s="272"/>
      <c r="L24" s="269"/>
      <c r="M24" s="269"/>
      <c r="N24" s="269"/>
      <c r="O24" s="269"/>
      <c r="P24" s="269"/>
      <c r="Q24" s="286" t="s">
        <v>126</v>
      </c>
      <c r="R24" s="290" t="s">
        <v>127</v>
      </c>
      <c r="S24" s="291">
        <v>38.65</v>
      </c>
      <c r="T24" s="294"/>
      <c r="U24" s="295"/>
      <c r="V24" s="295"/>
      <c r="W24" s="293">
        <f t="shared" si="0"/>
        <v>124762.2</v>
      </c>
      <c r="X24" s="269"/>
      <c r="Y24" s="293">
        <f t="shared" si="1"/>
        <v>124762.2</v>
      </c>
      <c r="Z24" s="296"/>
      <c r="AA24" s="299">
        <v>3228</v>
      </c>
      <c r="AB24" s="300"/>
    </row>
    <row r="25" s="254" customFormat="1" ht="20" customHeight="1" spans="1:28">
      <c r="A25" s="269">
        <v>19</v>
      </c>
      <c r="B25" s="274"/>
      <c r="C25" s="270" t="s">
        <v>146</v>
      </c>
      <c r="D25" s="269"/>
      <c r="E25" s="272"/>
      <c r="F25" s="272" t="s">
        <v>125</v>
      </c>
      <c r="G25" s="272"/>
      <c r="H25" s="272"/>
      <c r="I25" s="272"/>
      <c r="J25" s="272"/>
      <c r="K25" s="272"/>
      <c r="L25" s="269"/>
      <c r="M25" s="269"/>
      <c r="N25" s="269"/>
      <c r="O25" s="269"/>
      <c r="P25" s="269"/>
      <c r="Q25" s="286" t="s">
        <v>126</v>
      </c>
      <c r="R25" s="290" t="s">
        <v>127</v>
      </c>
      <c r="S25" s="291">
        <v>38.65</v>
      </c>
      <c r="T25" s="294"/>
      <c r="U25" s="295"/>
      <c r="V25" s="295"/>
      <c r="W25" s="293">
        <f t="shared" si="0"/>
        <v>124762.2</v>
      </c>
      <c r="X25" s="269"/>
      <c r="Y25" s="293">
        <f t="shared" si="1"/>
        <v>124762.2</v>
      </c>
      <c r="Z25" s="296"/>
      <c r="AA25" s="299">
        <v>3228</v>
      </c>
      <c r="AB25" s="300"/>
    </row>
    <row r="26" s="254" customFormat="1" ht="20" customHeight="1" spans="1:28">
      <c r="A26" s="269">
        <v>20</v>
      </c>
      <c r="B26" s="274"/>
      <c r="C26" s="270" t="s">
        <v>147</v>
      </c>
      <c r="D26" s="269"/>
      <c r="E26" s="272"/>
      <c r="F26" s="272" t="s">
        <v>125</v>
      </c>
      <c r="G26" s="272"/>
      <c r="H26" s="272"/>
      <c r="I26" s="272"/>
      <c r="J26" s="272"/>
      <c r="K26" s="272"/>
      <c r="L26" s="269"/>
      <c r="M26" s="269"/>
      <c r="N26" s="269"/>
      <c r="O26" s="269"/>
      <c r="P26" s="269"/>
      <c r="Q26" s="286" t="s">
        <v>126</v>
      </c>
      <c r="R26" s="290" t="s">
        <v>127</v>
      </c>
      <c r="S26" s="291">
        <v>37.63</v>
      </c>
      <c r="T26" s="294"/>
      <c r="U26" s="295"/>
      <c r="V26" s="295"/>
      <c r="W26" s="293">
        <f t="shared" si="0"/>
        <v>121469.64</v>
      </c>
      <c r="X26" s="269"/>
      <c r="Y26" s="293">
        <f t="shared" si="1"/>
        <v>121469.64</v>
      </c>
      <c r="Z26" s="296"/>
      <c r="AA26" s="299">
        <v>3228</v>
      </c>
      <c r="AB26" s="300"/>
    </row>
    <row r="27" s="254" customFormat="1" ht="20" customHeight="1" spans="1:28">
      <c r="A27" s="269">
        <v>21</v>
      </c>
      <c r="B27" s="274"/>
      <c r="C27" s="270" t="s">
        <v>148</v>
      </c>
      <c r="D27" s="269"/>
      <c r="E27" s="272"/>
      <c r="F27" s="272" t="s">
        <v>125</v>
      </c>
      <c r="G27" s="272"/>
      <c r="H27" s="272"/>
      <c r="I27" s="272"/>
      <c r="J27" s="272"/>
      <c r="K27" s="272"/>
      <c r="L27" s="269"/>
      <c r="M27" s="269"/>
      <c r="N27" s="269"/>
      <c r="O27" s="269"/>
      <c r="P27" s="269"/>
      <c r="Q27" s="286" t="s">
        <v>126</v>
      </c>
      <c r="R27" s="290" t="s">
        <v>127</v>
      </c>
      <c r="S27" s="291">
        <v>44.38</v>
      </c>
      <c r="T27" s="294"/>
      <c r="U27" s="295"/>
      <c r="V27" s="295"/>
      <c r="W27" s="293">
        <f t="shared" si="0"/>
        <v>143258.64</v>
      </c>
      <c r="X27" s="269"/>
      <c r="Y27" s="293">
        <f t="shared" si="1"/>
        <v>143258.64</v>
      </c>
      <c r="Z27" s="296"/>
      <c r="AA27" s="299">
        <v>3228</v>
      </c>
      <c r="AB27" s="300"/>
    </row>
    <row r="28" s="254" customFormat="1" ht="20" customHeight="1" spans="1:28">
      <c r="A28" s="269">
        <v>22</v>
      </c>
      <c r="B28" s="274"/>
      <c r="C28" s="270" t="s">
        <v>149</v>
      </c>
      <c r="D28" s="269"/>
      <c r="E28" s="272"/>
      <c r="F28" s="272" t="s">
        <v>125</v>
      </c>
      <c r="G28" s="272"/>
      <c r="H28" s="272"/>
      <c r="I28" s="272"/>
      <c r="J28" s="272"/>
      <c r="K28" s="272"/>
      <c r="L28" s="269"/>
      <c r="M28" s="269"/>
      <c r="N28" s="269"/>
      <c r="O28" s="269"/>
      <c r="P28" s="269"/>
      <c r="Q28" s="286" t="s">
        <v>126</v>
      </c>
      <c r="R28" s="290" t="s">
        <v>127</v>
      </c>
      <c r="S28" s="291">
        <v>50.37</v>
      </c>
      <c r="T28" s="294"/>
      <c r="U28" s="295"/>
      <c r="V28" s="295"/>
      <c r="W28" s="293">
        <f t="shared" si="0"/>
        <v>159521.79</v>
      </c>
      <c r="X28" s="269"/>
      <c r="Y28" s="293">
        <f t="shared" si="1"/>
        <v>159521.79</v>
      </c>
      <c r="Z28" s="296"/>
      <c r="AA28" s="299">
        <v>3167</v>
      </c>
      <c r="AB28" s="300"/>
    </row>
    <row r="29" s="254" customFormat="1" ht="20" customHeight="1" spans="1:28">
      <c r="A29" s="269">
        <v>23</v>
      </c>
      <c r="B29" s="274"/>
      <c r="C29" s="270" t="s">
        <v>150</v>
      </c>
      <c r="D29" s="269"/>
      <c r="E29" s="272"/>
      <c r="F29" s="272" t="s">
        <v>125</v>
      </c>
      <c r="G29" s="272"/>
      <c r="H29" s="272"/>
      <c r="I29" s="272"/>
      <c r="J29" s="272"/>
      <c r="K29" s="272"/>
      <c r="L29" s="269"/>
      <c r="M29" s="269"/>
      <c r="N29" s="269"/>
      <c r="O29" s="269"/>
      <c r="P29" s="269"/>
      <c r="Q29" s="286" t="s">
        <v>126</v>
      </c>
      <c r="R29" s="290" t="s">
        <v>127</v>
      </c>
      <c r="S29" s="291">
        <v>33.84</v>
      </c>
      <c r="T29" s="294"/>
      <c r="U29" s="295"/>
      <c r="V29" s="295"/>
      <c r="W29" s="293">
        <f t="shared" si="0"/>
        <v>109235.52</v>
      </c>
      <c r="X29" s="269"/>
      <c r="Y29" s="293">
        <f t="shared" si="1"/>
        <v>109235.52</v>
      </c>
      <c r="Z29" s="296"/>
      <c r="AA29" s="299">
        <v>3228</v>
      </c>
      <c r="AB29" s="300"/>
    </row>
    <row r="30" s="254" customFormat="1" ht="20" customHeight="1" spans="1:28">
      <c r="A30" s="269">
        <v>24</v>
      </c>
      <c r="B30" s="274"/>
      <c r="C30" s="270" t="s">
        <v>151</v>
      </c>
      <c r="D30" s="269"/>
      <c r="E30" s="272"/>
      <c r="F30" s="272" t="s">
        <v>125</v>
      </c>
      <c r="G30" s="272"/>
      <c r="H30" s="272"/>
      <c r="I30" s="272"/>
      <c r="J30" s="272"/>
      <c r="K30" s="272"/>
      <c r="L30" s="269"/>
      <c r="M30" s="269"/>
      <c r="N30" s="269"/>
      <c r="O30" s="269"/>
      <c r="P30" s="269"/>
      <c r="Q30" s="286" t="s">
        <v>126</v>
      </c>
      <c r="R30" s="290" t="s">
        <v>127</v>
      </c>
      <c r="S30" s="291">
        <v>38.97</v>
      </c>
      <c r="T30" s="294"/>
      <c r="U30" s="295"/>
      <c r="V30" s="295"/>
      <c r="W30" s="293">
        <f t="shared" si="0"/>
        <v>125795.16</v>
      </c>
      <c r="X30" s="269"/>
      <c r="Y30" s="293">
        <f t="shared" si="1"/>
        <v>125795.16</v>
      </c>
      <c r="Z30" s="296"/>
      <c r="AA30" s="299">
        <v>3228</v>
      </c>
      <c r="AB30" s="300"/>
    </row>
    <row r="31" s="254" customFormat="1" ht="20" customHeight="1" spans="1:28">
      <c r="A31" s="269">
        <v>25</v>
      </c>
      <c r="B31" s="274"/>
      <c r="C31" s="270" t="s">
        <v>152</v>
      </c>
      <c r="D31" s="269"/>
      <c r="E31" s="272"/>
      <c r="F31" s="272" t="s">
        <v>125</v>
      </c>
      <c r="G31" s="272"/>
      <c r="H31" s="272"/>
      <c r="I31" s="272"/>
      <c r="J31" s="272"/>
      <c r="K31" s="272"/>
      <c r="L31" s="269"/>
      <c r="M31" s="269"/>
      <c r="N31" s="269"/>
      <c r="O31" s="269"/>
      <c r="P31" s="269"/>
      <c r="Q31" s="286" t="s">
        <v>126</v>
      </c>
      <c r="R31" s="290" t="s">
        <v>127</v>
      </c>
      <c r="S31" s="291">
        <v>38.65</v>
      </c>
      <c r="T31" s="294"/>
      <c r="U31" s="295"/>
      <c r="V31" s="295"/>
      <c r="W31" s="293">
        <f t="shared" si="0"/>
        <v>124762.2</v>
      </c>
      <c r="X31" s="269"/>
      <c r="Y31" s="293">
        <f t="shared" si="1"/>
        <v>124762.2</v>
      </c>
      <c r="Z31" s="296"/>
      <c r="AA31" s="299">
        <v>3228</v>
      </c>
      <c r="AB31" s="300"/>
    </row>
    <row r="32" s="254" customFormat="1" ht="20" customHeight="1" spans="1:28">
      <c r="A32" s="269">
        <v>26</v>
      </c>
      <c r="B32" s="274"/>
      <c r="C32" s="270" t="s">
        <v>153</v>
      </c>
      <c r="D32" s="269"/>
      <c r="E32" s="272"/>
      <c r="F32" s="272" t="s">
        <v>125</v>
      </c>
      <c r="G32" s="272"/>
      <c r="H32" s="272"/>
      <c r="I32" s="272"/>
      <c r="J32" s="272"/>
      <c r="K32" s="272"/>
      <c r="L32" s="269"/>
      <c r="M32" s="269"/>
      <c r="N32" s="269"/>
      <c r="O32" s="269"/>
      <c r="P32" s="269"/>
      <c r="Q32" s="286" t="s">
        <v>126</v>
      </c>
      <c r="R32" s="290" t="s">
        <v>127</v>
      </c>
      <c r="S32" s="291">
        <v>38.65</v>
      </c>
      <c r="T32" s="294"/>
      <c r="U32" s="295"/>
      <c r="V32" s="295"/>
      <c r="W32" s="293">
        <f t="shared" si="0"/>
        <v>124762.2</v>
      </c>
      <c r="X32" s="269"/>
      <c r="Y32" s="293">
        <f t="shared" si="1"/>
        <v>124762.2</v>
      </c>
      <c r="Z32" s="296"/>
      <c r="AA32" s="299">
        <v>3228</v>
      </c>
      <c r="AB32" s="300"/>
    </row>
    <row r="33" s="254" customFormat="1" ht="20" customHeight="1" spans="1:28">
      <c r="A33" s="269">
        <v>27</v>
      </c>
      <c r="B33" s="274"/>
      <c r="C33" s="270" t="s">
        <v>154</v>
      </c>
      <c r="D33" s="269"/>
      <c r="E33" s="272"/>
      <c r="F33" s="272" t="s">
        <v>125</v>
      </c>
      <c r="G33" s="272"/>
      <c r="H33" s="272"/>
      <c r="I33" s="272"/>
      <c r="J33" s="272"/>
      <c r="K33" s="272"/>
      <c r="L33" s="269"/>
      <c r="M33" s="269"/>
      <c r="N33" s="269"/>
      <c r="O33" s="269"/>
      <c r="P33" s="269"/>
      <c r="Q33" s="286" t="s">
        <v>126</v>
      </c>
      <c r="R33" s="290" t="s">
        <v>127</v>
      </c>
      <c r="S33" s="291">
        <v>38.75</v>
      </c>
      <c r="T33" s="294"/>
      <c r="U33" s="295"/>
      <c r="V33" s="295"/>
      <c r="W33" s="293">
        <f t="shared" si="0"/>
        <v>125085</v>
      </c>
      <c r="X33" s="269"/>
      <c r="Y33" s="293">
        <f t="shared" si="1"/>
        <v>125085</v>
      </c>
      <c r="Z33" s="296"/>
      <c r="AA33" s="299">
        <v>3228</v>
      </c>
      <c r="AB33" s="300"/>
    </row>
    <row r="34" s="254" customFormat="1" ht="20" customHeight="1" spans="1:28">
      <c r="A34" s="269">
        <v>28</v>
      </c>
      <c r="B34" s="274"/>
      <c r="C34" s="270" t="s">
        <v>155</v>
      </c>
      <c r="D34" s="269"/>
      <c r="E34" s="272"/>
      <c r="F34" s="272" t="s">
        <v>125</v>
      </c>
      <c r="G34" s="272"/>
      <c r="H34" s="272"/>
      <c r="I34" s="272"/>
      <c r="J34" s="272"/>
      <c r="K34" s="272"/>
      <c r="L34" s="269"/>
      <c r="M34" s="269"/>
      <c r="N34" s="269"/>
      <c r="O34" s="269"/>
      <c r="P34" s="269"/>
      <c r="Q34" s="286" t="s">
        <v>126</v>
      </c>
      <c r="R34" s="290" t="s">
        <v>127</v>
      </c>
      <c r="S34" s="291">
        <v>41.17</v>
      </c>
      <c r="T34" s="294"/>
      <c r="U34" s="295"/>
      <c r="V34" s="295"/>
      <c r="W34" s="293">
        <f t="shared" si="0"/>
        <v>134173.03</v>
      </c>
      <c r="X34" s="269"/>
      <c r="Y34" s="293">
        <f t="shared" si="1"/>
        <v>134173.03</v>
      </c>
      <c r="Z34" s="296"/>
      <c r="AA34" s="299">
        <v>3259</v>
      </c>
      <c r="AB34" s="300"/>
    </row>
    <row r="35" s="254" customFormat="1" ht="20" customHeight="1" spans="1:28">
      <c r="A35" s="269">
        <v>29</v>
      </c>
      <c r="B35" s="274"/>
      <c r="C35" s="270" t="s">
        <v>156</v>
      </c>
      <c r="D35" s="269"/>
      <c r="E35" s="272"/>
      <c r="F35" s="272" t="s">
        <v>125</v>
      </c>
      <c r="G35" s="272"/>
      <c r="H35" s="272"/>
      <c r="I35" s="272"/>
      <c r="J35" s="272"/>
      <c r="K35" s="272"/>
      <c r="L35" s="269"/>
      <c r="M35" s="269"/>
      <c r="N35" s="269"/>
      <c r="O35" s="269"/>
      <c r="P35" s="269"/>
      <c r="Q35" s="286" t="s">
        <v>126</v>
      </c>
      <c r="R35" s="290" t="s">
        <v>127</v>
      </c>
      <c r="S35" s="291">
        <v>57.66</v>
      </c>
      <c r="T35" s="294"/>
      <c r="U35" s="295"/>
      <c r="V35" s="295"/>
      <c r="W35" s="293">
        <f t="shared" si="0"/>
        <v>187913.94</v>
      </c>
      <c r="X35" s="269"/>
      <c r="Y35" s="293">
        <f t="shared" si="1"/>
        <v>187913.94</v>
      </c>
      <c r="Z35" s="296"/>
      <c r="AA35" s="299">
        <v>3259</v>
      </c>
      <c r="AB35" s="300"/>
    </row>
    <row r="36" s="254" customFormat="1" ht="20" customHeight="1" spans="1:28">
      <c r="A36" s="269">
        <v>30</v>
      </c>
      <c r="B36" s="275"/>
      <c r="C36" s="270" t="s">
        <v>157</v>
      </c>
      <c r="D36" s="269"/>
      <c r="E36" s="272"/>
      <c r="F36" s="272" t="s">
        <v>125</v>
      </c>
      <c r="G36" s="272"/>
      <c r="H36" s="272"/>
      <c r="I36" s="272"/>
      <c r="J36" s="272"/>
      <c r="K36" s="272"/>
      <c r="L36" s="269"/>
      <c r="M36" s="269"/>
      <c r="N36" s="269"/>
      <c r="O36" s="269"/>
      <c r="P36" s="269"/>
      <c r="Q36" s="286" t="s">
        <v>126</v>
      </c>
      <c r="R36" s="290" t="s">
        <v>127</v>
      </c>
      <c r="S36" s="291">
        <v>52.4</v>
      </c>
      <c r="T36" s="294"/>
      <c r="U36" s="295"/>
      <c r="V36" s="295"/>
      <c r="W36" s="293">
        <f t="shared" si="0"/>
        <v>170771.6</v>
      </c>
      <c r="X36" s="269"/>
      <c r="Y36" s="293">
        <f t="shared" si="1"/>
        <v>170771.6</v>
      </c>
      <c r="Z36" s="296"/>
      <c r="AA36" s="299">
        <v>3259</v>
      </c>
      <c r="AB36" s="300"/>
    </row>
    <row r="37" s="254" customFormat="1" ht="20" customHeight="1" spans="1:28">
      <c r="A37" s="269">
        <v>31</v>
      </c>
      <c r="B37" s="273">
        <v>2013005337</v>
      </c>
      <c r="C37" s="270" t="s">
        <v>158</v>
      </c>
      <c r="D37" s="269"/>
      <c r="E37" s="272"/>
      <c r="F37" s="272" t="s">
        <v>125</v>
      </c>
      <c r="G37" s="272"/>
      <c r="H37" s="272"/>
      <c r="I37" s="272"/>
      <c r="J37" s="272"/>
      <c r="K37" s="272"/>
      <c r="L37" s="269"/>
      <c r="M37" s="269"/>
      <c r="N37" s="269"/>
      <c r="O37" s="269"/>
      <c r="P37" s="269"/>
      <c r="Q37" s="286" t="s">
        <v>126</v>
      </c>
      <c r="R37" s="290" t="s">
        <v>127</v>
      </c>
      <c r="S37" s="291">
        <v>41.17</v>
      </c>
      <c r="T37" s="294"/>
      <c r="U37" s="295"/>
      <c r="V37" s="295"/>
      <c r="W37" s="293">
        <f t="shared" si="0"/>
        <v>134584.73</v>
      </c>
      <c r="X37" s="269"/>
      <c r="Y37" s="293">
        <f t="shared" si="1"/>
        <v>134584.73</v>
      </c>
      <c r="Z37" s="296"/>
      <c r="AA37" s="299">
        <v>3269</v>
      </c>
      <c r="AB37" s="300"/>
    </row>
    <row r="38" s="254" customFormat="1" ht="20" customHeight="1" spans="1:28">
      <c r="A38" s="269">
        <v>32</v>
      </c>
      <c r="B38" s="274"/>
      <c r="C38" s="270" t="s">
        <v>159</v>
      </c>
      <c r="D38" s="269"/>
      <c r="E38" s="272"/>
      <c r="F38" s="272" t="s">
        <v>125</v>
      </c>
      <c r="G38" s="272"/>
      <c r="H38" s="272"/>
      <c r="I38" s="272"/>
      <c r="J38" s="272"/>
      <c r="K38" s="272"/>
      <c r="L38" s="269"/>
      <c r="M38" s="269"/>
      <c r="N38" s="269"/>
      <c r="O38" s="269"/>
      <c r="P38" s="269"/>
      <c r="Q38" s="286" t="s">
        <v>126</v>
      </c>
      <c r="R38" s="290" t="s">
        <v>127</v>
      </c>
      <c r="S38" s="291">
        <v>38.75</v>
      </c>
      <c r="T38" s="294"/>
      <c r="U38" s="295"/>
      <c r="V38" s="295"/>
      <c r="W38" s="293">
        <f t="shared" ref="W38:W70" si="2">S38*AA38</f>
        <v>125472.5</v>
      </c>
      <c r="X38" s="269"/>
      <c r="Y38" s="293">
        <f t="shared" ref="Y38:Y70" si="3">S38*AA38</f>
        <v>125472.5</v>
      </c>
      <c r="Z38" s="296"/>
      <c r="AA38" s="299">
        <v>3238</v>
      </c>
      <c r="AB38" s="300"/>
    </row>
    <row r="39" s="254" customFormat="1" ht="20" customHeight="1" spans="1:28">
      <c r="A39" s="269">
        <v>33</v>
      </c>
      <c r="B39" s="274"/>
      <c r="C39" s="270" t="s">
        <v>160</v>
      </c>
      <c r="D39" s="269"/>
      <c r="E39" s="272"/>
      <c r="F39" s="272" t="s">
        <v>125</v>
      </c>
      <c r="G39" s="272"/>
      <c r="H39" s="272"/>
      <c r="I39" s="272"/>
      <c r="J39" s="272"/>
      <c r="K39" s="272"/>
      <c r="L39" s="269"/>
      <c r="M39" s="269"/>
      <c r="N39" s="269"/>
      <c r="O39" s="269"/>
      <c r="P39" s="269"/>
      <c r="Q39" s="286" t="s">
        <v>126</v>
      </c>
      <c r="R39" s="290" t="s">
        <v>127</v>
      </c>
      <c r="S39" s="291">
        <v>38.65</v>
      </c>
      <c r="T39" s="294"/>
      <c r="U39" s="295"/>
      <c r="V39" s="295"/>
      <c r="W39" s="293">
        <f t="shared" si="2"/>
        <v>125148.7</v>
      </c>
      <c r="X39" s="269"/>
      <c r="Y39" s="293">
        <f t="shared" si="3"/>
        <v>125148.7</v>
      </c>
      <c r="Z39" s="296"/>
      <c r="AA39" s="299">
        <v>3238</v>
      </c>
      <c r="AB39" s="300"/>
    </row>
    <row r="40" s="254" customFormat="1" ht="20" customHeight="1" spans="1:28">
      <c r="A40" s="269">
        <v>34</v>
      </c>
      <c r="B40" s="274"/>
      <c r="C40" s="270" t="s">
        <v>161</v>
      </c>
      <c r="D40" s="269"/>
      <c r="E40" s="272"/>
      <c r="F40" s="272" t="s">
        <v>125</v>
      </c>
      <c r="G40" s="272"/>
      <c r="H40" s="272"/>
      <c r="I40" s="272"/>
      <c r="J40" s="272"/>
      <c r="K40" s="272"/>
      <c r="L40" s="269"/>
      <c r="M40" s="269"/>
      <c r="N40" s="269"/>
      <c r="O40" s="269"/>
      <c r="P40" s="269"/>
      <c r="Q40" s="286" t="s">
        <v>126</v>
      </c>
      <c r="R40" s="290" t="s">
        <v>127</v>
      </c>
      <c r="S40" s="291">
        <v>38.65</v>
      </c>
      <c r="T40" s="294"/>
      <c r="U40" s="295"/>
      <c r="V40" s="295"/>
      <c r="W40" s="293">
        <f t="shared" si="2"/>
        <v>125148.7</v>
      </c>
      <c r="X40" s="269"/>
      <c r="Y40" s="293">
        <f t="shared" si="3"/>
        <v>125148.7</v>
      </c>
      <c r="Z40" s="296"/>
      <c r="AA40" s="299">
        <v>3238</v>
      </c>
      <c r="AB40" s="300"/>
    </row>
    <row r="41" s="254" customFormat="1" ht="20" customHeight="1" spans="1:28">
      <c r="A41" s="269">
        <v>35</v>
      </c>
      <c r="B41" s="274"/>
      <c r="C41" s="270" t="s">
        <v>162</v>
      </c>
      <c r="D41" s="269"/>
      <c r="E41" s="272"/>
      <c r="F41" s="272" t="s">
        <v>125</v>
      </c>
      <c r="G41" s="272"/>
      <c r="H41" s="272"/>
      <c r="I41" s="272"/>
      <c r="J41" s="272"/>
      <c r="K41" s="272"/>
      <c r="L41" s="269"/>
      <c r="M41" s="269"/>
      <c r="N41" s="269"/>
      <c r="O41" s="269"/>
      <c r="P41" s="269"/>
      <c r="Q41" s="286" t="s">
        <v>126</v>
      </c>
      <c r="R41" s="290" t="s">
        <v>127</v>
      </c>
      <c r="S41" s="291">
        <v>37.63</v>
      </c>
      <c r="T41" s="294"/>
      <c r="U41" s="295"/>
      <c r="V41" s="295"/>
      <c r="W41" s="293">
        <f t="shared" si="2"/>
        <v>121845.94</v>
      </c>
      <c r="X41" s="269"/>
      <c r="Y41" s="293">
        <f t="shared" si="3"/>
        <v>121845.94</v>
      </c>
      <c r="Z41" s="296"/>
      <c r="AA41" s="299">
        <v>3238</v>
      </c>
      <c r="AB41" s="300"/>
    </row>
    <row r="42" s="254" customFormat="1" ht="20" customHeight="1" spans="1:28">
      <c r="A42" s="269">
        <v>36</v>
      </c>
      <c r="B42" s="274"/>
      <c r="C42" s="270" t="s">
        <v>163</v>
      </c>
      <c r="D42" s="269"/>
      <c r="E42" s="272"/>
      <c r="F42" s="272" t="s">
        <v>125</v>
      </c>
      <c r="G42" s="272"/>
      <c r="H42" s="272"/>
      <c r="I42" s="272"/>
      <c r="J42" s="272"/>
      <c r="K42" s="272"/>
      <c r="L42" s="269"/>
      <c r="M42" s="269"/>
      <c r="N42" s="269"/>
      <c r="O42" s="269"/>
      <c r="P42" s="269"/>
      <c r="Q42" s="286" t="s">
        <v>126</v>
      </c>
      <c r="R42" s="290" t="s">
        <v>127</v>
      </c>
      <c r="S42" s="291">
        <v>44.38</v>
      </c>
      <c r="T42" s="294"/>
      <c r="U42" s="295"/>
      <c r="V42" s="295"/>
      <c r="W42" s="293">
        <f t="shared" si="2"/>
        <v>143702.44</v>
      </c>
      <c r="X42" s="269"/>
      <c r="Y42" s="293">
        <f t="shared" si="3"/>
        <v>143702.44</v>
      </c>
      <c r="Z42" s="296"/>
      <c r="AA42" s="299">
        <v>3238</v>
      </c>
      <c r="AB42" s="300"/>
    </row>
    <row r="43" s="254" customFormat="1" ht="20" customHeight="1" spans="1:28">
      <c r="A43" s="269">
        <v>37</v>
      </c>
      <c r="B43" s="274"/>
      <c r="C43" s="270" t="s">
        <v>164</v>
      </c>
      <c r="D43" s="269"/>
      <c r="E43" s="272"/>
      <c r="F43" s="272" t="s">
        <v>125</v>
      </c>
      <c r="G43" s="272"/>
      <c r="H43" s="272"/>
      <c r="I43" s="272"/>
      <c r="J43" s="272"/>
      <c r="K43" s="272"/>
      <c r="L43" s="269"/>
      <c r="M43" s="269"/>
      <c r="N43" s="269"/>
      <c r="O43" s="269"/>
      <c r="P43" s="269"/>
      <c r="Q43" s="286" t="s">
        <v>126</v>
      </c>
      <c r="R43" s="290" t="s">
        <v>127</v>
      </c>
      <c r="S43" s="291">
        <v>50.37</v>
      </c>
      <c r="T43" s="294"/>
      <c r="U43" s="295"/>
      <c r="V43" s="295"/>
      <c r="W43" s="293">
        <f t="shared" si="2"/>
        <v>160025.49</v>
      </c>
      <c r="X43" s="269"/>
      <c r="Y43" s="293">
        <f t="shared" si="3"/>
        <v>160025.49</v>
      </c>
      <c r="Z43" s="296"/>
      <c r="AA43" s="299">
        <v>3177</v>
      </c>
      <c r="AB43" s="300"/>
    </row>
    <row r="44" s="254" customFormat="1" ht="20" customHeight="1" spans="1:28">
      <c r="A44" s="269">
        <v>38</v>
      </c>
      <c r="B44" s="274"/>
      <c r="C44" s="270" t="s">
        <v>165</v>
      </c>
      <c r="D44" s="269"/>
      <c r="E44" s="272"/>
      <c r="F44" s="272" t="s">
        <v>125</v>
      </c>
      <c r="G44" s="272"/>
      <c r="H44" s="272"/>
      <c r="I44" s="272"/>
      <c r="J44" s="272"/>
      <c r="K44" s="272"/>
      <c r="L44" s="269"/>
      <c r="M44" s="269"/>
      <c r="N44" s="269"/>
      <c r="O44" s="269"/>
      <c r="P44" s="269"/>
      <c r="Q44" s="286" t="s">
        <v>126</v>
      </c>
      <c r="R44" s="290" t="s">
        <v>127</v>
      </c>
      <c r="S44" s="291">
        <v>33.84</v>
      </c>
      <c r="T44" s="294"/>
      <c r="U44" s="295"/>
      <c r="V44" s="295"/>
      <c r="W44" s="293">
        <f t="shared" si="2"/>
        <v>109573.92</v>
      </c>
      <c r="X44" s="269"/>
      <c r="Y44" s="293">
        <f t="shared" si="3"/>
        <v>109573.92</v>
      </c>
      <c r="Z44" s="296"/>
      <c r="AA44" s="299">
        <v>3238</v>
      </c>
      <c r="AB44" s="300"/>
    </row>
    <row r="45" s="254" customFormat="1" ht="20" customHeight="1" spans="1:28">
      <c r="A45" s="269">
        <v>39</v>
      </c>
      <c r="B45" s="274"/>
      <c r="C45" s="270" t="s">
        <v>166</v>
      </c>
      <c r="D45" s="269"/>
      <c r="E45" s="272"/>
      <c r="F45" s="272" t="s">
        <v>125</v>
      </c>
      <c r="G45" s="272"/>
      <c r="H45" s="272"/>
      <c r="I45" s="272"/>
      <c r="J45" s="272"/>
      <c r="K45" s="272"/>
      <c r="L45" s="269"/>
      <c r="M45" s="269"/>
      <c r="N45" s="269"/>
      <c r="O45" s="269"/>
      <c r="P45" s="269"/>
      <c r="Q45" s="286" t="s">
        <v>126</v>
      </c>
      <c r="R45" s="290" t="s">
        <v>127</v>
      </c>
      <c r="S45" s="291">
        <v>38.97</v>
      </c>
      <c r="T45" s="294"/>
      <c r="U45" s="295"/>
      <c r="V45" s="295"/>
      <c r="W45" s="293">
        <f t="shared" si="2"/>
        <v>126184.86</v>
      </c>
      <c r="X45" s="269"/>
      <c r="Y45" s="293">
        <f t="shared" si="3"/>
        <v>126184.86</v>
      </c>
      <c r="Z45" s="296"/>
      <c r="AA45" s="299">
        <v>3238</v>
      </c>
      <c r="AB45" s="300"/>
    </row>
    <row r="46" s="254" customFormat="1" ht="20" customHeight="1" spans="1:28">
      <c r="A46" s="269">
        <v>40</v>
      </c>
      <c r="B46" s="274"/>
      <c r="C46" s="270" t="s">
        <v>167</v>
      </c>
      <c r="D46" s="269"/>
      <c r="E46" s="272"/>
      <c r="F46" s="272" t="s">
        <v>125</v>
      </c>
      <c r="G46" s="272"/>
      <c r="H46" s="272"/>
      <c r="I46" s="272"/>
      <c r="J46" s="272"/>
      <c r="K46" s="272"/>
      <c r="L46" s="269"/>
      <c r="M46" s="269"/>
      <c r="N46" s="269"/>
      <c r="O46" s="269"/>
      <c r="P46" s="269"/>
      <c r="Q46" s="286" t="s">
        <v>126</v>
      </c>
      <c r="R46" s="290" t="s">
        <v>127</v>
      </c>
      <c r="S46" s="291">
        <v>38.65</v>
      </c>
      <c r="T46" s="294"/>
      <c r="U46" s="295"/>
      <c r="V46" s="295"/>
      <c r="W46" s="293">
        <f t="shared" si="2"/>
        <v>125148.7</v>
      </c>
      <c r="X46" s="269"/>
      <c r="Y46" s="293">
        <f t="shared" si="3"/>
        <v>125148.7</v>
      </c>
      <c r="Z46" s="296"/>
      <c r="AA46" s="299">
        <v>3238</v>
      </c>
      <c r="AB46" s="300"/>
    </row>
    <row r="47" s="254" customFormat="1" ht="20" customHeight="1" spans="1:28">
      <c r="A47" s="269">
        <v>41</v>
      </c>
      <c r="B47" s="274"/>
      <c r="C47" s="270" t="s">
        <v>168</v>
      </c>
      <c r="D47" s="269"/>
      <c r="E47" s="272"/>
      <c r="F47" s="272" t="s">
        <v>125</v>
      </c>
      <c r="G47" s="272"/>
      <c r="H47" s="272"/>
      <c r="I47" s="272"/>
      <c r="J47" s="272"/>
      <c r="K47" s="272"/>
      <c r="L47" s="269"/>
      <c r="M47" s="269"/>
      <c r="N47" s="269"/>
      <c r="O47" s="269"/>
      <c r="P47" s="269"/>
      <c r="Q47" s="286" t="s">
        <v>126</v>
      </c>
      <c r="R47" s="290" t="s">
        <v>127</v>
      </c>
      <c r="S47" s="291">
        <v>38.65</v>
      </c>
      <c r="T47" s="294"/>
      <c r="U47" s="295"/>
      <c r="V47" s="295"/>
      <c r="W47" s="293">
        <f t="shared" si="2"/>
        <v>125148.7</v>
      </c>
      <c r="X47" s="269"/>
      <c r="Y47" s="293">
        <f t="shared" si="3"/>
        <v>125148.7</v>
      </c>
      <c r="Z47" s="296"/>
      <c r="AA47" s="299">
        <v>3238</v>
      </c>
      <c r="AB47" s="300"/>
    </row>
    <row r="48" s="254" customFormat="1" ht="20" customHeight="1" spans="1:28">
      <c r="A48" s="269">
        <v>42</v>
      </c>
      <c r="B48" s="274"/>
      <c r="C48" s="270" t="s">
        <v>169</v>
      </c>
      <c r="D48" s="269"/>
      <c r="E48" s="272"/>
      <c r="F48" s="272" t="s">
        <v>125</v>
      </c>
      <c r="G48" s="272"/>
      <c r="H48" s="272"/>
      <c r="I48" s="272"/>
      <c r="J48" s="272"/>
      <c r="K48" s="272"/>
      <c r="L48" s="269"/>
      <c r="M48" s="269"/>
      <c r="N48" s="269"/>
      <c r="O48" s="269"/>
      <c r="P48" s="269"/>
      <c r="Q48" s="286" t="s">
        <v>126</v>
      </c>
      <c r="R48" s="290" t="s">
        <v>127</v>
      </c>
      <c r="S48" s="291">
        <v>38.75</v>
      </c>
      <c r="T48" s="294"/>
      <c r="U48" s="295"/>
      <c r="V48" s="295"/>
      <c r="W48" s="293">
        <f t="shared" si="2"/>
        <v>125472.5</v>
      </c>
      <c r="X48" s="269"/>
      <c r="Y48" s="293">
        <f t="shared" si="3"/>
        <v>125472.5</v>
      </c>
      <c r="Z48" s="296"/>
      <c r="AA48" s="299">
        <v>3238</v>
      </c>
      <c r="AB48" s="300"/>
    </row>
    <row r="49" s="254" customFormat="1" ht="20" customHeight="1" spans="1:28">
      <c r="A49" s="269">
        <v>43</v>
      </c>
      <c r="B49" s="274"/>
      <c r="C49" s="270" t="s">
        <v>170</v>
      </c>
      <c r="D49" s="269"/>
      <c r="E49" s="272"/>
      <c r="F49" s="272" t="s">
        <v>125</v>
      </c>
      <c r="G49" s="272"/>
      <c r="H49" s="272"/>
      <c r="I49" s="272"/>
      <c r="J49" s="272"/>
      <c r="K49" s="272"/>
      <c r="L49" s="269"/>
      <c r="M49" s="269"/>
      <c r="N49" s="269"/>
      <c r="O49" s="269"/>
      <c r="P49" s="269"/>
      <c r="Q49" s="286" t="s">
        <v>126</v>
      </c>
      <c r="R49" s="290" t="s">
        <v>127</v>
      </c>
      <c r="S49" s="291">
        <v>41.17</v>
      </c>
      <c r="T49" s="294"/>
      <c r="U49" s="295"/>
      <c r="V49" s="295"/>
      <c r="W49" s="293">
        <f t="shared" si="2"/>
        <v>134584.73</v>
      </c>
      <c r="X49" s="269"/>
      <c r="Y49" s="293">
        <f t="shared" si="3"/>
        <v>134584.73</v>
      </c>
      <c r="Z49" s="296"/>
      <c r="AA49" s="299">
        <v>3269</v>
      </c>
      <c r="AB49" s="300"/>
    </row>
    <row r="50" s="254" customFormat="1" ht="20" customHeight="1" spans="1:28">
      <c r="A50" s="269">
        <v>44</v>
      </c>
      <c r="B50" s="274"/>
      <c r="C50" s="270" t="s">
        <v>171</v>
      </c>
      <c r="D50" s="269"/>
      <c r="E50" s="272"/>
      <c r="F50" s="272" t="s">
        <v>125</v>
      </c>
      <c r="G50" s="272"/>
      <c r="H50" s="272"/>
      <c r="I50" s="272"/>
      <c r="J50" s="272"/>
      <c r="K50" s="272"/>
      <c r="L50" s="269"/>
      <c r="M50" s="269"/>
      <c r="N50" s="269"/>
      <c r="O50" s="269"/>
      <c r="P50" s="269"/>
      <c r="Q50" s="286" t="s">
        <v>126</v>
      </c>
      <c r="R50" s="290" t="s">
        <v>127</v>
      </c>
      <c r="S50" s="291">
        <v>57.66</v>
      </c>
      <c r="T50" s="294"/>
      <c r="U50" s="295"/>
      <c r="V50" s="295"/>
      <c r="W50" s="293">
        <f t="shared" si="2"/>
        <v>188490.54</v>
      </c>
      <c r="X50" s="269"/>
      <c r="Y50" s="293">
        <f t="shared" si="3"/>
        <v>188490.54</v>
      </c>
      <c r="Z50" s="296"/>
      <c r="AA50" s="299">
        <v>3269</v>
      </c>
      <c r="AB50" s="300"/>
    </row>
    <row r="51" s="254" customFormat="1" ht="20" customHeight="1" spans="1:28">
      <c r="A51" s="269">
        <v>45</v>
      </c>
      <c r="B51" s="275"/>
      <c r="C51" s="270" t="s">
        <v>172</v>
      </c>
      <c r="D51" s="269"/>
      <c r="E51" s="272"/>
      <c r="F51" s="272" t="s">
        <v>125</v>
      </c>
      <c r="G51" s="272"/>
      <c r="H51" s="272"/>
      <c r="I51" s="272"/>
      <c r="J51" s="272"/>
      <c r="K51" s="272"/>
      <c r="L51" s="269"/>
      <c r="M51" s="269"/>
      <c r="N51" s="269"/>
      <c r="O51" s="269"/>
      <c r="P51" s="269"/>
      <c r="Q51" s="286" t="s">
        <v>126</v>
      </c>
      <c r="R51" s="290" t="s">
        <v>127</v>
      </c>
      <c r="S51" s="291">
        <v>52.4</v>
      </c>
      <c r="T51" s="294"/>
      <c r="U51" s="295"/>
      <c r="V51" s="295"/>
      <c r="W51" s="293">
        <f t="shared" si="2"/>
        <v>171295.6</v>
      </c>
      <c r="X51" s="269"/>
      <c r="Y51" s="293">
        <f t="shared" si="3"/>
        <v>171295.6</v>
      </c>
      <c r="Z51" s="296"/>
      <c r="AA51" s="299">
        <v>3269</v>
      </c>
      <c r="AB51" s="300"/>
    </row>
    <row r="52" s="254" customFormat="1" ht="20" customHeight="1" spans="1:28">
      <c r="A52" s="269">
        <v>46</v>
      </c>
      <c r="B52" s="273">
        <v>2013005344</v>
      </c>
      <c r="C52" s="270" t="s">
        <v>173</v>
      </c>
      <c r="D52" s="269"/>
      <c r="E52" s="272"/>
      <c r="F52" s="272" t="s">
        <v>125</v>
      </c>
      <c r="G52" s="272"/>
      <c r="H52" s="272"/>
      <c r="I52" s="272"/>
      <c r="J52" s="272"/>
      <c r="K52" s="272"/>
      <c r="L52" s="269"/>
      <c r="M52" s="269"/>
      <c r="N52" s="269"/>
      <c r="O52" s="269"/>
      <c r="P52" s="269"/>
      <c r="Q52" s="286" t="s">
        <v>126</v>
      </c>
      <c r="R52" s="290" t="s">
        <v>127</v>
      </c>
      <c r="S52" s="291">
        <v>41.17</v>
      </c>
      <c r="T52" s="294"/>
      <c r="U52" s="295"/>
      <c r="V52" s="295"/>
      <c r="W52" s="293">
        <f t="shared" si="2"/>
        <v>134996.43</v>
      </c>
      <c r="X52" s="269"/>
      <c r="Y52" s="293">
        <f t="shared" si="3"/>
        <v>134996.43</v>
      </c>
      <c r="Z52" s="296"/>
      <c r="AA52" s="299">
        <v>3279</v>
      </c>
      <c r="AB52" s="300"/>
    </row>
    <row r="53" s="254" customFormat="1" ht="20" customHeight="1" spans="1:28">
      <c r="A53" s="269">
        <v>47</v>
      </c>
      <c r="B53" s="274"/>
      <c r="C53" s="270" t="s">
        <v>174</v>
      </c>
      <c r="D53" s="269"/>
      <c r="E53" s="272"/>
      <c r="F53" s="272" t="s">
        <v>125</v>
      </c>
      <c r="G53" s="272"/>
      <c r="H53" s="272"/>
      <c r="I53" s="272"/>
      <c r="J53" s="272"/>
      <c r="K53" s="272"/>
      <c r="L53" s="269"/>
      <c r="M53" s="269"/>
      <c r="N53" s="269"/>
      <c r="O53" s="269"/>
      <c r="P53" s="269"/>
      <c r="Q53" s="286" t="s">
        <v>126</v>
      </c>
      <c r="R53" s="290" t="s">
        <v>127</v>
      </c>
      <c r="S53" s="291">
        <v>38.75</v>
      </c>
      <c r="T53" s="294"/>
      <c r="U53" s="295"/>
      <c r="V53" s="295"/>
      <c r="W53" s="293">
        <f t="shared" si="2"/>
        <v>125860</v>
      </c>
      <c r="X53" s="269"/>
      <c r="Y53" s="293">
        <f t="shared" si="3"/>
        <v>125860</v>
      </c>
      <c r="Z53" s="296"/>
      <c r="AA53" s="299">
        <v>3248</v>
      </c>
      <c r="AB53" s="300"/>
    </row>
    <row r="54" s="254" customFormat="1" ht="20" customHeight="1" spans="1:28">
      <c r="A54" s="269">
        <v>48</v>
      </c>
      <c r="B54" s="274"/>
      <c r="C54" s="270" t="s">
        <v>175</v>
      </c>
      <c r="D54" s="269"/>
      <c r="E54" s="272"/>
      <c r="F54" s="272" t="s">
        <v>125</v>
      </c>
      <c r="G54" s="272"/>
      <c r="H54" s="272"/>
      <c r="I54" s="272"/>
      <c r="J54" s="272"/>
      <c r="K54" s="272"/>
      <c r="L54" s="269"/>
      <c r="M54" s="269"/>
      <c r="N54" s="269"/>
      <c r="O54" s="269"/>
      <c r="P54" s="269"/>
      <c r="Q54" s="286" t="s">
        <v>126</v>
      </c>
      <c r="R54" s="290" t="s">
        <v>127</v>
      </c>
      <c r="S54" s="291">
        <v>38.65</v>
      </c>
      <c r="T54" s="294"/>
      <c r="U54" s="295"/>
      <c r="V54" s="295"/>
      <c r="W54" s="293">
        <f t="shared" si="2"/>
        <v>125535.2</v>
      </c>
      <c r="X54" s="269"/>
      <c r="Y54" s="293">
        <f t="shared" si="3"/>
        <v>125535.2</v>
      </c>
      <c r="Z54" s="296"/>
      <c r="AA54" s="299">
        <v>3248</v>
      </c>
      <c r="AB54" s="300"/>
    </row>
    <row r="55" s="254" customFormat="1" ht="20" customHeight="1" spans="1:28">
      <c r="A55" s="269">
        <v>49</v>
      </c>
      <c r="B55" s="274"/>
      <c r="C55" s="270" t="s">
        <v>176</v>
      </c>
      <c r="D55" s="269"/>
      <c r="E55" s="272"/>
      <c r="F55" s="272" t="s">
        <v>125</v>
      </c>
      <c r="G55" s="272"/>
      <c r="H55" s="272"/>
      <c r="I55" s="272"/>
      <c r="J55" s="272"/>
      <c r="K55" s="272"/>
      <c r="L55" s="269"/>
      <c r="M55" s="269"/>
      <c r="N55" s="269"/>
      <c r="O55" s="269"/>
      <c r="P55" s="269"/>
      <c r="Q55" s="286" t="s">
        <v>126</v>
      </c>
      <c r="R55" s="290" t="s">
        <v>127</v>
      </c>
      <c r="S55" s="291">
        <v>38.65</v>
      </c>
      <c r="T55" s="294"/>
      <c r="U55" s="295"/>
      <c r="V55" s="295"/>
      <c r="W55" s="293">
        <f t="shared" si="2"/>
        <v>125535.2</v>
      </c>
      <c r="X55" s="269"/>
      <c r="Y55" s="293">
        <f t="shared" si="3"/>
        <v>125535.2</v>
      </c>
      <c r="Z55" s="296"/>
      <c r="AA55" s="299">
        <v>3248</v>
      </c>
      <c r="AB55" s="300"/>
    </row>
    <row r="56" s="255" customFormat="1" ht="20" customHeight="1" spans="1:28">
      <c r="A56" s="269">
        <v>50</v>
      </c>
      <c r="B56" s="274"/>
      <c r="C56" s="270" t="s">
        <v>177</v>
      </c>
      <c r="D56" s="276" t="s">
        <v>178</v>
      </c>
      <c r="E56" s="276"/>
      <c r="F56" s="272" t="s">
        <v>125</v>
      </c>
      <c r="G56" s="277"/>
      <c r="H56" s="277"/>
      <c r="I56" s="211">
        <v>7</v>
      </c>
      <c r="J56" s="279" t="s">
        <v>179</v>
      </c>
      <c r="K56" s="210" t="s">
        <v>180</v>
      </c>
      <c r="L56" s="211"/>
      <c r="M56" s="211"/>
      <c r="N56" s="211"/>
      <c r="O56" s="211">
        <v>45.15</v>
      </c>
      <c r="P56" s="277"/>
      <c r="Q56" s="286" t="s">
        <v>126</v>
      </c>
      <c r="R56" s="290" t="s">
        <v>127</v>
      </c>
      <c r="S56" s="291">
        <v>37.63</v>
      </c>
      <c r="T56" s="296"/>
      <c r="U56" s="296"/>
      <c r="V56" s="296"/>
      <c r="W56" s="293">
        <f t="shared" si="2"/>
        <v>122222.24</v>
      </c>
      <c r="X56" s="297"/>
      <c r="Y56" s="293">
        <f t="shared" si="3"/>
        <v>122222.24</v>
      </c>
      <c r="Z56" s="301"/>
      <c r="AA56" s="299">
        <v>3248</v>
      </c>
      <c r="AB56" s="300"/>
    </row>
    <row r="57" s="255" customFormat="1" ht="20" customHeight="1" spans="1:28">
      <c r="A57" s="269">
        <v>51</v>
      </c>
      <c r="B57" s="274"/>
      <c r="C57" s="270" t="s">
        <v>181</v>
      </c>
      <c r="D57" s="276"/>
      <c r="E57" s="276"/>
      <c r="F57" s="272" t="s">
        <v>125</v>
      </c>
      <c r="G57" s="277"/>
      <c r="H57" s="277"/>
      <c r="I57" s="211"/>
      <c r="J57" s="279"/>
      <c r="K57" s="210"/>
      <c r="L57" s="211"/>
      <c r="M57" s="211"/>
      <c r="N57" s="211"/>
      <c r="O57" s="211"/>
      <c r="P57" s="277"/>
      <c r="Q57" s="286" t="s">
        <v>126</v>
      </c>
      <c r="R57" s="290" t="s">
        <v>127</v>
      </c>
      <c r="S57" s="291">
        <v>44.38</v>
      </c>
      <c r="T57" s="296"/>
      <c r="U57" s="296"/>
      <c r="V57" s="296"/>
      <c r="W57" s="293">
        <f t="shared" si="2"/>
        <v>144146.24</v>
      </c>
      <c r="X57" s="297"/>
      <c r="Y57" s="293">
        <f t="shared" si="3"/>
        <v>144146.24</v>
      </c>
      <c r="Z57" s="301"/>
      <c r="AA57" s="299">
        <v>3248</v>
      </c>
      <c r="AB57" s="300"/>
    </row>
    <row r="58" s="255" customFormat="1" ht="20" customHeight="1" spans="1:28">
      <c r="A58" s="269">
        <v>52</v>
      </c>
      <c r="B58" s="274"/>
      <c r="C58" s="270" t="s">
        <v>182</v>
      </c>
      <c r="D58" s="276"/>
      <c r="E58" s="276"/>
      <c r="F58" s="272" t="s">
        <v>125</v>
      </c>
      <c r="G58" s="277"/>
      <c r="H58" s="277"/>
      <c r="I58" s="211"/>
      <c r="J58" s="279"/>
      <c r="K58" s="210"/>
      <c r="L58" s="211"/>
      <c r="M58" s="211"/>
      <c r="N58" s="211"/>
      <c r="O58" s="211"/>
      <c r="P58" s="277"/>
      <c r="Q58" s="286" t="s">
        <v>126</v>
      </c>
      <c r="R58" s="290" t="s">
        <v>127</v>
      </c>
      <c r="S58" s="291">
        <v>33.84</v>
      </c>
      <c r="T58" s="296"/>
      <c r="U58" s="296"/>
      <c r="V58" s="296"/>
      <c r="W58" s="293">
        <f t="shared" si="2"/>
        <v>109912.32</v>
      </c>
      <c r="X58" s="297"/>
      <c r="Y58" s="293">
        <f t="shared" si="3"/>
        <v>109912.32</v>
      </c>
      <c r="Z58" s="301"/>
      <c r="AA58" s="299">
        <v>3248</v>
      </c>
      <c r="AB58" s="300"/>
    </row>
    <row r="59" s="255" customFormat="1" ht="20" customHeight="1" spans="1:28">
      <c r="A59" s="269">
        <v>53</v>
      </c>
      <c r="B59" s="274"/>
      <c r="C59" s="270" t="s">
        <v>183</v>
      </c>
      <c r="D59" s="276"/>
      <c r="E59" s="276"/>
      <c r="F59" s="272" t="s">
        <v>125</v>
      </c>
      <c r="G59" s="277"/>
      <c r="H59" s="277"/>
      <c r="I59" s="211"/>
      <c r="J59" s="279"/>
      <c r="K59" s="210"/>
      <c r="L59" s="211"/>
      <c r="M59" s="211"/>
      <c r="N59" s="211"/>
      <c r="O59" s="211"/>
      <c r="P59" s="277"/>
      <c r="Q59" s="286" t="s">
        <v>126</v>
      </c>
      <c r="R59" s="290" t="s">
        <v>127</v>
      </c>
      <c r="S59" s="291">
        <v>38.97</v>
      </c>
      <c r="T59" s="296"/>
      <c r="U59" s="296"/>
      <c r="V59" s="296"/>
      <c r="W59" s="293">
        <f t="shared" si="2"/>
        <v>126574.56</v>
      </c>
      <c r="X59" s="297"/>
      <c r="Y59" s="293">
        <f t="shared" si="3"/>
        <v>126574.56</v>
      </c>
      <c r="Z59" s="301"/>
      <c r="AA59" s="299">
        <v>3248</v>
      </c>
      <c r="AB59" s="300"/>
    </row>
    <row r="60" s="255" customFormat="1" ht="20" customHeight="1" spans="1:28">
      <c r="A60" s="269">
        <v>54</v>
      </c>
      <c r="B60" s="274"/>
      <c r="C60" s="270" t="s">
        <v>184</v>
      </c>
      <c r="D60" s="276"/>
      <c r="E60" s="276"/>
      <c r="F60" s="272" t="s">
        <v>125</v>
      </c>
      <c r="G60" s="277"/>
      <c r="H60" s="277"/>
      <c r="I60" s="211"/>
      <c r="J60" s="279"/>
      <c r="K60" s="210"/>
      <c r="L60" s="211"/>
      <c r="M60" s="211"/>
      <c r="N60" s="211"/>
      <c r="O60" s="211"/>
      <c r="P60" s="277"/>
      <c r="Q60" s="286" t="s">
        <v>126</v>
      </c>
      <c r="R60" s="290" t="s">
        <v>127</v>
      </c>
      <c r="S60" s="291">
        <v>38.65</v>
      </c>
      <c r="T60" s="296"/>
      <c r="U60" s="296"/>
      <c r="V60" s="296"/>
      <c r="W60" s="293">
        <f t="shared" si="2"/>
        <v>125535.2</v>
      </c>
      <c r="X60" s="297"/>
      <c r="Y60" s="293">
        <f t="shared" si="3"/>
        <v>125535.2</v>
      </c>
      <c r="Z60" s="301"/>
      <c r="AA60" s="299">
        <v>3248</v>
      </c>
      <c r="AB60" s="300"/>
    </row>
    <row r="61" s="255" customFormat="1" ht="20" customHeight="1" spans="1:28">
      <c r="A61" s="269">
        <v>55</v>
      </c>
      <c r="B61" s="274"/>
      <c r="C61" s="270" t="s">
        <v>185</v>
      </c>
      <c r="D61" s="276"/>
      <c r="E61" s="276"/>
      <c r="F61" s="272" t="s">
        <v>125</v>
      </c>
      <c r="G61" s="277"/>
      <c r="H61" s="277"/>
      <c r="I61" s="211"/>
      <c r="J61" s="279"/>
      <c r="K61" s="210"/>
      <c r="L61" s="211"/>
      <c r="M61" s="211"/>
      <c r="N61" s="211"/>
      <c r="O61" s="211"/>
      <c r="P61" s="277"/>
      <c r="Q61" s="286" t="s">
        <v>126</v>
      </c>
      <c r="R61" s="290" t="s">
        <v>127</v>
      </c>
      <c r="S61" s="291">
        <v>38.65</v>
      </c>
      <c r="T61" s="296"/>
      <c r="U61" s="296"/>
      <c r="V61" s="296"/>
      <c r="W61" s="293">
        <f t="shared" si="2"/>
        <v>125535.2</v>
      </c>
      <c r="X61" s="297"/>
      <c r="Y61" s="293">
        <f t="shared" si="3"/>
        <v>125535.2</v>
      </c>
      <c r="Z61" s="301"/>
      <c r="AA61" s="299">
        <v>3248</v>
      </c>
      <c r="AB61" s="300"/>
    </row>
    <row r="62" s="255" customFormat="1" ht="20" customHeight="1" spans="1:28">
      <c r="A62" s="269">
        <v>56</v>
      </c>
      <c r="B62" s="274"/>
      <c r="C62" s="270" t="s">
        <v>186</v>
      </c>
      <c r="D62" s="276"/>
      <c r="E62" s="276"/>
      <c r="F62" s="272" t="s">
        <v>125</v>
      </c>
      <c r="G62" s="277"/>
      <c r="H62" s="277"/>
      <c r="I62" s="211"/>
      <c r="J62" s="279"/>
      <c r="K62" s="210"/>
      <c r="L62" s="211"/>
      <c r="M62" s="211"/>
      <c r="N62" s="211"/>
      <c r="O62" s="211"/>
      <c r="P62" s="277"/>
      <c r="Q62" s="286" t="s">
        <v>126</v>
      </c>
      <c r="R62" s="290" t="s">
        <v>127</v>
      </c>
      <c r="S62" s="291">
        <v>38.75</v>
      </c>
      <c r="T62" s="296"/>
      <c r="U62" s="296"/>
      <c r="V62" s="296"/>
      <c r="W62" s="293">
        <f t="shared" si="2"/>
        <v>125860</v>
      </c>
      <c r="X62" s="297"/>
      <c r="Y62" s="293">
        <f t="shared" si="3"/>
        <v>125860</v>
      </c>
      <c r="Z62" s="301"/>
      <c r="AA62" s="299">
        <v>3248</v>
      </c>
      <c r="AB62" s="300"/>
    </row>
    <row r="63" s="255" customFormat="1" ht="20" customHeight="1" spans="1:28">
      <c r="A63" s="269">
        <v>57</v>
      </c>
      <c r="B63" s="274"/>
      <c r="C63" s="270" t="s">
        <v>187</v>
      </c>
      <c r="D63" s="276"/>
      <c r="E63" s="276"/>
      <c r="F63" s="272" t="s">
        <v>125</v>
      </c>
      <c r="G63" s="277"/>
      <c r="H63" s="277"/>
      <c r="I63" s="211"/>
      <c r="J63" s="279"/>
      <c r="K63" s="210"/>
      <c r="L63" s="211"/>
      <c r="M63" s="211"/>
      <c r="N63" s="211"/>
      <c r="O63" s="211"/>
      <c r="P63" s="277"/>
      <c r="Q63" s="286" t="s">
        <v>126</v>
      </c>
      <c r="R63" s="290" t="s">
        <v>127</v>
      </c>
      <c r="S63" s="291">
        <v>41.17</v>
      </c>
      <c r="T63" s="296"/>
      <c r="U63" s="296"/>
      <c r="V63" s="296"/>
      <c r="W63" s="293">
        <f t="shared" si="2"/>
        <v>134996.43</v>
      </c>
      <c r="X63" s="297"/>
      <c r="Y63" s="293">
        <f t="shared" si="3"/>
        <v>134996.43</v>
      </c>
      <c r="Z63" s="301"/>
      <c r="AA63" s="299">
        <v>3279</v>
      </c>
      <c r="AB63" s="300"/>
    </row>
    <row r="64" s="255" customFormat="1" ht="20" customHeight="1" spans="1:28">
      <c r="A64" s="269">
        <v>58</v>
      </c>
      <c r="B64" s="274"/>
      <c r="C64" s="270" t="s">
        <v>188</v>
      </c>
      <c r="D64" s="276"/>
      <c r="E64" s="276"/>
      <c r="F64" s="272" t="s">
        <v>125</v>
      </c>
      <c r="G64" s="277"/>
      <c r="H64" s="277"/>
      <c r="I64" s="211"/>
      <c r="J64" s="279"/>
      <c r="K64" s="210"/>
      <c r="L64" s="211"/>
      <c r="M64" s="211"/>
      <c r="N64" s="211"/>
      <c r="O64" s="211"/>
      <c r="P64" s="277"/>
      <c r="Q64" s="286" t="s">
        <v>126</v>
      </c>
      <c r="R64" s="290" t="s">
        <v>127</v>
      </c>
      <c r="S64" s="291">
        <v>57.66</v>
      </c>
      <c r="T64" s="296"/>
      <c r="U64" s="296"/>
      <c r="V64" s="296"/>
      <c r="W64" s="293">
        <f t="shared" si="2"/>
        <v>189067.14</v>
      </c>
      <c r="X64" s="297"/>
      <c r="Y64" s="293">
        <f t="shared" si="3"/>
        <v>189067.14</v>
      </c>
      <c r="Z64" s="301"/>
      <c r="AA64" s="299">
        <v>3279</v>
      </c>
      <c r="AB64" s="300"/>
    </row>
    <row r="65" s="255" customFormat="1" ht="20" customHeight="1" spans="1:28">
      <c r="A65" s="269">
        <v>59</v>
      </c>
      <c r="B65" s="275"/>
      <c r="C65" s="270" t="s">
        <v>189</v>
      </c>
      <c r="D65" s="276"/>
      <c r="E65" s="276"/>
      <c r="F65" s="272" t="s">
        <v>125</v>
      </c>
      <c r="G65" s="277"/>
      <c r="H65" s="277"/>
      <c r="I65" s="211"/>
      <c r="J65" s="279"/>
      <c r="K65" s="210"/>
      <c r="L65" s="211"/>
      <c r="M65" s="211"/>
      <c r="N65" s="211"/>
      <c r="O65" s="211"/>
      <c r="P65" s="277"/>
      <c r="Q65" s="286" t="s">
        <v>126</v>
      </c>
      <c r="R65" s="290" t="s">
        <v>127</v>
      </c>
      <c r="S65" s="291">
        <v>52.4</v>
      </c>
      <c r="T65" s="296"/>
      <c r="U65" s="296"/>
      <c r="V65" s="296"/>
      <c r="W65" s="293">
        <f t="shared" si="2"/>
        <v>171819.6</v>
      </c>
      <c r="X65" s="297"/>
      <c r="Y65" s="293">
        <f t="shared" si="3"/>
        <v>171819.6</v>
      </c>
      <c r="Z65" s="301"/>
      <c r="AA65" s="299">
        <v>3279</v>
      </c>
      <c r="AB65" s="300"/>
    </row>
    <row r="66" s="255" customFormat="1" ht="20" customHeight="1" spans="1:28">
      <c r="A66" s="269">
        <v>60</v>
      </c>
      <c r="B66" s="213">
        <v>2018009414</v>
      </c>
      <c r="C66" s="210" t="s">
        <v>190</v>
      </c>
      <c r="D66" s="276"/>
      <c r="E66" s="276"/>
      <c r="F66" s="272" t="s">
        <v>125</v>
      </c>
      <c r="G66" s="277"/>
      <c r="H66" s="277"/>
      <c r="I66" s="211"/>
      <c r="J66" s="279"/>
      <c r="K66" s="210"/>
      <c r="L66" s="211"/>
      <c r="M66" s="211"/>
      <c r="N66" s="211"/>
      <c r="O66" s="211"/>
      <c r="P66" s="277"/>
      <c r="Q66" s="286" t="s">
        <v>126</v>
      </c>
      <c r="R66" s="290" t="s">
        <v>127</v>
      </c>
      <c r="S66" s="293">
        <v>117.04</v>
      </c>
      <c r="T66" s="296"/>
      <c r="U66" s="296"/>
      <c r="V66" s="296"/>
      <c r="W66" s="293">
        <f t="shared" si="2"/>
        <v>365750</v>
      </c>
      <c r="X66" s="297"/>
      <c r="Y66" s="293">
        <f t="shared" si="3"/>
        <v>365750</v>
      </c>
      <c r="Z66" s="301"/>
      <c r="AA66" s="321">
        <v>3125</v>
      </c>
      <c r="AB66" s="295" t="s">
        <v>128</v>
      </c>
    </row>
    <row r="67" s="255" customFormat="1" ht="20" customHeight="1" spans="1:28">
      <c r="A67" s="269">
        <v>61</v>
      </c>
      <c r="B67" s="213">
        <v>2018009417</v>
      </c>
      <c r="C67" s="210" t="s">
        <v>191</v>
      </c>
      <c r="D67" s="276"/>
      <c r="E67" s="276"/>
      <c r="F67" s="272" t="s">
        <v>125</v>
      </c>
      <c r="G67" s="277"/>
      <c r="H67" s="277"/>
      <c r="I67" s="211"/>
      <c r="J67" s="279"/>
      <c r="K67" s="210"/>
      <c r="L67" s="211"/>
      <c r="M67" s="211"/>
      <c r="N67" s="211"/>
      <c r="O67" s="211"/>
      <c r="P67" s="277"/>
      <c r="Q67" s="286" t="s">
        <v>126</v>
      </c>
      <c r="R67" s="290" t="s">
        <v>127</v>
      </c>
      <c r="S67" s="293">
        <v>96.29</v>
      </c>
      <c r="T67" s="296"/>
      <c r="U67" s="296"/>
      <c r="V67" s="296"/>
      <c r="W67" s="293">
        <f t="shared" si="2"/>
        <v>300906.25</v>
      </c>
      <c r="X67" s="297"/>
      <c r="Y67" s="293">
        <f t="shared" si="3"/>
        <v>300906.25</v>
      </c>
      <c r="Z67" s="301"/>
      <c r="AA67" s="321">
        <v>3125</v>
      </c>
      <c r="AB67" s="300"/>
    </row>
    <row r="68" s="255" customFormat="1" ht="20" customHeight="1" spans="1:28">
      <c r="A68" s="269">
        <v>62</v>
      </c>
      <c r="B68" s="213">
        <v>2018009430</v>
      </c>
      <c r="C68" s="210" t="s">
        <v>192</v>
      </c>
      <c r="D68" s="276"/>
      <c r="E68" s="276"/>
      <c r="F68" s="272" t="s">
        <v>125</v>
      </c>
      <c r="G68" s="277"/>
      <c r="H68" s="277"/>
      <c r="I68" s="211"/>
      <c r="J68" s="279"/>
      <c r="K68" s="210"/>
      <c r="L68" s="211"/>
      <c r="M68" s="211"/>
      <c r="N68" s="211"/>
      <c r="O68" s="211"/>
      <c r="P68" s="277"/>
      <c r="Q68" s="286" t="s">
        <v>126</v>
      </c>
      <c r="R68" s="290" t="s">
        <v>127</v>
      </c>
      <c r="S68" s="293">
        <v>64.57</v>
      </c>
      <c r="T68" s="296"/>
      <c r="U68" s="296"/>
      <c r="V68" s="296"/>
      <c r="W68" s="293">
        <f t="shared" si="2"/>
        <v>197842.48</v>
      </c>
      <c r="X68" s="297"/>
      <c r="Y68" s="293">
        <f t="shared" si="3"/>
        <v>197842.48</v>
      </c>
      <c r="Z68" s="301"/>
      <c r="AA68" s="321">
        <v>3064</v>
      </c>
      <c r="AB68" s="300"/>
    </row>
    <row r="69" s="255" customFormat="1" ht="20" customHeight="1" spans="1:28">
      <c r="A69" s="269">
        <v>63</v>
      </c>
      <c r="B69" s="213">
        <v>2018009344</v>
      </c>
      <c r="C69" s="210" t="s">
        <v>193</v>
      </c>
      <c r="D69" s="276"/>
      <c r="E69" s="276"/>
      <c r="F69" s="272" t="s">
        <v>125</v>
      </c>
      <c r="G69" s="277"/>
      <c r="H69" s="277"/>
      <c r="I69" s="211"/>
      <c r="J69" s="279"/>
      <c r="K69" s="210"/>
      <c r="L69" s="211"/>
      <c r="M69" s="211"/>
      <c r="N69" s="211"/>
      <c r="O69" s="211"/>
      <c r="P69" s="277"/>
      <c r="Q69" s="286" t="s">
        <v>126</v>
      </c>
      <c r="R69" s="290" t="s">
        <v>127</v>
      </c>
      <c r="S69" s="293">
        <v>81.96</v>
      </c>
      <c r="T69" s="296"/>
      <c r="U69" s="296"/>
      <c r="V69" s="296"/>
      <c r="W69" s="293">
        <f t="shared" si="2"/>
        <v>256125</v>
      </c>
      <c r="X69" s="297"/>
      <c r="Y69" s="293">
        <f t="shared" si="3"/>
        <v>256125</v>
      </c>
      <c r="Z69" s="301"/>
      <c r="AA69" s="321">
        <v>3125</v>
      </c>
      <c r="AB69" s="300"/>
    </row>
    <row r="70" s="255" customFormat="1" ht="20" customHeight="1" spans="1:28">
      <c r="A70" s="269">
        <v>64</v>
      </c>
      <c r="B70" s="213">
        <v>2018009285</v>
      </c>
      <c r="C70" s="210" t="s">
        <v>194</v>
      </c>
      <c r="D70" s="276"/>
      <c r="E70" s="276"/>
      <c r="F70" s="272" t="s">
        <v>125</v>
      </c>
      <c r="G70" s="277"/>
      <c r="H70" s="277"/>
      <c r="I70" s="211"/>
      <c r="J70" s="279"/>
      <c r="K70" s="210"/>
      <c r="L70" s="211"/>
      <c r="M70" s="211"/>
      <c r="N70" s="211"/>
      <c r="O70" s="211"/>
      <c r="P70" s="277"/>
      <c r="Q70" s="286" t="s">
        <v>126</v>
      </c>
      <c r="R70" s="290" t="s">
        <v>127</v>
      </c>
      <c r="S70" s="293">
        <v>90.13</v>
      </c>
      <c r="T70" s="296"/>
      <c r="U70" s="296"/>
      <c r="V70" s="296"/>
      <c r="W70" s="293">
        <f t="shared" si="2"/>
        <v>281656.25</v>
      </c>
      <c r="X70" s="297"/>
      <c r="Y70" s="293">
        <f t="shared" si="3"/>
        <v>281656.25</v>
      </c>
      <c r="Z70" s="301"/>
      <c r="AA70" s="321">
        <v>3125</v>
      </c>
      <c r="AB70" s="322"/>
    </row>
    <row r="71" s="17" customFormat="1" ht="20" customHeight="1" spans="1:28">
      <c r="A71" s="302"/>
      <c r="B71" s="303"/>
      <c r="C71" s="304"/>
      <c r="D71" s="305"/>
      <c r="E71" s="305"/>
      <c r="F71" s="210"/>
      <c r="G71" s="269"/>
      <c r="H71" s="269"/>
      <c r="I71" s="269"/>
      <c r="J71" s="269"/>
      <c r="K71" s="269"/>
      <c r="L71" s="269"/>
      <c r="M71" s="269"/>
      <c r="N71" s="269"/>
      <c r="O71" s="305"/>
      <c r="P71" s="269"/>
      <c r="Q71" s="286"/>
      <c r="R71" s="311"/>
      <c r="S71" s="312"/>
      <c r="T71" s="313"/>
      <c r="U71" s="314"/>
      <c r="V71" s="314"/>
      <c r="W71" s="313"/>
      <c r="X71" s="315"/>
      <c r="Y71" s="313"/>
      <c r="Z71" s="323"/>
      <c r="AA71" s="324"/>
      <c r="AB71" s="305"/>
    </row>
    <row r="72" s="17" customFormat="1" ht="20" customHeight="1" spans="1:28">
      <c r="A72" s="306" t="s">
        <v>195</v>
      </c>
      <c r="B72" s="307"/>
      <c r="C72" s="308"/>
      <c r="D72" s="93"/>
      <c r="E72" s="93"/>
      <c r="F72" s="269"/>
      <c r="G72" s="269"/>
      <c r="H72" s="269"/>
      <c r="I72" s="269"/>
      <c r="J72" s="269"/>
      <c r="K72" s="269"/>
      <c r="L72" s="269"/>
      <c r="M72" s="269"/>
      <c r="N72" s="269"/>
      <c r="O72" s="269"/>
      <c r="P72" s="269"/>
      <c r="Q72" s="286"/>
      <c r="R72" s="316"/>
      <c r="S72" s="313">
        <f>SUM(S7:S71)</f>
        <v>2918.38</v>
      </c>
      <c r="T72" s="313"/>
      <c r="U72" s="313"/>
      <c r="V72" s="313"/>
      <c r="W72" s="313">
        <v>9396470</v>
      </c>
      <c r="X72" s="313"/>
      <c r="Y72" s="313">
        <v>9396470</v>
      </c>
      <c r="Z72" s="323" t="str">
        <f>IF(V72=0,"",(Y72-V72)/V72*100)</f>
        <v/>
      </c>
      <c r="AA72" s="324"/>
      <c r="AB72" s="269"/>
    </row>
    <row r="73" s="17" customFormat="1" ht="20" customHeight="1" spans="1:28">
      <c r="A73" s="309" t="str">
        <f>封面!D11&amp;封面!G11</f>
        <v>产权持有单位填表人：</v>
      </c>
      <c r="B73" s="268"/>
      <c r="C73" s="268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255"/>
      <c r="P73" s="255"/>
      <c r="Q73" s="283"/>
      <c r="R73" s="255"/>
      <c r="S73" s="284"/>
      <c r="T73" s="284"/>
      <c r="U73" s="317" t="str">
        <f>"评估人员："&amp;封面!G24</f>
        <v>评估人员：董贵元   冯冲</v>
      </c>
      <c r="V73" s="317"/>
      <c r="W73" s="317"/>
      <c r="X73" s="317"/>
      <c r="Y73" s="317"/>
      <c r="Z73" s="317"/>
      <c r="AA73" s="317"/>
      <c r="AB73" s="317"/>
    </row>
    <row r="74" s="17" customFormat="1" ht="20" customHeight="1" spans="1:28">
      <c r="A74" s="309" t="str">
        <f>CONCATENATE(封面!D13,封面!F13,封面!G13,封面!H13,封面!I13,封面!J13,封面!K13)</f>
        <v>填表日期：2019年6月27日</v>
      </c>
      <c r="B74" s="268"/>
      <c r="C74" s="268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83"/>
      <c r="R74" s="255"/>
      <c r="S74" s="284"/>
      <c r="T74" s="284"/>
      <c r="U74" s="255"/>
      <c r="V74" s="255"/>
      <c r="W74" s="285"/>
      <c r="X74" s="255"/>
      <c r="Y74" s="285"/>
      <c r="Z74" s="285"/>
      <c r="AA74" s="255"/>
      <c r="AB74" s="255"/>
    </row>
    <row r="75" customHeight="1" spans="1:28">
      <c r="A75" s="258"/>
      <c r="B75" s="310"/>
      <c r="C75" s="310"/>
      <c r="D75" s="258"/>
      <c r="E75" s="258"/>
      <c r="F75" s="258"/>
      <c r="G75" s="258"/>
      <c r="H75" s="258"/>
      <c r="L75" s="258"/>
      <c r="M75" s="258"/>
      <c r="N75" s="258"/>
      <c r="O75" s="258"/>
      <c r="P75" s="258"/>
      <c r="Q75" s="318"/>
      <c r="R75" s="258"/>
      <c r="S75" s="319"/>
      <c r="T75" s="319"/>
      <c r="U75" s="258"/>
      <c r="V75" s="258"/>
      <c r="W75" s="320"/>
      <c r="X75" s="258"/>
      <c r="Y75" s="320"/>
      <c r="Z75" s="320"/>
      <c r="AA75" s="258"/>
      <c r="AB75" s="258"/>
    </row>
    <row r="76" customHeight="1" spans="1:28">
      <c r="A76" s="258"/>
      <c r="B76" s="310"/>
      <c r="C76" s="310"/>
      <c r="D76" s="258"/>
      <c r="E76" s="258"/>
      <c r="F76" s="258"/>
      <c r="G76" s="258"/>
      <c r="H76" s="258"/>
      <c r="L76" s="258"/>
      <c r="M76" s="258"/>
      <c r="N76" s="258"/>
      <c r="O76" s="258"/>
      <c r="P76" s="258"/>
      <c r="Q76" s="318"/>
      <c r="R76" s="258"/>
      <c r="S76" s="319"/>
      <c r="T76" s="319"/>
      <c r="U76" s="258"/>
      <c r="V76" s="258"/>
      <c r="W76" s="320"/>
      <c r="X76" s="258"/>
      <c r="Y76" s="320"/>
      <c r="Z76" s="320"/>
      <c r="AA76" s="258"/>
      <c r="AB76" s="258"/>
    </row>
    <row r="77" customHeight="1" spans="1:28">
      <c r="A77" s="258"/>
      <c r="B77" s="310"/>
      <c r="C77" s="310"/>
      <c r="D77" s="258"/>
      <c r="E77" s="258"/>
      <c r="F77" s="258"/>
      <c r="G77" s="258"/>
      <c r="H77" s="258"/>
      <c r="L77" s="258"/>
      <c r="M77" s="258"/>
      <c r="N77" s="258"/>
      <c r="O77" s="258"/>
      <c r="P77" s="258"/>
      <c r="Q77" s="318"/>
      <c r="R77" s="258"/>
      <c r="S77" s="319"/>
      <c r="T77" s="319"/>
      <c r="U77" s="258"/>
      <c r="V77" s="258"/>
      <c r="W77" s="320"/>
      <c r="X77" s="258"/>
      <c r="Y77" s="320"/>
      <c r="Z77" s="320"/>
      <c r="AA77" s="258"/>
      <c r="AB77" s="258"/>
    </row>
    <row r="78" customHeight="1" spans="1:28">
      <c r="A78" s="258"/>
      <c r="B78" s="310"/>
      <c r="C78" s="310"/>
      <c r="D78" s="258"/>
      <c r="E78" s="258"/>
      <c r="F78" s="258"/>
      <c r="G78" s="258"/>
      <c r="H78" s="258"/>
      <c r="L78" s="258"/>
      <c r="M78" s="258"/>
      <c r="N78" s="258"/>
      <c r="O78" s="258"/>
      <c r="P78" s="258"/>
      <c r="Q78" s="318"/>
      <c r="R78" s="258"/>
      <c r="S78" s="319"/>
      <c r="T78" s="319"/>
      <c r="U78" s="258"/>
      <c r="V78" s="258"/>
      <c r="W78" s="320"/>
      <c r="X78" s="258"/>
      <c r="Y78" s="325"/>
      <c r="Z78" s="320"/>
      <c r="AA78" s="258"/>
      <c r="AB78" s="258"/>
    </row>
    <row r="79" customHeight="1" spans="1:28">
      <c r="A79" s="258"/>
      <c r="B79" s="310"/>
      <c r="C79" s="310"/>
      <c r="D79" s="258"/>
      <c r="E79" s="258"/>
      <c r="F79" s="258"/>
      <c r="G79" s="258"/>
      <c r="H79" s="258"/>
      <c r="L79" s="258"/>
      <c r="M79" s="258"/>
      <c r="N79" s="258"/>
      <c r="O79" s="258"/>
      <c r="P79" s="258"/>
      <c r="Q79" s="318"/>
      <c r="R79" s="258"/>
      <c r="S79" s="319"/>
      <c r="T79" s="319"/>
      <c r="U79" s="258"/>
      <c r="V79" s="258"/>
      <c r="W79" s="320"/>
      <c r="X79" s="258"/>
      <c r="Y79" s="320"/>
      <c r="Z79" s="320"/>
      <c r="AA79" s="258"/>
      <c r="AB79" s="258"/>
    </row>
    <row r="80" customHeight="1" spans="1:28">
      <c r="A80" s="258"/>
      <c r="B80" s="310"/>
      <c r="C80" s="310"/>
      <c r="D80" s="258"/>
      <c r="E80" s="258"/>
      <c r="F80" s="258"/>
      <c r="G80" s="258"/>
      <c r="H80" s="258"/>
      <c r="L80" s="258"/>
      <c r="M80" s="258"/>
      <c r="N80" s="258"/>
      <c r="O80" s="258"/>
      <c r="P80" s="258"/>
      <c r="Q80" s="318"/>
      <c r="R80" s="258"/>
      <c r="S80" s="319"/>
      <c r="T80" s="319"/>
      <c r="U80" s="258"/>
      <c r="V80" s="258"/>
      <c r="W80" s="320"/>
      <c r="X80" s="258"/>
      <c r="Y80" s="320"/>
      <c r="Z80" s="320"/>
      <c r="AA80" s="258"/>
      <c r="AB80" s="258"/>
    </row>
    <row r="81" customHeight="1" spans="1:28">
      <c r="A81" s="258"/>
      <c r="B81" s="310"/>
      <c r="C81" s="310"/>
      <c r="D81" s="258"/>
      <c r="E81" s="258"/>
      <c r="F81" s="258"/>
      <c r="G81" s="258"/>
      <c r="H81" s="258"/>
      <c r="L81" s="258"/>
      <c r="M81" s="258"/>
      <c r="N81" s="258"/>
      <c r="O81" s="258"/>
      <c r="P81" s="258"/>
      <c r="Q81" s="318"/>
      <c r="R81" s="258"/>
      <c r="S81" s="319"/>
      <c r="T81" s="319"/>
      <c r="U81" s="258"/>
      <c r="V81" s="258"/>
      <c r="W81" s="320"/>
      <c r="X81" s="258"/>
      <c r="Y81" s="320"/>
      <c r="Z81" s="320"/>
      <c r="AA81" s="258"/>
      <c r="AB81" s="258"/>
    </row>
    <row r="82" customHeight="1" spans="1:28">
      <c r="A82" s="258"/>
      <c r="B82" s="310"/>
      <c r="C82" s="310"/>
      <c r="D82" s="258"/>
      <c r="E82" s="258"/>
      <c r="F82" s="258"/>
      <c r="G82" s="258"/>
      <c r="H82" s="258"/>
      <c r="L82" s="258"/>
      <c r="M82" s="258"/>
      <c r="N82" s="258"/>
      <c r="O82" s="258"/>
      <c r="P82" s="258"/>
      <c r="Q82" s="318"/>
      <c r="R82" s="258"/>
      <c r="S82" s="319"/>
      <c r="T82" s="319"/>
      <c r="U82" s="258"/>
      <c r="V82" s="258"/>
      <c r="W82" s="320"/>
      <c r="X82" s="258"/>
      <c r="Y82" s="320"/>
      <c r="Z82" s="320"/>
      <c r="AA82" s="258"/>
      <c r="AB82" s="258"/>
    </row>
    <row r="83" customHeight="1" spans="1:28">
      <c r="A83" s="258"/>
      <c r="B83" s="310"/>
      <c r="C83" s="310"/>
      <c r="D83" s="258"/>
      <c r="E83" s="258"/>
      <c r="F83" s="258"/>
      <c r="G83" s="258"/>
      <c r="H83" s="258"/>
      <c r="L83" s="258"/>
      <c r="M83" s="258"/>
      <c r="N83" s="258"/>
      <c r="O83" s="258"/>
      <c r="P83" s="258"/>
      <c r="Q83" s="318"/>
      <c r="R83" s="258"/>
      <c r="S83" s="319"/>
      <c r="T83" s="319"/>
      <c r="U83" s="258"/>
      <c r="V83" s="258"/>
      <c r="W83" s="320"/>
      <c r="X83" s="258"/>
      <c r="Y83" s="320"/>
      <c r="Z83" s="320"/>
      <c r="AA83" s="258"/>
      <c r="AB83" s="258"/>
    </row>
    <row r="84" customHeight="1" spans="1:28">
      <c r="A84" s="258"/>
      <c r="B84" s="310"/>
      <c r="C84" s="310"/>
      <c r="D84" s="258"/>
      <c r="E84" s="258"/>
      <c r="F84" s="258"/>
      <c r="G84" s="258"/>
      <c r="H84" s="258"/>
      <c r="L84" s="258"/>
      <c r="M84" s="258"/>
      <c r="N84" s="258"/>
      <c r="O84" s="258"/>
      <c r="P84" s="258"/>
      <c r="Q84" s="318"/>
      <c r="R84" s="258"/>
      <c r="S84" s="319"/>
      <c r="T84" s="319"/>
      <c r="U84" s="258"/>
      <c r="V84" s="258"/>
      <c r="W84" s="320"/>
      <c r="X84" s="258"/>
      <c r="Y84" s="320"/>
      <c r="Z84" s="320"/>
      <c r="AA84" s="258"/>
      <c r="AB84" s="258"/>
    </row>
    <row r="85" customHeight="1" spans="1:28">
      <c r="A85" s="258"/>
      <c r="B85" s="310"/>
      <c r="C85" s="310"/>
      <c r="D85" s="258"/>
      <c r="E85" s="258"/>
      <c r="F85" s="258"/>
      <c r="G85" s="258"/>
      <c r="H85" s="258"/>
      <c r="L85" s="258"/>
      <c r="M85" s="258"/>
      <c r="N85" s="258"/>
      <c r="O85" s="258"/>
      <c r="P85" s="258"/>
      <c r="Q85" s="318"/>
      <c r="R85" s="258"/>
      <c r="S85" s="319"/>
      <c r="T85" s="319"/>
      <c r="U85" s="258"/>
      <c r="V85" s="258"/>
      <c r="W85" s="320"/>
      <c r="X85" s="258"/>
      <c r="Y85" s="320"/>
      <c r="Z85" s="320"/>
      <c r="AA85" s="258"/>
      <c r="AB85" s="258"/>
    </row>
    <row r="86" customHeight="1" spans="1:28">
      <c r="A86" s="258"/>
      <c r="B86" s="310"/>
      <c r="C86" s="310"/>
      <c r="D86" s="258"/>
      <c r="E86" s="258"/>
      <c r="F86" s="258"/>
      <c r="G86" s="258"/>
      <c r="H86" s="258"/>
      <c r="L86" s="258"/>
      <c r="M86" s="258"/>
      <c r="N86" s="258"/>
      <c r="O86" s="258"/>
      <c r="P86" s="258"/>
      <c r="Q86" s="318"/>
      <c r="R86" s="258"/>
      <c r="S86" s="319"/>
      <c r="T86" s="319"/>
      <c r="U86" s="258"/>
      <c r="V86" s="258"/>
      <c r="W86" s="320"/>
      <c r="X86" s="258"/>
      <c r="Y86" s="320"/>
      <c r="Z86" s="320"/>
      <c r="AA86" s="258"/>
      <c r="AB86" s="258"/>
    </row>
    <row r="87" customHeight="1" spans="1:28">
      <c r="A87" s="258"/>
      <c r="B87" s="310"/>
      <c r="C87" s="310"/>
      <c r="D87" s="258"/>
      <c r="E87" s="258"/>
      <c r="F87" s="258"/>
      <c r="G87" s="258"/>
      <c r="H87" s="258"/>
      <c r="L87" s="258"/>
      <c r="M87" s="258"/>
      <c r="N87" s="258"/>
      <c r="O87" s="258"/>
      <c r="P87" s="258"/>
      <c r="Q87" s="318"/>
      <c r="R87" s="258"/>
      <c r="S87" s="319"/>
      <c r="T87" s="319"/>
      <c r="U87" s="258"/>
      <c r="V87" s="258"/>
      <c r="W87" s="320"/>
      <c r="X87" s="258"/>
      <c r="Y87" s="320"/>
      <c r="Z87" s="320"/>
      <c r="AA87" s="258"/>
      <c r="AB87" s="258"/>
    </row>
    <row r="88" customHeight="1" spans="1:28">
      <c r="A88" s="258"/>
      <c r="B88" s="310"/>
      <c r="C88" s="310"/>
      <c r="D88" s="258"/>
      <c r="E88" s="258"/>
      <c r="F88" s="258"/>
      <c r="G88" s="258"/>
      <c r="H88" s="258"/>
      <c r="L88" s="258"/>
      <c r="M88" s="258"/>
      <c r="N88" s="258"/>
      <c r="O88" s="258"/>
      <c r="P88" s="258"/>
      <c r="Q88" s="318"/>
      <c r="R88" s="258"/>
      <c r="S88" s="319"/>
      <c r="T88" s="319"/>
      <c r="U88" s="258"/>
      <c r="V88" s="258"/>
      <c r="W88" s="320"/>
      <c r="X88" s="258"/>
      <c r="Y88" s="320"/>
      <c r="Z88" s="320"/>
      <c r="AA88" s="258"/>
      <c r="AB88" s="258"/>
    </row>
    <row r="89" customHeight="1" spans="1:28">
      <c r="A89" s="258"/>
      <c r="B89" s="310"/>
      <c r="C89" s="310"/>
      <c r="D89" s="258"/>
      <c r="E89" s="258"/>
      <c r="F89" s="258"/>
      <c r="G89" s="258"/>
      <c r="H89" s="258"/>
      <c r="L89" s="258"/>
      <c r="M89" s="258"/>
      <c r="N89" s="258"/>
      <c r="O89" s="258"/>
      <c r="P89" s="258"/>
      <c r="Q89" s="318"/>
      <c r="R89" s="258"/>
      <c r="S89" s="319"/>
      <c r="T89" s="319"/>
      <c r="U89" s="258"/>
      <c r="V89" s="258"/>
      <c r="W89" s="320"/>
      <c r="X89" s="258"/>
      <c r="Y89" s="320"/>
      <c r="Z89" s="320"/>
      <c r="AA89" s="258"/>
      <c r="AB89" s="258"/>
    </row>
  </sheetData>
  <mergeCells count="35">
    <mergeCell ref="A2:AB2"/>
    <mergeCell ref="A3:AB3"/>
    <mergeCell ref="U5:V5"/>
    <mergeCell ref="W5:Y5"/>
    <mergeCell ref="A72:C72"/>
    <mergeCell ref="U73:AB73"/>
    <mergeCell ref="A5:A6"/>
    <mergeCell ref="B5:B6"/>
    <mergeCell ref="B7:B21"/>
    <mergeCell ref="B22:B36"/>
    <mergeCell ref="B37:B51"/>
    <mergeCell ref="B52:B6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Z5:Z6"/>
    <mergeCell ref="AA5:AA6"/>
    <mergeCell ref="AB5:AB6"/>
    <mergeCell ref="AB7:AB65"/>
    <mergeCell ref="AB66:AB70"/>
  </mergeCells>
  <printOptions horizontalCentered="1"/>
  <pageMargins left="0.590277777777778" right="0.590277777777778" top="0.550694444444444" bottom="0.196527777777778" header="1.10208333333333" footer="0.590277777777778"/>
  <pageSetup paperSize="9" scale="69" firstPageNumber="4294963191" fitToHeight="0" orientation="landscape" useFirstPageNumber="1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29"/>
  <sheetViews>
    <sheetView workbookViewId="0">
      <selection activeCell="Q10" sqref="Q10"/>
    </sheetView>
  </sheetViews>
  <sheetFormatPr defaultColWidth="9" defaultRowHeight="15.75" customHeight="1"/>
  <cols>
    <col min="1" max="1" width="5.875" style="201" customWidth="1"/>
    <col min="2" max="2" width="35" style="200" customWidth="1"/>
    <col min="3" max="3" width="5.625" style="201" customWidth="1"/>
    <col min="4" max="4" width="8" style="201" hidden="1" customWidth="1" outlineLevel="1"/>
    <col min="5" max="5" width="10.625" style="201" customWidth="1" collapsed="1"/>
    <col min="6" max="6" width="6.875" style="201" customWidth="1"/>
    <col min="7" max="7" width="5.125" style="201" customWidth="1"/>
    <col min="8" max="8" width="5.25" style="201" customWidth="1"/>
    <col min="9" max="9" width="7.75" style="201" customWidth="1"/>
    <col min="10" max="13" width="11" style="201" hidden="1" customWidth="1" outlineLevel="1"/>
    <col min="14" max="14" width="8.5" style="201" customWidth="1" collapsed="1"/>
    <col min="15" max="15" width="8.125" style="201" customWidth="1"/>
    <col min="16" max="16" width="11" style="201" customWidth="1"/>
    <col min="17" max="17" width="7.25" style="201" customWidth="1"/>
    <col min="18" max="18" width="11" style="201" customWidth="1"/>
    <col min="19" max="19" width="5.875" style="201" customWidth="1"/>
    <col min="20" max="20" width="7.625" style="201" customWidth="1"/>
    <col min="21" max="21" width="5.25" style="201" customWidth="1"/>
    <col min="22" max="254" width="9" style="201" customWidth="1"/>
    <col min="255" max="16384" width="9" style="202"/>
  </cols>
  <sheetData>
    <row r="1" ht="14.25" customHeight="1" spans="1:24">
      <c r="A1" s="203" t="s">
        <v>29</v>
      </c>
      <c r="B1" s="204" t="s">
        <v>72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</row>
    <row r="2" s="199" customFormat="1" ht="30" customHeight="1" spans="1:24">
      <c r="A2" s="206" t="s">
        <v>196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</row>
    <row r="3" ht="14.1" customHeight="1" spans="1:24">
      <c r="A3" s="208" t="str">
        <f>CONCATENATE([26]封面!D9,[26]封面!F9,[26]封面!G9,[26]封面!H9,[26]封面!I9,[26]封面!J9,[26]封面!K9)</f>
        <v>评估基准日：2016年10月31日</v>
      </c>
      <c r="B3" s="208"/>
      <c r="C3" s="208"/>
      <c r="D3" s="208"/>
      <c r="E3" s="208"/>
      <c r="F3" s="208"/>
      <c r="G3" s="208"/>
      <c r="H3" s="208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05"/>
      <c r="W3" s="205"/>
      <c r="X3" s="205"/>
    </row>
    <row r="4" customHeight="1" spans="1:34">
      <c r="A4" s="209" t="s">
        <v>3</v>
      </c>
      <c r="U4" s="234" t="s">
        <v>74</v>
      </c>
      <c r="W4" s="235"/>
      <c r="X4" s="236"/>
      <c r="Y4" s="236"/>
      <c r="Z4" s="236"/>
      <c r="AA4" s="199"/>
      <c r="AB4" s="236"/>
      <c r="AC4" s="236"/>
      <c r="AD4" s="236"/>
      <c r="AE4" s="236"/>
      <c r="AF4" s="236"/>
      <c r="AG4" s="252"/>
      <c r="AH4" s="236"/>
    </row>
    <row r="5" s="200" customFormat="1" customHeight="1" spans="1:33">
      <c r="A5" s="210" t="s">
        <v>101</v>
      </c>
      <c r="B5" s="211" t="s">
        <v>197</v>
      </c>
      <c r="C5" s="210" t="s">
        <v>106</v>
      </c>
      <c r="D5" s="212" t="s">
        <v>115</v>
      </c>
      <c r="E5" s="213" t="s">
        <v>198</v>
      </c>
      <c r="F5" s="213" t="s">
        <v>199</v>
      </c>
      <c r="G5" s="213" t="s">
        <v>200</v>
      </c>
      <c r="H5" s="214" t="s">
        <v>118</v>
      </c>
      <c r="I5" s="213" t="s">
        <v>201</v>
      </c>
      <c r="J5" s="210" t="s">
        <v>33</v>
      </c>
      <c r="K5" s="211"/>
      <c r="L5" s="223" t="s">
        <v>202</v>
      </c>
      <c r="M5" s="228"/>
      <c r="N5" s="210" t="s">
        <v>34</v>
      </c>
      <c r="O5" s="211"/>
      <c r="P5" s="210" t="s">
        <v>35</v>
      </c>
      <c r="Q5" s="211"/>
      <c r="R5" s="211"/>
      <c r="S5" s="213" t="s">
        <v>203</v>
      </c>
      <c r="T5" s="213" t="s">
        <v>204</v>
      </c>
      <c r="U5" s="213" t="s">
        <v>122</v>
      </c>
      <c r="W5" s="201"/>
      <c r="X5" s="237"/>
      <c r="Y5" s="241"/>
      <c r="Z5" s="241"/>
      <c r="AA5" s="242"/>
      <c r="AB5" s="242"/>
      <c r="AC5" s="201"/>
      <c r="AD5" s="201"/>
      <c r="AE5" s="201"/>
      <c r="AF5" s="243"/>
      <c r="AG5" s="243"/>
    </row>
    <row r="6" s="200" customFormat="1" customHeight="1" spans="1:31">
      <c r="A6" s="211"/>
      <c r="B6" s="211"/>
      <c r="C6" s="211"/>
      <c r="D6" s="215"/>
      <c r="E6" s="211"/>
      <c r="F6" s="211"/>
      <c r="G6" s="211"/>
      <c r="H6" s="216"/>
      <c r="I6" s="211"/>
      <c r="J6" s="210" t="s">
        <v>79</v>
      </c>
      <c r="K6" s="210" t="s">
        <v>80</v>
      </c>
      <c r="L6" s="210" t="s">
        <v>79</v>
      </c>
      <c r="M6" s="210" t="s">
        <v>80</v>
      </c>
      <c r="N6" s="210" t="s">
        <v>79</v>
      </c>
      <c r="O6" s="210" t="s">
        <v>80</v>
      </c>
      <c r="P6" s="210" t="s">
        <v>79</v>
      </c>
      <c r="Q6" s="210" t="s">
        <v>205</v>
      </c>
      <c r="R6" s="210" t="s">
        <v>80</v>
      </c>
      <c r="S6" s="211"/>
      <c r="T6" s="211"/>
      <c r="U6" s="211"/>
      <c r="W6" s="238"/>
      <c r="X6" s="238"/>
      <c r="Y6" s="238"/>
      <c r="Z6" s="238"/>
      <c r="AA6" s="244"/>
      <c r="AB6" s="244"/>
      <c r="AC6" s="245"/>
      <c r="AD6" s="201"/>
      <c r="AE6" s="201"/>
    </row>
    <row r="7" customHeight="1" spans="1:34">
      <c r="A7" s="211"/>
      <c r="B7" s="217"/>
      <c r="C7" s="210"/>
      <c r="D7" s="218"/>
      <c r="E7" s="219"/>
      <c r="F7" s="220"/>
      <c r="G7" s="211"/>
      <c r="H7" s="221"/>
      <c r="I7" s="229"/>
      <c r="J7" s="230"/>
      <c r="K7" s="230"/>
      <c r="L7" s="230"/>
      <c r="M7" s="230"/>
      <c r="N7" s="231"/>
      <c r="O7" s="231"/>
      <c r="P7" s="230"/>
      <c r="Q7" s="220"/>
      <c r="R7" s="230"/>
      <c r="S7" s="230"/>
      <c r="T7" s="230"/>
      <c r="U7" s="239"/>
      <c r="W7" s="240"/>
      <c r="X7" s="240"/>
      <c r="Z7" s="246"/>
      <c r="AA7" s="247"/>
      <c r="AB7" s="248"/>
      <c r="AC7" s="248"/>
      <c r="AD7" s="249"/>
      <c r="AE7" s="250"/>
      <c r="AF7" s="251"/>
      <c r="AG7" s="251"/>
      <c r="AH7" s="251"/>
    </row>
    <row r="8" customHeight="1" spans="1:29">
      <c r="A8" s="211"/>
      <c r="B8" s="217"/>
      <c r="C8" s="210"/>
      <c r="D8" s="218"/>
      <c r="E8" s="219"/>
      <c r="F8" s="220"/>
      <c r="G8" s="211"/>
      <c r="H8" s="221"/>
      <c r="I8" s="229"/>
      <c r="J8" s="230"/>
      <c r="K8" s="230"/>
      <c r="L8" s="230"/>
      <c r="M8" s="230"/>
      <c r="N8" s="231"/>
      <c r="O8" s="231"/>
      <c r="P8" s="230"/>
      <c r="Q8" s="220"/>
      <c r="R8" s="230"/>
      <c r="S8" s="230"/>
      <c r="T8" s="230"/>
      <c r="U8" s="239"/>
      <c r="W8" s="240"/>
      <c r="X8" s="240"/>
      <c r="Z8" s="246"/>
      <c r="AA8" s="247"/>
      <c r="AB8" s="248"/>
      <c r="AC8" s="248"/>
    </row>
    <row r="9" customHeight="1" spans="1:21">
      <c r="A9" s="211"/>
      <c r="B9" s="211"/>
      <c r="C9" s="211"/>
      <c r="D9" s="218"/>
      <c r="E9" s="222"/>
      <c r="F9" s="222"/>
      <c r="G9" s="211"/>
      <c r="H9" s="211"/>
      <c r="I9" s="232"/>
      <c r="J9" s="230"/>
      <c r="K9" s="230"/>
      <c r="L9" s="230"/>
      <c r="M9" s="230"/>
      <c r="N9" s="230"/>
      <c r="O9" s="230"/>
      <c r="P9" s="230"/>
      <c r="Q9" s="220"/>
      <c r="R9" s="230"/>
      <c r="S9" s="230"/>
      <c r="T9" s="230"/>
      <c r="U9" s="239"/>
    </row>
    <row r="10" customHeight="1" spans="1:21">
      <c r="A10" s="211"/>
      <c r="B10" s="211"/>
      <c r="C10" s="211"/>
      <c r="D10" s="218"/>
      <c r="E10" s="222"/>
      <c r="F10" s="222"/>
      <c r="G10" s="211"/>
      <c r="H10" s="211"/>
      <c r="I10" s="232"/>
      <c r="J10" s="230"/>
      <c r="K10" s="230"/>
      <c r="L10" s="230"/>
      <c r="M10" s="230"/>
      <c r="N10" s="230"/>
      <c r="O10" s="230"/>
      <c r="P10" s="230"/>
      <c r="Q10" s="220"/>
      <c r="R10" s="230"/>
      <c r="S10" s="230"/>
      <c r="T10" s="230"/>
      <c r="U10" s="239"/>
    </row>
    <row r="11" customHeight="1" spans="1:21">
      <c r="A11" s="211"/>
      <c r="B11" s="211"/>
      <c r="C11" s="211"/>
      <c r="D11" s="218"/>
      <c r="E11" s="222"/>
      <c r="F11" s="222"/>
      <c r="G11" s="211"/>
      <c r="H11" s="211"/>
      <c r="I11" s="232"/>
      <c r="J11" s="230"/>
      <c r="K11" s="230"/>
      <c r="L11" s="230"/>
      <c r="M11" s="230"/>
      <c r="N11" s="230"/>
      <c r="O11" s="230"/>
      <c r="P11" s="230"/>
      <c r="Q11" s="220"/>
      <c r="R11" s="230"/>
      <c r="S11" s="230"/>
      <c r="T11" s="230"/>
      <c r="U11" s="239"/>
    </row>
    <row r="12" customHeight="1" spans="1:21">
      <c r="A12" s="211"/>
      <c r="B12" s="211"/>
      <c r="C12" s="211"/>
      <c r="D12" s="218"/>
      <c r="E12" s="222"/>
      <c r="F12" s="222"/>
      <c r="G12" s="211"/>
      <c r="H12" s="211"/>
      <c r="I12" s="232"/>
      <c r="J12" s="230"/>
      <c r="K12" s="230"/>
      <c r="L12" s="230"/>
      <c r="M12" s="230"/>
      <c r="N12" s="230"/>
      <c r="O12" s="230"/>
      <c r="P12" s="230"/>
      <c r="Q12" s="220"/>
      <c r="R12" s="230"/>
      <c r="S12" s="230"/>
      <c r="T12" s="230"/>
      <c r="U12" s="239"/>
    </row>
    <row r="13" customHeight="1" spans="1:21">
      <c r="A13" s="211"/>
      <c r="B13" s="211"/>
      <c r="C13" s="211"/>
      <c r="D13" s="218"/>
      <c r="E13" s="222"/>
      <c r="F13" s="222"/>
      <c r="G13" s="211"/>
      <c r="H13" s="211"/>
      <c r="I13" s="232"/>
      <c r="J13" s="230"/>
      <c r="K13" s="230"/>
      <c r="L13" s="230"/>
      <c r="M13" s="230"/>
      <c r="N13" s="230"/>
      <c r="O13" s="230"/>
      <c r="P13" s="230"/>
      <c r="Q13" s="220"/>
      <c r="R13" s="230"/>
      <c r="S13" s="230"/>
      <c r="T13" s="230"/>
      <c r="U13" s="239"/>
    </row>
    <row r="14" customHeight="1" spans="1:21">
      <c r="A14" s="211"/>
      <c r="B14" s="211"/>
      <c r="C14" s="211"/>
      <c r="D14" s="218"/>
      <c r="E14" s="222"/>
      <c r="F14" s="222"/>
      <c r="G14" s="211"/>
      <c r="H14" s="211"/>
      <c r="I14" s="232"/>
      <c r="J14" s="230"/>
      <c r="K14" s="230"/>
      <c r="L14" s="230"/>
      <c r="M14" s="230"/>
      <c r="N14" s="230"/>
      <c r="O14" s="230"/>
      <c r="P14" s="230"/>
      <c r="Q14" s="220"/>
      <c r="R14" s="230"/>
      <c r="S14" s="230"/>
      <c r="T14" s="230"/>
      <c r="U14" s="239"/>
    </row>
    <row r="15" customHeight="1" spans="1:21">
      <c r="A15" s="211"/>
      <c r="B15" s="211"/>
      <c r="C15" s="211"/>
      <c r="D15" s="218"/>
      <c r="E15" s="222"/>
      <c r="F15" s="222"/>
      <c r="G15" s="211"/>
      <c r="H15" s="211"/>
      <c r="I15" s="232"/>
      <c r="J15" s="230"/>
      <c r="K15" s="230"/>
      <c r="L15" s="230"/>
      <c r="M15" s="230"/>
      <c r="N15" s="230"/>
      <c r="O15" s="230"/>
      <c r="P15" s="230"/>
      <c r="Q15" s="220"/>
      <c r="R15" s="230"/>
      <c r="S15" s="230"/>
      <c r="T15" s="230"/>
      <c r="U15" s="239"/>
    </row>
    <row r="16" customHeight="1" spans="1:21">
      <c r="A16" s="211"/>
      <c r="B16" s="211"/>
      <c r="C16" s="211"/>
      <c r="D16" s="218"/>
      <c r="E16" s="222"/>
      <c r="F16" s="222"/>
      <c r="G16" s="211"/>
      <c r="H16" s="211"/>
      <c r="I16" s="232"/>
      <c r="J16" s="230"/>
      <c r="K16" s="230"/>
      <c r="L16" s="230"/>
      <c r="M16" s="230"/>
      <c r="N16" s="230"/>
      <c r="O16" s="230"/>
      <c r="P16" s="230"/>
      <c r="Q16" s="220"/>
      <c r="R16" s="230"/>
      <c r="S16" s="230"/>
      <c r="T16" s="230"/>
      <c r="U16" s="239"/>
    </row>
    <row r="17" customHeight="1" spans="1:21">
      <c r="A17" s="211"/>
      <c r="B17" s="211"/>
      <c r="C17" s="211"/>
      <c r="D17" s="218"/>
      <c r="E17" s="222"/>
      <c r="F17" s="222"/>
      <c r="G17" s="211"/>
      <c r="H17" s="211"/>
      <c r="I17" s="232"/>
      <c r="J17" s="230"/>
      <c r="K17" s="230"/>
      <c r="L17" s="230"/>
      <c r="M17" s="230"/>
      <c r="N17" s="230"/>
      <c r="O17" s="230"/>
      <c r="P17" s="230"/>
      <c r="Q17" s="220"/>
      <c r="R17" s="230"/>
      <c r="S17" s="230"/>
      <c r="T17" s="230"/>
      <c r="U17" s="239"/>
    </row>
    <row r="18" customHeight="1" spans="1:21">
      <c r="A18" s="211"/>
      <c r="B18" s="211"/>
      <c r="C18" s="211"/>
      <c r="D18" s="218"/>
      <c r="E18" s="222"/>
      <c r="F18" s="222"/>
      <c r="G18" s="211"/>
      <c r="H18" s="211"/>
      <c r="I18" s="232"/>
      <c r="J18" s="230"/>
      <c r="K18" s="230"/>
      <c r="L18" s="230"/>
      <c r="M18" s="230"/>
      <c r="N18" s="230"/>
      <c r="O18" s="230"/>
      <c r="P18" s="230"/>
      <c r="Q18" s="220"/>
      <c r="R18" s="230"/>
      <c r="S18" s="230"/>
      <c r="T18" s="230"/>
      <c r="U18" s="239"/>
    </row>
    <row r="19" customHeight="1" spans="1:21">
      <c r="A19" s="211"/>
      <c r="B19" s="211"/>
      <c r="C19" s="211"/>
      <c r="D19" s="218"/>
      <c r="E19" s="222"/>
      <c r="F19" s="222"/>
      <c r="G19" s="211"/>
      <c r="H19" s="211"/>
      <c r="I19" s="232"/>
      <c r="J19" s="230"/>
      <c r="K19" s="230"/>
      <c r="L19" s="230"/>
      <c r="M19" s="230"/>
      <c r="N19" s="230"/>
      <c r="O19" s="230"/>
      <c r="P19" s="230"/>
      <c r="Q19" s="220"/>
      <c r="R19" s="230"/>
      <c r="S19" s="230"/>
      <c r="T19" s="230"/>
      <c r="U19" s="239"/>
    </row>
    <row r="20" customHeight="1" spans="1:21">
      <c r="A20" s="211"/>
      <c r="B20" s="211"/>
      <c r="C20" s="211"/>
      <c r="D20" s="218"/>
      <c r="E20" s="222"/>
      <c r="F20" s="222"/>
      <c r="G20" s="211"/>
      <c r="H20" s="211"/>
      <c r="I20" s="232"/>
      <c r="J20" s="230"/>
      <c r="K20" s="230"/>
      <c r="L20" s="230"/>
      <c r="M20" s="230"/>
      <c r="N20" s="230"/>
      <c r="O20" s="230"/>
      <c r="P20" s="230"/>
      <c r="Q20" s="220"/>
      <c r="R20" s="230"/>
      <c r="S20" s="230"/>
      <c r="T20" s="230"/>
      <c r="U20" s="239"/>
    </row>
    <row r="21" customHeight="1" spans="1:21">
      <c r="A21" s="211"/>
      <c r="B21" s="211"/>
      <c r="C21" s="211"/>
      <c r="D21" s="218"/>
      <c r="E21" s="222"/>
      <c r="F21" s="222"/>
      <c r="G21" s="211"/>
      <c r="H21" s="211"/>
      <c r="I21" s="232"/>
      <c r="J21" s="230"/>
      <c r="K21" s="230"/>
      <c r="L21" s="230"/>
      <c r="M21" s="230"/>
      <c r="N21" s="230"/>
      <c r="O21" s="230"/>
      <c r="P21" s="230"/>
      <c r="Q21" s="220"/>
      <c r="R21" s="230"/>
      <c r="S21" s="230"/>
      <c r="T21" s="230"/>
      <c r="U21" s="239"/>
    </row>
    <row r="22" customHeight="1" spans="1:21">
      <c r="A22" s="211"/>
      <c r="B22" s="211"/>
      <c r="C22" s="211"/>
      <c r="D22" s="218"/>
      <c r="E22" s="222"/>
      <c r="F22" s="222"/>
      <c r="G22" s="211"/>
      <c r="H22" s="211"/>
      <c r="I22" s="232"/>
      <c r="J22" s="230"/>
      <c r="K22" s="230"/>
      <c r="L22" s="230"/>
      <c r="M22" s="230"/>
      <c r="N22" s="230"/>
      <c r="O22" s="230"/>
      <c r="P22" s="230"/>
      <c r="Q22" s="220"/>
      <c r="R22" s="230"/>
      <c r="S22" s="230"/>
      <c r="T22" s="230"/>
      <c r="U22" s="239"/>
    </row>
    <row r="23" customHeight="1" spans="1:21">
      <c r="A23" s="211"/>
      <c r="B23" s="211"/>
      <c r="C23" s="211"/>
      <c r="D23" s="218"/>
      <c r="E23" s="222"/>
      <c r="F23" s="222"/>
      <c r="G23" s="211"/>
      <c r="H23" s="211"/>
      <c r="I23" s="232"/>
      <c r="J23" s="230"/>
      <c r="K23" s="230"/>
      <c r="L23" s="230"/>
      <c r="M23" s="230"/>
      <c r="N23" s="230"/>
      <c r="O23" s="230"/>
      <c r="P23" s="230"/>
      <c r="Q23" s="220"/>
      <c r="R23" s="230"/>
      <c r="S23" s="230"/>
      <c r="T23" s="230"/>
      <c r="U23" s="239"/>
    </row>
    <row r="24" customHeight="1" spans="1:21">
      <c r="A24" s="211"/>
      <c r="B24" s="211"/>
      <c r="C24" s="211"/>
      <c r="D24" s="218"/>
      <c r="E24" s="222"/>
      <c r="F24" s="222"/>
      <c r="G24" s="211"/>
      <c r="H24" s="211"/>
      <c r="I24" s="232"/>
      <c r="J24" s="230"/>
      <c r="K24" s="230"/>
      <c r="L24" s="230"/>
      <c r="M24" s="230"/>
      <c r="N24" s="230"/>
      <c r="O24" s="230"/>
      <c r="P24" s="230"/>
      <c r="Q24" s="220"/>
      <c r="R24" s="230"/>
      <c r="S24" s="230"/>
      <c r="T24" s="230"/>
      <c r="U24" s="239"/>
    </row>
    <row r="25" customHeight="1" spans="1:21">
      <c r="A25" s="211"/>
      <c r="B25" s="211"/>
      <c r="C25" s="211"/>
      <c r="D25" s="218"/>
      <c r="E25" s="222"/>
      <c r="F25" s="222"/>
      <c r="G25" s="211"/>
      <c r="H25" s="211"/>
      <c r="I25" s="232"/>
      <c r="J25" s="230"/>
      <c r="K25" s="230"/>
      <c r="L25" s="230"/>
      <c r="M25" s="230"/>
      <c r="N25" s="230"/>
      <c r="O25" s="230"/>
      <c r="P25" s="230"/>
      <c r="Q25" s="220"/>
      <c r="R25" s="230"/>
      <c r="S25" s="230"/>
      <c r="T25" s="230"/>
      <c r="U25" s="239"/>
    </row>
    <row r="26" customHeight="1" spans="1:21">
      <c r="A26" s="211"/>
      <c r="B26" s="211"/>
      <c r="C26" s="211"/>
      <c r="D26" s="218"/>
      <c r="E26" s="222"/>
      <c r="F26" s="222"/>
      <c r="G26" s="211"/>
      <c r="H26" s="211"/>
      <c r="I26" s="232"/>
      <c r="J26" s="230"/>
      <c r="K26" s="230"/>
      <c r="L26" s="230"/>
      <c r="M26" s="230"/>
      <c r="N26" s="230"/>
      <c r="O26" s="230"/>
      <c r="P26" s="230"/>
      <c r="Q26" s="220"/>
      <c r="R26" s="230"/>
      <c r="S26" s="230"/>
      <c r="T26" s="230"/>
      <c r="U26" s="239"/>
    </row>
    <row r="27" customHeight="1" spans="1:21">
      <c r="A27" s="223" t="s">
        <v>206</v>
      </c>
      <c r="B27" s="224"/>
      <c r="C27" s="225"/>
      <c r="D27" s="218"/>
      <c r="E27" s="222"/>
      <c r="F27" s="222"/>
      <c r="G27" s="211"/>
      <c r="H27" s="211"/>
      <c r="I27" s="232"/>
      <c r="J27" s="230">
        <f t="shared" ref="J27:P27" si="0">SUM(J7:J26)</f>
        <v>0</v>
      </c>
      <c r="K27" s="230">
        <f t="shared" si="0"/>
        <v>0</v>
      </c>
      <c r="L27" s="230"/>
      <c r="M27" s="230"/>
      <c r="N27" s="230">
        <f t="shared" si="0"/>
        <v>0</v>
      </c>
      <c r="O27" s="230">
        <f t="shared" si="0"/>
        <v>0</v>
      </c>
      <c r="P27" s="230">
        <f t="shared" si="0"/>
        <v>0</v>
      </c>
      <c r="Q27" s="220"/>
      <c r="R27" s="230">
        <f>SUM(R7:R26)</f>
        <v>0</v>
      </c>
      <c r="S27" s="230" t="str">
        <f>IF(O27=0,"",(R27-O27)/O27*100)</f>
        <v/>
      </c>
      <c r="T27" s="230"/>
      <c r="U27" s="239"/>
    </row>
    <row r="28" customHeight="1" spans="1:14">
      <c r="A28" s="226" t="s">
        <v>207</v>
      </c>
      <c r="N28" s="233" t="str">
        <f>"评估人员："&amp;[26]封面!G24</f>
        <v>评估人员：</v>
      </c>
    </row>
    <row r="29" customHeight="1" spans="1:1">
      <c r="A29" s="226" t="s">
        <v>12</v>
      </c>
    </row>
  </sheetData>
  <mergeCells count="19">
    <mergeCell ref="A2:U2"/>
    <mergeCell ref="A3:U3"/>
    <mergeCell ref="J5:K5"/>
    <mergeCell ref="L5:M5"/>
    <mergeCell ref="N5:O5"/>
    <mergeCell ref="P5:R5"/>
    <mergeCell ref="A27:C27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S5:S6"/>
    <mergeCell ref="T5:T6"/>
    <mergeCell ref="U5:U6"/>
  </mergeCells>
  <hyperlinks>
    <hyperlink ref="A1" location="索引目录!E36" display="返回索引页"/>
    <hyperlink ref="B1" location="固定资产汇总!B9" display="返回"/>
  </hyperlinks>
  <printOptions horizontalCentered="1"/>
  <pageMargins left="0.349305555555556" right="0.349305555555556" top="0.788888888888889" bottom="0.788888888888889" header="0.979166666666667" footer="0.509027777777778"/>
  <pageSetup paperSize="9" fitToHeight="0" orientation="landscape" verticalDpi="600"/>
  <headerFooter alignWithMargins="0">
    <oddHeader>&amp;R&amp;"宋体,常规"&amp;10表&amp;"Times New Roman,常规"4-6-2
&amp;"宋体,常规"共&amp;"Times New Roman,常规"&amp;N&amp;"宋体,常规"页第&amp;"Times New Roman,常规"&amp;P&amp;"宋体,常规"页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48"/>
  <sheetViews>
    <sheetView view="pageBreakPreview" zoomScaleNormal="100" zoomScaleSheetLayoutView="100" topLeftCell="A16" workbookViewId="0">
      <selection activeCell="C30" sqref="C30:L30"/>
    </sheetView>
  </sheetViews>
  <sheetFormatPr defaultColWidth="9" defaultRowHeight="15.75"/>
  <cols>
    <col min="1" max="1" width="2.625" customWidth="1"/>
    <col min="2" max="2" width="20.625" customWidth="1"/>
    <col min="3" max="3" width="16.625" customWidth="1"/>
    <col min="4" max="4" width="5.625" customWidth="1"/>
    <col min="5" max="5" width="3.625" customWidth="1"/>
    <col min="6" max="7" width="5.625" customWidth="1"/>
    <col min="8" max="8" width="3.625" customWidth="1"/>
    <col min="9" max="10" width="5.625" customWidth="1"/>
    <col min="11" max="11" width="3.625" customWidth="1"/>
    <col min="12" max="12" width="5.625" customWidth="1"/>
    <col min="13" max="13" width="10.625" hidden="1" customWidth="1"/>
    <col min="14" max="14" width="2.625" customWidth="1"/>
    <col min="15" max="15" width="20.625" customWidth="1"/>
    <col min="16" max="19" width="15.375" customWidth="1"/>
    <col min="20" max="20" width="10.625" hidden="1" customWidth="1"/>
    <col min="21" max="21" width="2.625" customWidth="1"/>
    <col min="22" max="22" width="20.625" customWidth="1"/>
    <col min="23" max="26" width="15.375" customWidth="1"/>
    <col min="27" max="27" width="27" customWidth="1"/>
    <col min="30" max="30" width="27.75" style="18" customWidth="1"/>
    <col min="257" max="257" width="2.625" customWidth="1"/>
    <col min="258" max="258" width="20.625" customWidth="1"/>
    <col min="259" max="259" width="16.625" customWidth="1"/>
    <col min="260" max="260" width="5.625" customWidth="1"/>
    <col min="261" max="261" width="3.625" customWidth="1"/>
    <col min="262" max="263" width="5.625" customWidth="1"/>
    <col min="264" max="264" width="3.625" customWidth="1"/>
    <col min="265" max="266" width="5.625" customWidth="1"/>
    <col min="267" max="267" width="3.625" customWidth="1"/>
    <col min="268" max="268" width="5.625" customWidth="1"/>
    <col min="269" max="269" width="10.625" customWidth="1"/>
    <col min="270" max="270" width="2.625" customWidth="1"/>
    <col min="271" max="271" width="20.625" customWidth="1"/>
    <col min="272" max="275" width="15.375" customWidth="1"/>
    <col min="276" max="276" width="10.625" customWidth="1"/>
    <col min="277" max="277" width="2.625" customWidth="1"/>
    <col min="278" max="278" width="20.625" customWidth="1"/>
    <col min="279" max="282" width="15.375" customWidth="1"/>
    <col min="283" max="283" width="12.125" customWidth="1"/>
    <col min="286" max="286" width="27.75" customWidth="1"/>
    <col min="513" max="513" width="2.625" customWidth="1"/>
    <col min="514" max="514" width="20.625" customWidth="1"/>
    <col min="515" max="515" width="16.625" customWidth="1"/>
    <col min="516" max="516" width="5.625" customWidth="1"/>
    <col min="517" max="517" width="3.625" customWidth="1"/>
    <col min="518" max="519" width="5.625" customWidth="1"/>
    <col min="520" max="520" width="3.625" customWidth="1"/>
    <col min="521" max="522" width="5.625" customWidth="1"/>
    <col min="523" max="523" width="3.625" customWidth="1"/>
    <col min="524" max="524" width="5.625" customWidth="1"/>
    <col min="525" max="525" width="10.625" customWidth="1"/>
    <col min="526" max="526" width="2.625" customWidth="1"/>
    <col min="527" max="527" width="20.625" customWidth="1"/>
    <col min="528" max="531" width="15.375" customWidth="1"/>
    <col min="532" max="532" width="10.625" customWidth="1"/>
    <col min="533" max="533" width="2.625" customWidth="1"/>
    <col min="534" max="534" width="20.625" customWidth="1"/>
    <col min="535" max="538" width="15.375" customWidth="1"/>
    <col min="539" max="539" width="12.125" customWidth="1"/>
    <col min="542" max="542" width="27.75" customWidth="1"/>
    <col min="769" max="769" width="2.625" customWidth="1"/>
    <col min="770" max="770" width="20.625" customWidth="1"/>
    <col min="771" max="771" width="16.625" customWidth="1"/>
    <col min="772" max="772" width="5.625" customWidth="1"/>
    <col min="773" max="773" width="3.625" customWidth="1"/>
    <col min="774" max="775" width="5.625" customWidth="1"/>
    <col min="776" max="776" width="3.625" customWidth="1"/>
    <col min="777" max="778" width="5.625" customWidth="1"/>
    <col min="779" max="779" width="3.625" customWidth="1"/>
    <col min="780" max="780" width="5.625" customWidth="1"/>
    <col min="781" max="781" width="10.625" customWidth="1"/>
    <col min="782" max="782" width="2.625" customWidth="1"/>
    <col min="783" max="783" width="20.625" customWidth="1"/>
    <col min="784" max="787" width="15.375" customWidth="1"/>
    <col min="788" max="788" width="10.625" customWidth="1"/>
    <col min="789" max="789" width="2.625" customWidth="1"/>
    <col min="790" max="790" width="20.625" customWidth="1"/>
    <col min="791" max="794" width="15.375" customWidth="1"/>
    <col min="795" max="795" width="12.125" customWidth="1"/>
    <col min="798" max="798" width="27.75" customWidth="1"/>
    <col min="1025" max="1025" width="2.625" customWidth="1"/>
    <col min="1026" max="1026" width="20.625" customWidth="1"/>
    <col min="1027" max="1027" width="16.625" customWidth="1"/>
    <col min="1028" max="1028" width="5.625" customWidth="1"/>
    <col min="1029" max="1029" width="3.625" customWidth="1"/>
    <col min="1030" max="1031" width="5.625" customWidth="1"/>
    <col min="1032" max="1032" width="3.625" customWidth="1"/>
    <col min="1033" max="1034" width="5.625" customWidth="1"/>
    <col min="1035" max="1035" width="3.625" customWidth="1"/>
    <col min="1036" max="1036" width="5.625" customWidth="1"/>
    <col min="1037" max="1037" width="10.625" customWidth="1"/>
    <col min="1038" max="1038" width="2.625" customWidth="1"/>
    <col min="1039" max="1039" width="20.625" customWidth="1"/>
    <col min="1040" max="1043" width="15.375" customWidth="1"/>
    <col min="1044" max="1044" width="10.625" customWidth="1"/>
    <col min="1045" max="1045" width="2.625" customWidth="1"/>
    <col min="1046" max="1046" width="20.625" customWidth="1"/>
    <col min="1047" max="1050" width="15.375" customWidth="1"/>
    <col min="1051" max="1051" width="12.125" customWidth="1"/>
    <col min="1054" max="1054" width="27.75" customWidth="1"/>
    <col min="1281" max="1281" width="2.625" customWidth="1"/>
    <col min="1282" max="1282" width="20.625" customWidth="1"/>
    <col min="1283" max="1283" width="16.625" customWidth="1"/>
    <col min="1284" max="1284" width="5.625" customWidth="1"/>
    <col min="1285" max="1285" width="3.625" customWidth="1"/>
    <col min="1286" max="1287" width="5.625" customWidth="1"/>
    <col min="1288" max="1288" width="3.625" customWidth="1"/>
    <col min="1289" max="1290" width="5.625" customWidth="1"/>
    <col min="1291" max="1291" width="3.625" customWidth="1"/>
    <col min="1292" max="1292" width="5.625" customWidth="1"/>
    <col min="1293" max="1293" width="10.625" customWidth="1"/>
    <col min="1294" max="1294" width="2.625" customWidth="1"/>
    <col min="1295" max="1295" width="20.625" customWidth="1"/>
    <col min="1296" max="1299" width="15.375" customWidth="1"/>
    <col min="1300" max="1300" width="10.625" customWidth="1"/>
    <col min="1301" max="1301" width="2.625" customWidth="1"/>
    <col min="1302" max="1302" width="20.625" customWidth="1"/>
    <col min="1303" max="1306" width="15.375" customWidth="1"/>
    <col min="1307" max="1307" width="12.125" customWidth="1"/>
    <col min="1310" max="1310" width="27.75" customWidth="1"/>
    <col min="1537" max="1537" width="2.625" customWidth="1"/>
    <col min="1538" max="1538" width="20.625" customWidth="1"/>
    <col min="1539" max="1539" width="16.625" customWidth="1"/>
    <col min="1540" max="1540" width="5.625" customWidth="1"/>
    <col min="1541" max="1541" width="3.625" customWidth="1"/>
    <col min="1542" max="1543" width="5.625" customWidth="1"/>
    <col min="1544" max="1544" width="3.625" customWidth="1"/>
    <col min="1545" max="1546" width="5.625" customWidth="1"/>
    <col min="1547" max="1547" width="3.625" customWidth="1"/>
    <col min="1548" max="1548" width="5.625" customWidth="1"/>
    <col min="1549" max="1549" width="10.625" customWidth="1"/>
    <col min="1550" max="1550" width="2.625" customWidth="1"/>
    <col min="1551" max="1551" width="20.625" customWidth="1"/>
    <col min="1552" max="1555" width="15.375" customWidth="1"/>
    <col min="1556" max="1556" width="10.625" customWidth="1"/>
    <col min="1557" max="1557" width="2.625" customWidth="1"/>
    <col min="1558" max="1558" width="20.625" customWidth="1"/>
    <col min="1559" max="1562" width="15.375" customWidth="1"/>
    <col min="1563" max="1563" width="12.125" customWidth="1"/>
    <col min="1566" max="1566" width="27.75" customWidth="1"/>
    <col min="1793" max="1793" width="2.625" customWidth="1"/>
    <col min="1794" max="1794" width="20.625" customWidth="1"/>
    <col min="1795" max="1795" width="16.625" customWidth="1"/>
    <col min="1796" max="1796" width="5.625" customWidth="1"/>
    <col min="1797" max="1797" width="3.625" customWidth="1"/>
    <col min="1798" max="1799" width="5.625" customWidth="1"/>
    <col min="1800" max="1800" width="3.625" customWidth="1"/>
    <col min="1801" max="1802" width="5.625" customWidth="1"/>
    <col min="1803" max="1803" width="3.625" customWidth="1"/>
    <col min="1804" max="1804" width="5.625" customWidth="1"/>
    <col min="1805" max="1805" width="10.625" customWidth="1"/>
    <col min="1806" max="1806" width="2.625" customWidth="1"/>
    <col min="1807" max="1807" width="20.625" customWidth="1"/>
    <col min="1808" max="1811" width="15.375" customWidth="1"/>
    <col min="1812" max="1812" width="10.625" customWidth="1"/>
    <col min="1813" max="1813" width="2.625" customWidth="1"/>
    <col min="1814" max="1814" width="20.625" customWidth="1"/>
    <col min="1815" max="1818" width="15.375" customWidth="1"/>
    <col min="1819" max="1819" width="12.125" customWidth="1"/>
    <col min="1822" max="1822" width="27.75" customWidth="1"/>
    <col min="2049" max="2049" width="2.625" customWidth="1"/>
    <col min="2050" max="2050" width="20.625" customWidth="1"/>
    <col min="2051" max="2051" width="16.625" customWidth="1"/>
    <col min="2052" max="2052" width="5.625" customWidth="1"/>
    <col min="2053" max="2053" width="3.625" customWidth="1"/>
    <col min="2054" max="2055" width="5.625" customWidth="1"/>
    <col min="2056" max="2056" width="3.625" customWidth="1"/>
    <col min="2057" max="2058" width="5.625" customWidth="1"/>
    <col min="2059" max="2059" width="3.625" customWidth="1"/>
    <col min="2060" max="2060" width="5.625" customWidth="1"/>
    <col min="2061" max="2061" width="10.625" customWidth="1"/>
    <col min="2062" max="2062" width="2.625" customWidth="1"/>
    <col min="2063" max="2063" width="20.625" customWidth="1"/>
    <col min="2064" max="2067" width="15.375" customWidth="1"/>
    <col min="2068" max="2068" width="10.625" customWidth="1"/>
    <col min="2069" max="2069" width="2.625" customWidth="1"/>
    <col min="2070" max="2070" width="20.625" customWidth="1"/>
    <col min="2071" max="2074" width="15.375" customWidth="1"/>
    <col min="2075" max="2075" width="12.125" customWidth="1"/>
    <col min="2078" max="2078" width="27.75" customWidth="1"/>
    <col min="2305" max="2305" width="2.625" customWidth="1"/>
    <col min="2306" max="2306" width="20.625" customWidth="1"/>
    <col min="2307" max="2307" width="16.625" customWidth="1"/>
    <col min="2308" max="2308" width="5.625" customWidth="1"/>
    <col min="2309" max="2309" width="3.625" customWidth="1"/>
    <col min="2310" max="2311" width="5.625" customWidth="1"/>
    <col min="2312" max="2312" width="3.625" customWidth="1"/>
    <col min="2313" max="2314" width="5.625" customWidth="1"/>
    <col min="2315" max="2315" width="3.625" customWidth="1"/>
    <col min="2316" max="2316" width="5.625" customWidth="1"/>
    <col min="2317" max="2317" width="10.625" customWidth="1"/>
    <col min="2318" max="2318" width="2.625" customWidth="1"/>
    <col min="2319" max="2319" width="20.625" customWidth="1"/>
    <col min="2320" max="2323" width="15.375" customWidth="1"/>
    <col min="2324" max="2324" width="10.625" customWidth="1"/>
    <col min="2325" max="2325" width="2.625" customWidth="1"/>
    <col min="2326" max="2326" width="20.625" customWidth="1"/>
    <col min="2327" max="2330" width="15.375" customWidth="1"/>
    <col min="2331" max="2331" width="12.125" customWidth="1"/>
    <col min="2334" max="2334" width="27.75" customWidth="1"/>
    <col min="2561" max="2561" width="2.625" customWidth="1"/>
    <col min="2562" max="2562" width="20.625" customWidth="1"/>
    <col min="2563" max="2563" width="16.625" customWidth="1"/>
    <col min="2564" max="2564" width="5.625" customWidth="1"/>
    <col min="2565" max="2565" width="3.625" customWidth="1"/>
    <col min="2566" max="2567" width="5.625" customWidth="1"/>
    <col min="2568" max="2568" width="3.625" customWidth="1"/>
    <col min="2569" max="2570" width="5.625" customWidth="1"/>
    <col min="2571" max="2571" width="3.625" customWidth="1"/>
    <col min="2572" max="2572" width="5.625" customWidth="1"/>
    <col min="2573" max="2573" width="10.625" customWidth="1"/>
    <col min="2574" max="2574" width="2.625" customWidth="1"/>
    <col min="2575" max="2575" width="20.625" customWidth="1"/>
    <col min="2576" max="2579" width="15.375" customWidth="1"/>
    <col min="2580" max="2580" width="10.625" customWidth="1"/>
    <col min="2581" max="2581" width="2.625" customWidth="1"/>
    <col min="2582" max="2582" width="20.625" customWidth="1"/>
    <col min="2583" max="2586" width="15.375" customWidth="1"/>
    <col min="2587" max="2587" width="12.125" customWidth="1"/>
    <col min="2590" max="2590" width="27.75" customWidth="1"/>
    <col min="2817" max="2817" width="2.625" customWidth="1"/>
    <col min="2818" max="2818" width="20.625" customWidth="1"/>
    <col min="2819" max="2819" width="16.625" customWidth="1"/>
    <col min="2820" max="2820" width="5.625" customWidth="1"/>
    <col min="2821" max="2821" width="3.625" customWidth="1"/>
    <col min="2822" max="2823" width="5.625" customWidth="1"/>
    <col min="2824" max="2824" width="3.625" customWidth="1"/>
    <col min="2825" max="2826" width="5.625" customWidth="1"/>
    <col min="2827" max="2827" width="3.625" customWidth="1"/>
    <col min="2828" max="2828" width="5.625" customWidth="1"/>
    <col min="2829" max="2829" width="10.625" customWidth="1"/>
    <col min="2830" max="2830" width="2.625" customWidth="1"/>
    <col min="2831" max="2831" width="20.625" customWidth="1"/>
    <col min="2832" max="2835" width="15.375" customWidth="1"/>
    <col min="2836" max="2836" width="10.625" customWidth="1"/>
    <col min="2837" max="2837" width="2.625" customWidth="1"/>
    <col min="2838" max="2838" width="20.625" customWidth="1"/>
    <col min="2839" max="2842" width="15.375" customWidth="1"/>
    <col min="2843" max="2843" width="12.125" customWidth="1"/>
    <col min="2846" max="2846" width="27.75" customWidth="1"/>
    <col min="3073" max="3073" width="2.625" customWidth="1"/>
    <col min="3074" max="3074" width="20.625" customWidth="1"/>
    <col min="3075" max="3075" width="16.625" customWidth="1"/>
    <col min="3076" max="3076" width="5.625" customWidth="1"/>
    <col min="3077" max="3077" width="3.625" customWidth="1"/>
    <col min="3078" max="3079" width="5.625" customWidth="1"/>
    <col min="3080" max="3080" width="3.625" customWidth="1"/>
    <col min="3081" max="3082" width="5.625" customWidth="1"/>
    <col min="3083" max="3083" width="3.625" customWidth="1"/>
    <col min="3084" max="3084" width="5.625" customWidth="1"/>
    <col min="3085" max="3085" width="10.625" customWidth="1"/>
    <col min="3086" max="3086" width="2.625" customWidth="1"/>
    <col min="3087" max="3087" width="20.625" customWidth="1"/>
    <col min="3088" max="3091" width="15.375" customWidth="1"/>
    <col min="3092" max="3092" width="10.625" customWidth="1"/>
    <col min="3093" max="3093" width="2.625" customWidth="1"/>
    <col min="3094" max="3094" width="20.625" customWidth="1"/>
    <col min="3095" max="3098" width="15.375" customWidth="1"/>
    <col min="3099" max="3099" width="12.125" customWidth="1"/>
    <col min="3102" max="3102" width="27.75" customWidth="1"/>
    <col min="3329" max="3329" width="2.625" customWidth="1"/>
    <col min="3330" max="3330" width="20.625" customWidth="1"/>
    <col min="3331" max="3331" width="16.625" customWidth="1"/>
    <col min="3332" max="3332" width="5.625" customWidth="1"/>
    <col min="3333" max="3333" width="3.625" customWidth="1"/>
    <col min="3334" max="3335" width="5.625" customWidth="1"/>
    <col min="3336" max="3336" width="3.625" customWidth="1"/>
    <col min="3337" max="3338" width="5.625" customWidth="1"/>
    <col min="3339" max="3339" width="3.625" customWidth="1"/>
    <col min="3340" max="3340" width="5.625" customWidth="1"/>
    <col min="3341" max="3341" width="10.625" customWidth="1"/>
    <col min="3342" max="3342" width="2.625" customWidth="1"/>
    <col min="3343" max="3343" width="20.625" customWidth="1"/>
    <col min="3344" max="3347" width="15.375" customWidth="1"/>
    <col min="3348" max="3348" width="10.625" customWidth="1"/>
    <col min="3349" max="3349" width="2.625" customWidth="1"/>
    <col min="3350" max="3350" width="20.625" customWidth="1"/>
    <col min="3351" max="3354" width="15.375" customWidth="1"/>
    <col min="3355" max="3355" width="12.125" customWidth="1"/>
    <col min="3358" max="3358" width="27.75" customWidth="1"/>
    <col min="3585" max="3585" width="2.625" customWidth="1"/>
    <col min="3586" max="3586" width="20.625" customWidth="1"/>
    <col min="3587" max="3587" width="16.625" customWidth="1"/>
    <col min="3588" max="3588" width="5.625" customWidth="1"/>
    <col min="3589" max="3589" width="3.625" customWidth="1"/>
    <col min="3590" max="3591" width="5.625" customWidth="1"/>
    <col min="3592" max="3592" width="3.625" customWidth="1"/>
    <col min="3593" max="3594" width="5.625" customWidth="1"/>
    <col min="3595" max="3595" width="3.625" customWidth="1"/>
    <col min="3596" max="3596" width="5.625" customWidth="1"/>
    <col min="3597" max="3597" width="10.625" customWidth="1"/>
    <col min="3598" max="3598" width="2.625" customWidth="1"/>
    <col min="3599" max="3599" width="20.625" customWidth="1"/>
    <col min="3600" max="3603" width="15.375" customWidth="1"/>
    <col min="3604" max="3604" width="10.625" customWidth="1"/>
    <col min="3605" max="3605" width="2.625" customWidth="1"/>
    <col min="3606" max="3606" width="20.625" customWidth="1"/>
    <col min="3607" max="3610" width="15.375" customWidth="1"/>
    <col min="3611" max="3611" width="12.125" customWidth="1"/>
    <col min="3614" max="3614" width="27.75" customWidth="1"/>
    <col min="3841" max="3841" width="2.625" customWidth="1"/>
    <col min="3842" max="3842" width="20.625" customWidth="1"/>
    <col min="3843" max="3843" width="16.625" customWidth="1"/>
    <col min="3844" max="3844" width="5.625" customWidth="1"/>
    <col min="3845" max="3845" width="3.625" customWidth="1"/>
    <col min="3846" max="3847" width="5.625" customWidth="1"/>
    <col min="3848" max="3848" width="3.625" customWidth="1"/>
    <col min="3849" max="3850" width="5.625" customWidth="1"/>
    <col min="3851" max="3851" width="3.625" customWidth="1"/>
    <col min="3852" max="3852" width="5.625" customWidth="1"/>
    <col min="3853" max="3853" width="10.625" customWidth="1"/>
    <col min="3854" max="3854" width="2.625" customWidth="1"/>
    <col min="3855" max="3855" width="20.625" customWidth="1"/>
    <col min="3856" max="3859" width="15.375" customWidth="1"/>
    <col min="3860" max="3860" width="10.625" customWidth="1"/>
    <col min="3861" max="3861" width="2.625" customWidth="1"/>
    <col min="3862" max="3862" width="20.625" customWidth="1"/>
    <col min="3863" max="3866" width="15.375" customWidth="1"/>
    <col min="3867" max="3867" width="12.125" customWidth="1"/>
    <col min="3870" max="3870" width="27.75" customWidth="1"/>
    <col min="4097" max="4097" width="2.625" customWidth="1"/>
    <col min="4098" max="4098" width="20.625" customWidth="1"/>
    <col min="4099" max="4099" width="16.625" customWidth="1"/>
    <col min="4100" max="4100" width="5.625" customWidth="1"/>
    <col min="4101" max="4101" width="3.625" customWidth="1"/>
    <col min="4102" max="4103" width="5.625" customWidth="1"/>
    <col min="4104" max="4104" width="3.625" customWidth="1"/>
    <col min="4105" max="4106" width="5.625" customWidth="1"/>
    <col min="4107" max="4107" width="3.625" customWidth="1"/>
    <col min="4108" max="4108" width="5.625" customWidth="1"/>
    <col min="4109" max="4109" width="10.625" customWidth="1"/>
    <col min="4110" max="4110" width="2.625" customWidth="1"/>
    <col min="4111" max="4111" width="20.625" customWidth="1"/>
    <col min="4112" max="4115" width="15.375" customWidth="1"/>
    <col min="4116" max="4116" width="10.625" customWidth="1"/>
    <col min="4117" max="4117" width="2.625" customWidth="1"/>
    <col min="4118" max="4118" width="20.625" customWidth="1"/>
    <col min="4119" max="4122" width="15.375" customWidth="1"/>
    <col min="4123" max="4123" width="12.125" customWidth="1"/>
    <col min="4126" max="4126" width="27.75" customWidth="1"/>
    <col min="4353" max="4353" width="2.625" customWidth="1"/>
    <col min="4354" max="4354" width="20.625" customWidth="1"/>
    <col min="4355" max="4355" width="16.625" customWidth="1"/>
    <col min="4356" max="4356" width="5.625" customWidth="1"/>
    <col min="4357" max="4357" width="3.625" customWidth="1"/>
    <col min="4358" max="4359" width="5.625" customWidth="1"/>
    <col min="4360" max="4360" width="3.625" customWidth="1"/>
    <col min="4361" max="4362" width="5.625" customWidth="1"/>
    <col min="4363" max="4363" width="3.625" customWidth="1"/>
    <col min="4364" max="4364" width="5.625" customWidth="1"/>
    <col min="4365" max="4365" width="10.625" customWidth="1"/>
    <col min="4366" max="4366" width="2.625" customWidth="1"/>
    <col min="4367" max="4367" width="20.625" customWidth="1"/>
    <col min="4368" max="4371" width="15.375" customWidth="1"/>
    <col min="4372" max="4372" width="10.625" customWidth="1"/>
    <col min="4373" max="4373" width="2.625" customWidth="1"/>
    <col min="4374" max="4374" width="20.625" customWidth="1"/>
    <col min="4375" max="4378" width="15.375" customWidth="1"/>
    <col min="4379" max="4379" width="12.125" customWidth="1"/>
    <col min="4382" max="4382" width="27.75" customWidth="1"/>
    <col min="4609" max="4609" width="2.625" customWidth="1"/>
    <col min="4610" max="4610" width="20.625" customWidth="1"/>
    <col min="4611" max="4611" width="16.625" customWidth="1"/>
    <col min="4612" max="4612" width="5.625" customWidth="1"/>
    <col min="4613" max="4613" width="3.625" customWidth="1"/>
    <col min="4614" max="4615" width="5.625" customWidth="1"/>
    <col min="4616" max="4616" width="3.625" customWidth="1"/>
    <col min="4617" max="4618" width="5.625" customWidth="1"/>
    <col min="4619" max="4619" width="3.625" customWidth="1"/>
    <col min="4620" max="4620" width="5.625" customWidth="1"/>
    <col min="4621" max="4621" width="10.625" customWidth="1"/>
    <col min="4622" max="4622" width="2.625" customWidth="1"/>
    <col min="4623" max="4623" width="20.625" customWidth="1"/>
    <col min="4624" max="4627" width="15.375" customWidth="1"/>
    <col min="4628" max="4628" width="10.625" customWidth="1"/>
    <col min="4629" max="4629" width="2.625" customWidth="1"/>
    <col min="4630" max="4630" width="20.625" customWidth="1"/>
    <col min="4631" max="4634" width="15.375" customWidth="1"/>
    <col min="4635" max="4635" width="12.125" customWidth="1"/>
    <col min="4638" max="4638" width="27.75" customWidth="1"/>
    <col min="4865" max="4865" width="2.625" customWidth="1"/>
    <col min="4866" max="4866" width="20.625" customWidth="1"/>
    <col min="4867" max="4867" width="16.625" customWidth="1"/>
    <col min="4868" max="4868" width="5.625" customWidth="1"/>
    <col min="4869" max="4869" width="3.625" customWidth="1"/>
    <col min="4870" max="4871" width="5.625" customWidth="1"/>
    <col min="4872" max="4872" width="3.625" customWidth="1"/>
    <col min="4873" max="4874" width="5.625" customWidth="1"/>
    <col min="4875" max="4875" width="3.625" customWidth="1"/>
    <col min="4876" max="4876" width="5.625" customWidth="1"/>
    <col min="4877" max="4877" width="10.625" customWidth="1"/>
    <col min="4878" max="4878" width="2.625" customWidth="1"/>
    <col min="4879" max="4879" width="20.625" customWidth="1"/>
    <col min="4880" max="4883" width="15.375" customWidth="1"/>
    <col min="4884" max="4884" width="10.625" customWidth="1"/>
    <col min="4885" max="4885" width="2.625" customWidth="1"/>
    <col min="4886" max="4886" width="20.625" customWidth="1"/>
    <col min="4887" max="4890" width="15.375" customWidth="1"/>
    <col min="4891" max="4891" width="12.125" customWidth="1"/>
    <col min="4894" max="4894" width="27.75" customWidth="1"/>
    <col min="5121" max="5121" width="2.625" customWidth="1"/>
    <col min="5122" max="5122" width="20.625" customWidth="1"/>
    <col min="5123" max="5123" width="16.625" customWidth="1"/>
    <col min="5124" max="5124" width="5.625" customWidth="1"/>
    <col min="5125" max="5125" width="3.625" customWidth="1"/>
    <col min="5126" max="5127" width="5.625" customWidth="1"/>
    <col min="5128" max="5128" width="3.625" customWidth="1"/>
    <col min="5129" max="5130" width="5.625" customWidth="1"/>
    <col min="5131" max="5131" width="3.625" customWidth="1"/>
    <col min="5132" max="5132" width="5.625" customWidth="1"/>
    <col min="5133" max="5133" width="10.625" customWidth="1"/>
    <col min="5134" max="5134" width="2.625" customWidth="1"/>
    <col min="5135" max="5135" width="20.625" customWidth="1"/>
    <col min="5136" max="5139" width="15.375" customWidth="1"/>
    <col min="5140" max="5140" width="10.625" customWidth="1"/>
    <col min="5141" max="5141" width="2.625" customWidth="1"/>
    <col min="5142" max="5142" width="20.625" customWidth="1"/>
    <col min="5143" max="5146" width="15.375" customWidth="1"/>
    <col min="5147" max="5147" width="12.125" customWidth="1"/>
    <col min="5150" max="5150" width="27.75" customWidth="1"/>
    <col min="5377" max="5377" width="2.625" customWidth="1"/>
    <col min="5378" max="5378" width="20.625" customWidth="1"/>
    <col min="5379" max="5379" width="16.625" customWidth="1"/>
    <col min="5380" max="5380" width="5.625" customWidth="1"/>
    <col min="5381" max="5381" width="3.625" customWidth="1"/>
    <col min="5382" max="5383" width="5.625" customWidth="1"/>
    <col min="5384" max="5384" width="3.625" customWidth="1"/>
    <col min="5385" max="5386" width="5.625" customWidth="1"/>
    <col min="5387" max="5387" width="3.625" customWidth="1"/>
    <col min="5388" max="5388" width="5.625" customWidth="1"/>
    <col min="5389" max="5389" width="10.625" customWidth="1"/>
    <col min="5390" max="5390" width="2.625" customWidth="1"/>
    <col min="5391" max="5391" width="20.625" customWidth="1"/>
    <col min="5392" max="5395" width="15.375" customWidth="1"/>
    <col min="5396" max="5396" width="10.625" customWidth="1"/>
    <col min="5397" max="5397" width="2.625" customWidth="1"/>
    <col min="5398" max="5398" width="20.625" customWidth="1"/>
    <col min="5399" max="5402" width="15.375" customWidth="1"/>
    <col min="5403" max="5403" width="12.125" customWidth="1"/>
    <col min="5406" max="5406" width="27.75" customWidth="1"/>
    <col min="5633" max="5633" width="2.625" customWidth="1"/>
    <col min="5634" max="5634" width="20.625" customWidth="1"/>
    <col min="5635" max="5635" width="16.625" customWidth="1"/>
    <col min="5636" max="5636" width="5.625" customWidth="1"/>
    <col min="5637" max="5637" width="3.625" customWidth="1"/>
    <col min="5638" max="5639" width="5.625" customWidth="1"/>
    <col min="5640" max="5640" width="3.625" customWidth="1"/>
    <col min="5641" max="5642" width="5.625" customWidth="1"/>
    <col min="5643" max="5643" width="3.625" customWidth="1"/>
    <col min="5644" max="5644" width="5.625" customWidth="1"/>
    <col min="5645" max="5645" width="10.625" customWidth="1"/>
    <col min="5646" max="5646" width="2.625" customWidth="1"/>
    <col min="5647" max="5647" width="20.625" customWidth="1"/>
    <col min="5648" max="5651" width="15.375" customWidth="1"/>
    <col min="5652" max="5652" width="10.625" customWidth="1"/>
    <col min="5653" max="5653" width="2.625" customWidth="1"/>
    <col min="5654" max="5654" width="20.625" customWidth="1"/>
    <col min="5655" max="5658" width="15.375" customWidth="1"/>
    <col min="5659" max="5659" width="12.125" customWidth="1"/>
    <col min="5662" max="5662" width="27.75" customWidth="1"/>
    <col min="5889" max="5889" width="2.625" customWidth="1"/>
    <col min="5890" max="5890" width="20.625" customWidth="1"/>
    <col min="5891" max="5891" width="16.625" customWidth="1"/>
    <col min="5892" max="5892" width="5.625" customWidth="1"/>
    <col min="5893" max="5893" width="3.625" customWidth="1"/>
    <col min="5894" max="5895" width="5.625" customWidth="1"/>
    <col min="5896" max="5896" width="3.625" customWidth="1"/>
    <col min="5897" max="5898" width="5.625" customWidth="1"/>
    <col min="5899" max="5899" width="3.625" customWidth="1"/>
    <col min="5900" max="5900" width="5.625" customWidth="1"/>
    <col min="5901" max="5901" width="10.625" customWidth="1"/>
    <col min="5902" max="5902" width="2.625" customWidth="1"/>
    <col min="5903" max="5903" width="20.625" customWidth="1"/>
    <col min="5904" max="5907" width="15.375" customWidth="1"/>
    <col min="5908" max="5908" width="10.625" customWidth="1"/>
    <col min="5909" max="5909" width="2.625" customWidth="1"/>
    <col min="5910" max="5910" width="20.625" customWidth="1"/>
    <col min="5911" max="5914" width="15.375" customWidth="1"/>
    <col min="5915" max="5915" width="12.125" customWidth="1"/>
    <col min="5918" max="5918" width="27.75" customWidth="1"/>
    <col min="6145" max="6145" width="2.625" customWidth="1"/>
    <col min="6146" max="6146" width="20.625" customWidth="1"/>
    <col min="6147" max="6147" width="16.625" customWidth="1"/>
    <col min="6148" max="6148" width="5.625" customWidth="1"/>
    <col min="6149" max="6149" width="3.625" customWidth="1"/>
    <col min="6150" max="6151" width="5.625" customWidth="1"/>
    <col min="6152" max="6152" width="3.625" customWidth="1"/>
    <col min="6153" max="6154" width="5.625" customWidth="1"/>
    <col min="6155" max="6155" width="3.625" customWidth="1"/>
    <col min="6156" max="6156" width="5.625" customWidth="1"/>
    <col min="6157" max="6157" width="10.625" customWidth="1"/>
    <col min="6158" max="6158" width="2.625" customWidth="1"/>
    <col min="6159" max="6159" width="20.625" customWidth="1"/>
    <col min="6160" max="6163" width="15.375" customWidth="1"/>
    <col min="6164" max="6164" width="10.625" customWidth="1"/>
    <col min="6165" max="6165" width="2.625" customWidth="1"/>
    <col min="6166" max="6166" width="20.625" customWidth="1"/>
    <col min="6167" max="6170" width="15.375" customWidth="1"/>
    <col min="6171" max="6171" width="12.125" customWidth="1"/>
    <col min="6174" max="6174" width="27.75" customWidth="1"/>
    <col min="6401" max="6401" width="2.625" customWidth="1"/>
    <col min="6402" max="6402" width="20.625" customWidth="1"/>
    <col min="6403" max="6403" width="16.625" customWidth="1"/>
    <col min="6404" max="6404" width="5.625" customWidth="1"/>
    <col min="6405" max="6405" width="3.625" customWidth="1"/>
    <col min="6406" max="6407" width="5.625" customWidth="1"/>
    <col min="6408" max="6408" width="3.625" customWidth="1"/>
    <col min="6409" max="6410" width="5.625" customWidth="1"/>
    <col min="6411" max="6411" width="3.625" customWidth="1"/>
    <col min="6412" max="6412" width="5.625" customWidth="1"/>
    <col min="6413" max="6413" width="10.625" customWidth="1"/>
    <col min="6414" max="6414" width="2.625" customWidth="1"/>
    <col min="6415" max="6415" width="20.625" customWidth="1"/>
    <col min="6416" max="6419" width="15.375" customWidth="1"/>
    <col min="6420" max="6420" width="10.625" customWidth="1"/>
    <col min="6421" max="6421" width="2.625" customWidth="1"/>
    <col min="6422" max="6422" width="20.625" customWidth="1"/>
    <col min="6423" max="6426" width="15.375" customWidth="1"/>
    <col min="6427" max="6427" width="12.125" customWidth="1"/>
    <col min="6430" max="6430" width="27.75" customWidth="1"/>
    <col min="6657" max="6657" width="2.625" customWidth="1"/>
    <col min="6658" max="6658" width="20.625" customWidth="1"/>
    <col min="6659" max="6659" width="16.625" customWidth="1"/>
    <col min="6660" max="6660" width="5.625" customWidth="1"/>
    <col min="6661" max="6661" width="3.625" customWidth="1"/>
    <col min="6662" max="6663" width="5.625" customWidth="1"/>
    <col min="6664" max="6664" width="3.625" customWidth="1"/>
    <col min="6665" max="6666" width="5.625" customWidth="1"/>
    <col min="6667" max="6667" width="3.625" customWidth="1"/>
    <col min="6668" max="6668" width="5.625" customWidth="1"/>
    <col min="6669" max="6669" width="10.625" customWidth="1"/>
    <col min="6670" max="6670" width="2.625" customWidth="1"/>
    <col min="6671" max="6671" width="20.625" customWidth="1"/>
    <col min="6672" max="6675" width="15.375" customWidth="1"/>
    <col min="6676" max="6676" width="10.625" customWidth="1"/>
    <col min="6677" max="6677" width="2.625" customWidth="1"/>
    <col min="6678" max="6678" width="20.625" customWidth="1"/>
    <col min="6679" max="6682" width="15.375" customWidth="1"/>
    <col min="6683" max="6683" width="12.125" customWidth="1"/>
    <col min="6686" max="6686" width="27.75" customWidth="1"/>
    <col min="6913" max="6913" width="2.625" customWidth="1"/>
    <col min="6914" max="6914" width="20.625" customWidth="1"/>
    <col min="6915" max="6915" width="16.625" customWidth="1"/>
    <col min="6916" max="6916" width="5.625" customWidth="1"/>
    <col min="6917" max="6917" width="3.625" customWidth="1"/>
    <col min="6918" max="6919" width="5.625" customWidth="1"/>
    <col min="6920" max="6920" width="3.625" customWidth="1"/>
    <col min="6921" max="6922" width="5.625" customWidth="1"/>
    <col min="6923" max="6923" width="3.625" customWidth="1"/>
    <col min="6924" max="6924" width="5.625" customWidth="1"/>
    <col min="6925" max="6925" width="10.625" customWidth="1"/>
    <col min="6926" max="6926" width="2.625" customWidth="1"/>
    <col min="6927" max="6927" width="20.625" customWidth="1"/>
    <col min="6928" max="6931" width="15.375" customWidth="1"/>
    <col min="6932" max="6932" width="10.625" customWidth="1"/>
    <col min="6933" max="6933" width="2.625" customWidth="1"/>
    <col min="6934" max="6934" width="20.625" customWidth="1"/>
    <col min="6935" max="6938" width="15.375" customWidth="1"/>
    <col min="6939" max="6939" width="12.125" customWidth="1"/>
    <col min="6942" max="6942" width="27.75" customWidth="1"/>
    <col min="7169" max="7169" width="2.625" customWidth="1"/>
    <col min="7170" max="7170" width="20.625" customWidth="1"/>
    <col min="7171" max="7171" width="16.625" customWidth="1"/>
    <col min="7172" max="7172" width="5.625" customWidth="1"/>
    <col min="7173" max="7173" width="3.625" customWidth="1"/>
    <col min="7174" max="7175" width="5.625" customWidth="1"/>
    <col min="7176" max="7176" width="3.625" customWidth="1"/>
    <col min="7177" max="7178" width="5.625" customWidth="1"/>
    <col min="7179" max="7179" width="3.625" customWidth="1"/>
    <col min="7180" max="7180" width="5.625" customWidth="1"/>
    <col min="7181" max="7181" width="10.625" customWidth="1"/>
    <col min="7182" max="7182" width="2.625" customWidth="1"/>
    <col min="7183" max="7183" width="20.625" customWidth="1"/>
    <col min="7184" max="7187" width="15.375" customWidth="1"/>
    <col min="7188" max="7188" width="10.625" customWidth="1"/>
    <col min="7189" max="7189" width="2.625" customWidth="1"/>
    <col min="7190" max="7190" width="20.625" customWidth="1"/>
    <col min="7191" max="7194" width="15.375" customWidth="1"/>
    <col min="7195" max="7195" width="12.125" customWidth="1"/>
    <col min="7198" max="7198" width="27.75" customWidth="1"/>
    <col min="7425" max="7425" width="2.625" customWidth="1"/>
    <col min="7426" max="7426" width="20.625" customWidth="1"/>
    <col min="7427" max="7427" width="16.625" customWidth="1"/>
    <col min="7428" max="7428" width="5.625" customWidth="1"/>
    <col min="7429" max="7429" width="3.625" customWidth="1"/>
    <col min="7430" max="7431" width="5.625" customWidth="1"/>
    <col min="7432" max="7432" width="3.625" customWidth="1"/>
    <col min="7433" max="7434" width="5.625" customWidth="1"/>
    <col min="7435" max="7435" width="3.625" customWidth="1"/>
    <col min="7436" max="7436" width="5.625" customWidth="1"/>
    <col min="7437" max="7437" width="10.625" customWidth="1"/>
    <col min="7438" max="7438" width="2.625" customWidth="1"/>
    <col min="7439" max="7439" width="20.625" customWidth="1"/>
    <col min="7440" max="7443" width="15.375" customWidth="1"/>
    <col min="7444" max="7444" width="10.625" customWidth="1"/>
    <col min="7445" max="7445" width="2.625" customWidth="1"/>
    <col min="7446" max="7446" width="20.625" customWidth="1"/>
    <col min="7447" max="7450" width="15.375" customWidth="1"/>
    <col min="7451" max="7451" width="12.125" customWidth="1"/>
    <col min="7454" max="7454" width="27.75" customWidth="1"/>
    <col min="7681" max="7681" width="2.625" customWidth="1"/>
    <col min="7682" max="7682" width="20.625" customWidth="1"/>
    <col min="7683" max="7683" width="16.625" customWidth="1"/>
    <col min="7684" max="7684" width="5.625" customWidth="1"/>
    <col min="7685" max="7685" width="3.625" customWidth="1"/>
    <col min="7686" max="7687" width="5.625" customWidth="1"/>
    <col min="7688" max="7688" width="3.625" customWidth="1"/>
    <col min="7689" max="7690" width="5.625" customWidth="1"/>
    <col min="7691" max="7691" width="3.625" customWidth="1"/>
    <col min="7692" max="7692" width="5.625" customWidth="1"/>
    <col min="7693" max="7693" width="10.625" customWidth="1"/>
    <col min="7694" max="7694" width="2.625" customWidth="1"/>
    <col min="7695" max="7695" width="20.625" customWidth="1"/>
    <col min="7696" max="7699" width="15.375" customWidth="1"/>
    <col min="7700" max="7700" width="10.625" customWidth="1"/>
    <col min="7701" max="7701" width="2.625" customWidth="1"/>
    <col min="7702" max="7702" width="20.625" customWidth="1"/>
    <col min="7703" max="7706" width="15.375" customWidth="1"/>
    <col min="7707" max="7707" width="12.125" customWidth="1"/>
    <col min="7710" max="7710" width="27.75" customWidth="1"/>
    <col min="7937" max="7937" width="2.625" customWidth="1"/>
    <col min="7938" max="7938" width="20.625" customWidth="1"/>
    <col min="7939" max="7939" width="16.625" customWidth="1"/>
    <col min="7940" max="7940" width="5.625" customWidth="1"/>
    <col min="7941" max="7941" width="3.625" customWidth="1"/>
    <col min="7942" max="7943" width="5.625" customWidth="1"/>
    <col min="7944" max="7944" width="3.625" customWidth="1"/>
    <col min="7945" max="7946" width="5.625" customWidth="1"/>
    <col min="7947" max="7947" width="3.625" customWidth="1"/>
    <col min="7948" max="7948" width="5.625" customWidth="1"/>
    <col min="7949" max="7949" width="10.625" customWidth="1"/>
    <col min="7950" max="7950" width="2.625" customWidth="1"/>
    <col min="7951" max="7951" width="20.625" customWidth="1"/>
    <col min="7952" max="7955" width="15.375" customWidth="1"/>
    <col min="7956" max="7956" width="10.625" customWidth="1"/>
    <col min="7957" max="7957" width="2.625" customWidth="1"/>
    <col min="7958" max="7958" width="20.625" customWidth="1"/>
    <col min="7959" max="7962" width="15.375" customWidth="1"/>
    <col min="7963" max="7963" width="12.125" customWidth="1"/>
    <col min="7966" max="7966" width="27.75" customWidth="1"/>
    <col min="8193" max="8193" width="2.625" customWidth="1"/>
    <col min="8194" max="8194" width="20.625" customWidth="1"/>
    <col min="8195" max="8195" width="16.625" customWidth="1"/>
    <col min="8196" max="8196" width="5.625" customWidth="1"/>
    <col min="8197" max="8197" width="3.625" customWidth="1"/>
    <col min="8198" max="8199" width="5.625" customWidth="1"/>
    <col min="8200" max="8200" width="3.625" customWidth="1"/>
    <col min="8201" max="8202" width="5.625" customWidth="1"/>
    <col min="8203" max="8203" width="3.625" customWidth="1"/>
    <col min="8204" max="8204" width="5.625" customWidth="1"/>
    <col min="8205" max="8205" width="10.625" customWidth="1"/>
    <col min="8206" max="8206" width="2.625" customWidth="1"/>
    <col min="8207" max="8207" width="20.625" customWidth="1"/>
    <col min="8208" max="8211" width="15.375" customWidth="1"/>
    <col min="8212" max="8212" width="10.625" customWidth="1"/>
    <col min="8213" max="8213" width="2.625" customWidth="1"/>
    <col min="8214" max="8214" width="20.625" customWidth="1"/>
    <col min="8215" max="8218" width="15.375" customWidth="1"/>
    <col min="8219" max="8219" width="12.125" customWidth="1"/>
    <col min="8222" max="8222" width="27.75" customWidth="1"/>
    <col min="8449" max="8449" width="2.625" customWidth="1"/>
    <col min="8450" max="8450" width="20.625" customWidth="1"/>
    <col min="8451" max="8451" width="16.625" customWidth="1"/>
    <col min="8452" max="8452" width="5.625" customWidth="1"/>
    <col min="8453" max="8453" width="3.625" customWidth="1"/>
    <col min="8454" max="8455" width="5.625" customWidth="1"/>
    <col min="8456" max="8456" width="3.625" customWidth="1"/>
    <col min="8457" max="8458" width="5.625" customWidth="1"/>
    <col min="8459" max="8459" width="3.625" customWidth="1"/>
    <col min="8460" max="8460" width="5.625" customWidth="1"/>
    <col min="8461" max="8461" width="10.625" customWidth="1"/>
    <col min="8462" max="8462" width="2.625" customWidth="1"/>
    <col min="8463" max="8463" width="20.625" customWidth="1"/>
    <col min="8464" max="8467" width="15.375" customWidth="1"/>
    <col min="8468" max="8468" width="10.625" customWidth="1"/>
    <col min="8469" max="8469" width="2.625" customWidth="1"/>
    <col min="8470" max="8470" width="20.625" customWidth="1"/>
    <col min="8471" max="8474" width="15.375" customWidth="1"/>
    <col min="8475" max="8475" width="12.125" customWidth="1"/>
    <col min="8478" max="8478" width="27.75" customWidth="1"/>
    <col min="8705" max="8705" width="2.625" customWidth="1"/>
    <col min="8706" max="8706" width="20.625" customWidth="1"/>
    <col min="8707" max="8707" width="16.625" customWidth="1"/>
    <col min="8708" max="8708" width="5.625" customWidth="1"/>
    <col min="8709" max="8709" width="3.625" customWidth="1"/>
    <col min="8710" max="8711" width="5.625" customWidth="1"/>
    <col min="8712" max="8712" width="3.625" customWidth="1"/>
    <col min="8713" max="8714" width="5.625" customWidth="1"/>
    <col min="8715" max="8715" width="3.625" customWidth="1"/>
    <col min="8716" max="8716" width="5.625" customWidth="1"/>
    <col min="8717" max="8717" width="10.625" customWidth="1"/>
    <col min="8718" max="8718" width="2.625" customWidth="1"/>
    <col min="8719" max="8719" width="20.625" customWidth="1"/>
    <col min="8720" max="8723" width="15.375" customWidth="1"/>
    <col min="8724" max="8724" width="10.625" customWidth="1"/>
    <col min="8725" max="8725" width="2.625" customWidth="1"/>
    <col min="8726" max="8726" width="20.625" customWidth="1"/>
    <col min="8727" max="8730" width="15.375" customWidth="1"/>
    <col min="8731" max="8731" width="12.125" customWidth="1"/>
    <col min="8734" max="8734" width="27.75" customWidth="1"/>
    <col min="8961" max="8961" width="2.625" customWidth="1"/>
    <col min="8962" max="8962" width="20.625" customWidth="1"/>
    <col min="8963" max="8963" width="16.625" customWidth="1"/>
    <col min="8964" max="8964" width="5.625" customWidth="1"/>
    <col min="8965" max="8965" width="3.625" customWidth="1"/>
    <col min="8966" max="8967" width="5.625" customWidth="1"/>
    <col min="8968" max="8968" width="3.625" customWidth="1"/>
    <col min="8969" max="8970" width="5.625" customWidth="1"/>
    <col min="8971" max="8971" width="3.625" customWidth="1"/>
    <col min="8972" max="8972" width="5.625" customWidth="1"/>
    <col min="8973" max="8973" width="10.625" customWidth="1"/>
    <col min="8974" max="8974" width="2.625" customWidth="1"/>
    <col min="8975" max="8975" width="20.625" customWidth="1"/>
    <col min="8976" max="8979" width="15.375" customWidth="1"/>
    <col min="8980" max="8980" width="10.625" customWidth="1"/>
    <col min="8981" max="8981" width="2.625" customWidth="1"/>
    <col min="8982" max="8982" width="20.625" customWidth="1"/>
    <col min="8983" max="8986" width="15.375" customWidth="1"/>
    <col min="8987" max="8987" width="12.125" customWidth="1"/>
    <col min="8990" max="8990" width="27.75" customWidth="1"/>
    <col min="9217" max="9217" width="2.625" customWidth="1"/>
    <col min="9218" max="9218" width="20.625" customWidth="1"/>
    <col min="9219" max="9219" width="16.625" customWidth="1"/>
    <col min="9220" max="9220" width="5.625" customWidth="1"/>
    <col min="9221" max="9221" width="3.625" customWidth="1"/>
    <col min="9222" max="9223" width="5.625" customWidth="1"/>
    <col min="9224" max="9224" width="3.625" customWidth="1"/>
    <col min="9225" max="9226" width="5.625" customWidth="1"/>
    <col min="9227" max="9227" width="3.625" customWidth="1"/>
    <col min="9228" max="9228" width="5.625" customWidth="1"/>
    <col min="9229" max="9229" width="10.625" customWidth="1"/>
    <col min="9230" max="9230" width="2.625" customWidth="1"/>
    <col min="9231" max="9231" width="20.625" customWidth="1"/>
    <col min="9232" max="9235" width="15.375" customWidth="1"/>
    <col min="9236" max="9236" width="10.625" customWidth="1"/>
    <col min="9237" max="9237" width="2.625" customWidth="1"/>
    <col min="9238" max="9238" width="20.625" customWidth="1"/>
    <col min="9239" max="9242" width="15.375" customWidth="1"/>
    <col min="9243" max="9243" width="12.125" customWidth="1"/>
    <col min="9246" max="9246" width="27.75" customWidth="1"/>
    <col min="9473" max="9473" width="2.625" customWidth="1"/>
    <col min="9474" max="9474" width="20.625" customWidth="1"/>
    <col min="9475" max="9475" width="16.625" customWidth="1"/>
    <col min="9476" max="9476" width="5.625" customWidth="1"/>
    <col min="9477" max="9477" width="3.625" customWidth="1"/>
    <col min="9478" max="9479" width="5.625" customWidth="1"/>
    <col min="9480" max="9480" width="3.625" customWidth="1"/>
    <col min="9481" max="9482" width="5.625" customWidth="1"/>
    <col min="9483" max="9483" width="3.625" customWidth="1"/>
    <col min="9484" max="9484" width="5.625" customWidth="1"/>
    <col min="9485" max="9485" width="10.625" customWidth="1"/>
    <col min="9486" max="9486" width="2.625" customWidth="1"/>
    <col min="9487" max="9487" width="20.625" customWidth="1"/>
    <col min="9488" max="9491" width="15.375" customWidth="1"/>
    <col min="9492" max="9492" width="10.625" customWidth="1"/>
    <col min="9493" max="9493" width="2.625" customWidth="1"/>
    <col min="9494" max="9494" width="20.625" customWidth="1"/>
    <col min="9495" max="9498" width="15.375" customWidth="1"/>
    <col min="9499" max="9499" width="12.125" customWidth="1"/>
    <col min="9502" max="9502" width="27.75" customWidth="1"/>
    <col min="9729" max="9729" width="2.625" customWidth="1"/>
    <col min="9730" max="9730" width="20.625" customWidth="1"/>
    <col min="9731" max="9731" width="16.625" customWidth="1"/>
    <col min="9732" max="9732" width="5.625" customWidth="1"/>
    <col min="9733" max="9733" width="3.625" customWidth="1"/>
    <col min="9734" max="9735" width="5.625" customWidth="1"/>
    <col min="9736" max="9736" width="3.625" customWidth="1"/>
    <col min="9737" max="9738" width="5.625" customWidth="1"/>
    <col min="9739" max="9739" width="3.625" customWidth="1"/>
    <col min="9740" max="9740" width="5.625" customWidth="1"/>
    <col min="9741" max="9741" width="10.625" customWidth="1"/>
    <col min="9742" max="9742" width="2.625" customWidth="1"/>
    <col min="9743" max="9743" width="20.625" customWidth="1"/>
    <col min="9744" max="9747" width="15.375" customWidth="1"/>
    <col min="9748" max="9748" width="10.625" customWidth="1"/>
    <col min="9749" max="9749" width="2.625" customWidth="1"/>
    <col min="9750" max="9750" width="20.625" customWidth="1"/>
    <col min="9751" max="9754" width="15.375" customWidth="1"/>
    <col min="9755" max="9755" width="12.125" customWidth="1"/>
    <col min="9758" max="9758" width="27.75" customWidth="1"/>
    <col min="9985" max="9985" width="2.625" customWidth="1"/>
    <col min="9986" max="9986" width="20.625" customWidth="1"/>
    <col min="9987" max="9987" width="16.625" customWidth="1"/>
    <col min="9988" max="9988" width="5.625" customWidth="1"/>
    <col min="9989" max="9989" width="3.625" customWidth="1"/>
    <col min="9990" max="9991" width="5.625" customWidth="1"/>
    <col min="9992" max="9992" width="3.625" customWidth="1"/>
    <col min="9993" max="9994" width="5.625" customWidth="1"/>
    <col min="9995" max="9995" width="3.625" customWidth="1"/>
    <col min="9996" max="9996" width="5.625" customWidth="1"/>
    <col min="9997" max="9997" width="10.625" customWidth="1"/>
    <col min="9998" max="9998" width="2.625" customWidth="1"/>
    <col min="9999" max="9999" width="20.625" customWidth="1"/>
    <col min="10000" max="10003" width="15.375" customWidth="1"/>
    <col min="10004" max="10004" width="10.625" customWidth="1"/>
    <col min="10005" max="10005" width="2.625" customWidth="1"/>
    <col min="10006" max="10006" width="20.625" customWidth="1"/>
    <col min="10007" max="10010" width="15.375" customWidth="1"/>
    <col min="10011" max="10011" width="12.125" customWidth="1"/>
    <col min="10014" max="10014" width="27.75" customWidth="1"/>
    <col min="10241" max="10241" width="2.625" customWidth="1"/>
    <col min="10242" max="10242" width="20.625" customWidth="1"/>
    <col min="10243" max="10243" width="16.625" customWidth="1"/>
    <col min="10244" max="10244" width="5.625" customWidth="1"/>
    <col min="10245" max="10245" width="3.625" customWidth="1"/>
    <col min="10246" max="10247" width="5.625" customWidth="1"/>
    <col min="10248" max="10248" width="3.625" customWidth="1"/>
    <col min="10249" max="10250" width="5.625" customWidth="1"/>
    <col min="10251" max="10251" width="3.625" customWidth="1"/>
    <col min="10252" max="10252" width="5.625" customWidth="1"/>
    <col min="10253" max="10253" width="10.625" customWidth="1"/>
    <col min="10254" max="10254" width="2.625" customWidth="1"/>
    <col min="10255" max="10255" width="20.625" customWidth="1"/>
    <col min="10256" max="10259" width="15.375" customWidth="1"/>
    <col min="10260" max="10260" width="10.625" customWidth="1"/>
    <col min="10261" max="10261" width="2.625" customWidth="1"/>
    <col min="10262" max="10262" width="20.625" customWidth="1"/>
    <col min="10263" max="10266" width="15.375" customWidth="1"/>
    <col min="10267" max="10267" width="12.125" customWidth="1"/>
    <col min="10270" max="10270" width="27.75" customWidth="1"/>
    <col min="10497" max="10497" width="2.625" customWidth="1"/>
    <col min="10498" max="10498" width="20.625" customWidth="1"/>
    <col min="10499" max="10499" width="16.625" customWidth="1"/>
    <col min="10500" max="10500" width="5.625" customWidth="1"/>
    <col min="10501" max="10501" width="3.625" customWidth="1"/>
    <col min="10502" max="10503" width="5.625" customWidth="1"/>
    <col min="10504" max="10504" width="3.625" customWidth="1"/>
    <col min="10505" max="10506" width="5.625" customWidth="1"/>
    <col min="10507" max="10507" width="3.625" customWidth="1"/>
    <col min="10508" max="10508" width="5.625" customWidth="1"/>
    <col min="10509" max="10509" width="10.625" customWidth="1"/>
    <col min="10510" max="10510" width="2.625" customWidth="1"/>
    <col min="10511" max="10511" width="20.625" customWidth="1"/>
    <col min="10512" max="10515" width="15.375" customWidth="1"/>
    <col min="10516" max="10516" width="10.625" customWidth="1"/>
    <col min="10517" max="10517" width="2.625" customWidth="1"/>
    <col min="10518" max="10518" width="20.625" customWidth="1"/>
    <col min="10519" max="10522" width="15.375" customWidth="1"/>
    <col min="10523" max="10523" width="12.125" customWidth="1"/>
    <col min="10526" max="10526" width="27.75" customWidth="1"/>
    <col min="10753" max="10753" width="2.625" customWidth="1"/>
    <col min="10754" max="10754" width="20.625" customWidth="1"/>
    <col min="10755" max="10755" width="16.625" customWidth="1"/>
    <col min="10756" max="10756" width="5.625" customWidth="1"/>
    <col min="10757" max="10757" width="3.625" customWidth="1"/>
    <col min="10758" max="10759" width="5.625" customWidth="1"/>
    <col min="10760" max="10760" width="3.625" customWidth="1"/>
    <col min="10761" max="10762" width="5.625" customWidth="1"/>
    <col min="10763" max="10763" width="3.625" customWidth="1"/>
    <col min="10764" max="10764" width="5.625" customWidth="1"/>
    <col min="10765" max="10765" width="10.625" customWidth="1"/>
    <col min="10766" max="10766" width="2.625" customWidth="1"/>
    <col min="10767" max="10767" width="20.625" customWidth="1"/>
    <col min="10768" max="10771" width="15.375" customWidth="1"/>
    <col min="10772" max="10772" width="10.625" customWidth="1"/>
    <col min="10773" max="10773" width="2.625" customWidth="1"/>
    <col min="10774" max="10774" width="20.625" customWidth="1"/>
    <col min="10775" max="10778" width="15.375" customWidth="1"/>
    <col min="10779" max="10779" width="12.125" customWidth="1"/>
    <col min="10782" max="10782" width="27.75" customWidth="1"/>
    <col min="11009" max="11009" width="2.625" customWidth="1"/>
    <col min="11010" max="11010" width="20.625" customWidth="1"/>
    <col min="11011" max="11011" width="16.625" customWidth="1"/>
    <col min="11012" max="11012" width="5.625" customWidth="1"/>
    <col min="11013" max="11013" width="3.625" customWidth="1"/>
    <col min="11014" max="11015" width="5.625" customWidth="1"/>
    <col min="11016" max="11016" width="3.625" customWidth="1"/>
    <col min="11017" max="11018" width="5.625" customWidth="1"/>
    <col min="11019" max="11019" width="3.625" customWidth="1"/>
    <col min="11020" max="11020" width="5.625" customWidth="1"/>
    <col min="11021" max="11021" width="10.625" customWidth="1"/>
    <col min="11022" max="11022" width="2.625" customWidth="1"/>
    <col min="11023" max="11023" width="20.625" customWidth="1"/>
    <col min="11024" max="11027" width="15.375" customWidth="1"/>
    <col min="11028" max="11028" width="10.625" customWidth="1"/>
    <col min="11029" max="11029" width="2.625" customWidth="1"/>
    <col min="11030" max="11030" width="20.625" customWidth="1"/>
    <col min="11031" max="11034" width="15.375" customWidth="1"/>
    <col min="11035" max="11035" width="12.125" customWidth="1"/>
    <col min="11038" max="11038" width="27.75" customWidth="1"/>
    <col min="11265" max="11265" width="2.625" customWidth="1"/>
    <col min="11266" max="11266" width="20.625" customWidth="1"/>
    <col min="11267" max="11267" width="16.625" customWidth="1"/>
    <col min="11268" max="11268" width="5.625" customWidth="1"/>
    <col min="11269" max="11269" width="3.625" customWidth="1"/>
    <col min="11270" max="11271" width="5.625" customWidth="1"/>
    <col min="11272" max="11272" width="3.625" customWidth="1"/>
    <col min="11273" max="11274" width="5.625" customWidth="1"/>
    <col min="11275" max="11275" width="3.625" customWidth="1"/>
    <col min="11276" max="11276" width="5.625" customWidth="1"/>
    <col min="11277" max="11277" width="10.625" customWidth="1"/>
    <col min="11278" max="11278" width="2.625" customWidth="1"/>
    <col min="11279" max="11279" width="20.625" customWidth="1"/>
    <col min="11280" max="11283" width="15.375" customWidth="1"/>
    <col min="11284" max="11284" width="10.625" customWidth="1"/>
    <col min="11285" max="11285" width="2.625" customWidth="1"/>
    <col min="11286" max="11286" width="20.625" customWidth="1"/>
    <col min="11287" max="11290" width="15.375" customWidth="1"/>
    <col min="11291" max="11291" width="12.125" customWidth="1"/>
    <col min="11294" max="11294" width="27.75" customWidth="1"/>
    <col min="11521" max="11521" width="2.625" customWidth="1"/>
    <col min="11522" max="11522" width="20.625" customWidth="1"/>
    <col min="11523" max="11523" width="16.625" customWidth="1"/>
    <col min="11524" max="11524" width="5.625" customWidth="1"/>
    <col min="11525" max="11525" width="3.625" customWidth="1"/>
    <col min="11526" max="11527" width="5.625" customWidth="1"/>
    <col min="11528" max="11528" width="3.625" customWidth="1"/>
    <col min="11529" max="11530" width="5.625" customWidth="1"/>
    <col min="11531" max="11531" width="3.625" customWidth="1"/>
    <col min="11532" max="11532" width="5.625" customWidth="1"/>
    <col min="11533" max="11533" width="10.625" customWidth="1"/>
    <col min="11534" max="11534" width="2.625" customWidth="1"/>
    <col min="11535" max="11535" width="20.625" customWidth="1"/>
    <col min="11536" max="11539" width="15.375" customWidth="1"/>
    <col min="11540" max="11540" width="10.625" customWidth="1"/>
    <col min="11541" max="11541" width="2.625" customWidth="1"/>
    <col min="11542" max="11542" width="20.625" customWidth="1"/>
    <col min="11543" max="11546" width="15.375" customWidth="1"/>
    <col min="11547" max="11547" width="12.125" customWidth="1"/>
    <col min="11550" max="11550" width="27.75" customWidth="1"/>
    <col min="11777" max="11777" width="2.625" customWidth="1"/>
    <col min="11778" max="11778" width="20.625" customWidth="1"/>
    <col min="11779" max="11779" width="16.625" customWidth="1"/>
    <col min="11780" max="11780" width="5.625" customWidth="1"/>
    <col min="11781" max="11781" width="3.625" customWidth="1"/>
    <col min="11782" max="11783" width="5.625" customWidth="1"/>
    <col min="11784" max="11784" width="3.625" customWidth="1"/>
    <col min="11785" max="11786" width="5.625" customWidth="1"/>
    <col min="11787" max="11787" width="3.625" customWidth="1"/>
    <col min="11788" max="11788" width="5.625" customWidth="1"/>
    <col min="11789" max="11789" width="10.625" customWidth="1"/>
    <col min="11790" max="11790" width="2.625" customWidth="1"/>
    <col min="11791" max="11791" width="20.625" customWidth="1"/>
    <col min="11792" max="11795" width="15.375" customWidth="1"/>
    <col min="11796" max="11796" width="10.625" customWidth="1"/>
    <col min="11797" max="11797" width="2.625" customWidth="1"/>
    <col min="11798" max="11798" width="20.625" customWidth="1"/>
    <col min="11799" max="11802" width="15.375" customWidth="1"/>
    <col min="11803" max="11803" width="12.125" customWidth="1"/>
    <col min="11806" max="11806" width="27.75" customWidth="1"/>
    <col min="12033" max="12033" width="2.625" customWidth="1"/>
    <col min="12034" max="12034" width="20.625" customWidth="1"/>
    <col min="12035" max="12035" width="16.625" customWidth="1"/>
    <col min="12036" max="12036" width="5.625" customWidth="1"/>
    <col min="12037" max="12037" width="3.625" customWidth="1"/>
    <col min="12038" max="12039" width="5.625" customWidth="1"/>
    <col min="12040" max="12040" width="3.625" customWidth="1"/>
    <col min="12041" max="12042" width="5.625" customWidth="1"/>
    <col min="12043" max="12043" width="3.625" customWidth="1"/>
    <col min="12044" max="12044" width="5.625" customWidth="1"/>
    <col min="12045" max="12045" width="10.625" customWidth="1"/>
    <col min="12046" max="12046" width="2.625" customWidth="1"/>
    <col min="12047" max="12047" width="20.625" customWidth="1"/>
    <col min="12048" max="12051" width="15.375" customWidth="1"/>
    <col min="12052" max="12052" width="10.625" customWidth="1"/>
    <col min="12053" max="12053" width="2.625" customWidth="1"/>
    <col min="12054" max="12054" width="20.625" customWidth="1"/>
    <col min="12055" max="12058" width="15.375" customWidth="1"/>
    <col min="12059" max="12059" width="12.125" customWidth="1"/>
    <col min="12062" max="12062" width="27.75" customWidth="1"/>
    <col min="12289" max="12289" width="2.625" customWidth="1"/>
    <col min="12290" max="12290" width="20.625" customWidth="1"/>
    <col min="12291" max="12291" width="16.625" customWidth="1"/>
    <col min="12292" max="12292" width="5.625" customWidth="1"/>
    <col min="12293" max="12293" width="3.625" customWidth="1"/>
    <col min="12294" max="12295" width="5.625" customWidth="1"/>
    <col min="12296" max="12296" width="3.625" customWidth="1"/>
    <col min="12297" max="12298" width="5.625" customWidth="1"/>
    <col min="12299" max="12299" width="3.625" customWidth="1"/>
    <col min="12300" max="12300" width="5.625" customWidth="1"/>
    <col min="12301" max="12301" width="10.625" customWidth="1"/>
    <col min="12302" max="12302" width="2.625" customWidth="1"/>
    <col min="12303" max="12303" width="20.625" customWidth="1"/>
    <col min="12304" max="12307" width="15.375" customWidth="1"/>
    <col min="12308" max="12308" width="10.625" customWidth="1"/>
    <col min="12309" max="12309" width="2.625" customWidth="1"/>
    <col min="12310" max="12310" width="20.625" customWidth="1"/>
    <col min="12311" max="12314" width="15.375" customWidth="1"/>
    <col min="12315" max="12315" width="12.125" customWidth="1"/>
    <col min="12318" max="12318" width="27.75" customWidth="1"/>
    <col min="12545" max="12545" width="2.625" customWidth="1"/>
    <col min="12546" max="12546" width="20.625" customWidth="1"/>
    <col min="12547" max="12547" width="16.625" customWidth="1"/>
    <col min="12548" max="12548" width="5.625" customWidth="1"/>
    <col min="12549" max="12549" width="3.625" customWidth="1"/>
    <col min="12550" max="12551" width="5.625" customWidth="1"/>
    <col min="12552" max="12552" width="3.625" customWidth="1"/>
    <col min="12553" max="12554" width="5.625" customWidth="1"/>
    <col min="12555" max="12555" width="3.625" customWidth="1"/>
    <col min="12556" max="12556" width="5.625" customWidth="1"/>
    <col min="12557" max="12557" width="10.625" customWidth="1"/>
    <col min="12558" max="12558" width="2.625" customWidth="1"/>
    <col min="12559" max="12559" width="20.625" customWidth="1"/>
    <col min="12560" max="12563" width="15.375" customWidth="1"/>
    <col min="12564" max="12564" width="10.625" customWidth="1"/>
    <col min="12565" max="12565" width="2.625" customWidth="1"/>
    <col min="12566" max="12566" width="20.625" customWidth="1"/>
    <col min="12567" max="12570" width="15.375" customWidth="1"/>
    <col min="12571" max="12571" width="12.125" customWidth="1"/>
    <col min="12574" max="12574" width="27.75" customWidth="1"/>
    <col min="12801" max="12801" width="2.625" customWidth="1"/>
    <col min="12802" max="12802" width="20.625" customWidth="1"/>
    <col min="12803" max="12803" width="16.625" customWidth="1"/>
    <col min="12804" max="12804" width="5.625" customWidth="1"/>
    <col min="12805" max="12805" width="3.625" customWidth="1"/>
    <col min="12806" max="12807" width="5.625" customWidth="1"/>
    <col min="12808" max="12808" width="3.625" customWidth="1"/>
    <col min="12809" max="12810" width="5.625" customWidth="1"/>
    <col min="12811" max="12811" width="3.625" customWidth="1"/>
    <col min="12812" max="12812" width="5.625" customWidth="1"/>
    <col min="12813" max="12813" width="10.625" customWidth="1"/>
    <col min="12814" max="12814" width="2.625" customWidth="1"/>
    <col min="12815" max="12815" width="20.625" customWidth="1"/>
    <col min="12816" max="12819" width="15.375" customWidth="1"/>
    <col min="12820" max="12820" width="10.625" customWidth="1"/>
    <col min="12821" max="12821" width="2.625" customWidth="1"/>
    <col min="12822" max="12822" width="20.625" customWidth="1"/>
    <col min="12823" max="12826" width="15.375" customWidth="1"/>
    <col min="12827" max="12827" width="12.125" customWidth="1"/>
    <col min="12830" max="12830" width="27.75" customWidth="1"/>
    <col min="13057" max="13057" width="2.625" customWidth="1"/>
    <col min="13058" max="13058" width="20.625" customWidth="1"/>
    <col min="13059" max="13059" width="16.625" customWidth="1"/>
    <col min="13060" max="13060" width="5.625" customWidth="1"/>
    <col min="13061" max="13061" width="3.625" customWidth="1"/>
    <col min="13062" max="13063" width="5.625" customWidth="1"/>
    <col min="13064" max="13064" width="3.625" customWidth="1"/>
    <col min="13065" max="13066" width="5.625" customWidth="1"/>
    <col min="13067" max="13067" width="3.625" customWidth="1"/>
    <col min="13068" max="13068" width="5.625" customWidth="1"/>
    <col min="13069" max="13069" width="10.625" customWidth="1"/>
    <col min="13070" max="13070" width="2.625" customWidth="1"/>
    <col min="13071" max="13071" width="20.625" customWidth="1"/>
    <col min="13072" max="13075" width="15.375" customWidth="1"/>
    <col min="13076" max="13076" width="10.625" customWidth="1"/>
    <col min="13077" max="13077" width="2.625" customWidth="1"/>
    <col min="13078" max="13078" width="20.625" customWidth="1"/>
    <col min="13079" max="13082" width="15.375" customWidth="1"/>
    <col min="13083" max="13083" width="12.125" customWidth="1"/>
    <col min="13086" max="13086" width="27.75" customWidth="1"/>
    <col min="13313" max="13313" width="2.625" customWidth="1"/>
    <col min="13314" max="13314" width="20.625" customWidth="1"/>
    <col min="13315" max="13315" width="16.625" customWidth="1"/>
    <col min="13316" max="13316" width="5.625" customWidth="1"/>
    <col min="13317" max="13317" width="3.625" customWidth="1"/>
    <col min="13318" max="13319" width="5.625" customWidth="1"/>
    <col min="13320" max="13320" width="3.625" customWidth="1"/>
    <col min="13321" max="13322" width="5.625" customWidth="1"/>
    <col min="13323" max="13323" width="3.625" customWidth="1"/>
    <col min="13324" max="13324" width="5.625" customWidth="1"/>
    <col min="13325" max="13325" width="10.625" customWidth="1"/>
    <col min="13326" max="13326" width="2.625" customWidth="1"/>
    <col min="13327" max="13327" width="20.625" customWidth="1"/>
    <col min="13328" max="13331" width="15.375" customWidth="1"/>
    <col min="13332" max="13332" width="10.625" customWidth="1"/>
    <col min="13333" max="13333" width="2.625" customWidth="1"/>
    <col min="13334" max="13334" width="20.625" customWidth="1"/>
    <col min="13335" max="13338" width="15.375" customWidth="1"/>
    <col min="13339" max="13339" width="12.125" customWidth="1"/>
    <col min="13342" max="13342" width="27.75" customWidth="1"/>
    <col min="13569" max="13569" width="2.625" customWidth="1"/>
    <col min="13570" max="13570" width="20.625" customWidth="1"/>
    <col min="13571" max="13571" width="16.625" customWidth="1"/>
    <col min="13572" max="13572" width="5.625" customWidth="1"/>
    <col min="13573" max="13573" width="3.625" customWidth="1"/>
    <col min="13574" max="13575" width="5.625" customWidth="1"/>
    <col min="13576" max="13576" width="3.625" customWidth="1"/>
    <col min="13577" max="13578" width="5.625" customWidth="1"/>
    <col min="13579" max="13579" width="3.625" customWidth="1"/>
    <col min="13580" max="13580" width="5.625" customWidth="1"/>
    <col min="13581" max="13581" width="10.625" customWidth="1"/>
    <col min="13582" max="13582" width="2.625" customWidth="1"/>
    <col min="13583" max="13583" width="20.625" customWidth="1"/>
    <col min="13584" max="13587" width="15.375" customWidth="1"/>
    <col min="13588" max="13588" width="10.625" customWidth="1"/>
    <col min="13589" max="13589" width="2.625" customWidth="1"/>
    <col min="13590" max="13590" width="20.625" customWidth="1"/>
    <col min="13591" max="13594" width="15.375" customWidth="1"/>
    <col min="13595" max="13595" width="12.125" customWidth="1"/>
    <col min="13598" max="13598" width="27.75" customWidth="1"/>
    <col min="13825" max="13825" width="2.625" customWidth="1"/>
    <col min="13826" max="13826" width="20.625" customWidth="1"/>
    <col min="13827" max="13827" width="16.625" customWidth="1"/>
    <col min="13828" max="13828" width="5.625" customWidth="1"/>
    <col min="13829" max="13829" width="3.625" customWidth="1"/>
    <col min="13830" max="13831" width="5.625" customWidth="1"/>
    <col min="13832" max="13832" width="3.625" customWidth="1"/>
    <col min="13833" max="13834" width="5.625" customWidth="1"/>
    <col min="13835" max="13835" width="3.625" customWidth="1"/>
    <col min="13836" max="13836" width="5.625" customWidth="1"/>
    <col min="13837" max="13837" width="10.625" customWidth="1"/>
    <col min="13838" max="13838" width="2.625" customWidth="1"/>
    <col min="13839" max="13839" width="20.625" customWidth="1"/>
    <col min="13840" max="13843" width="15.375" customWidth="1"/>
    <col min="13844" max="13844" width="10.625" customWidth="1"/>
    <col min="13845" max="13845" width="2.625" customWidth="1"/>
    <col min="13846" max="13846" width="20.625" customWidth="1"/>
    <col min="13847" max="13850" width="15.375" customWidth="1"/>
    <col min="13851" max="13851" width="12.125" customWidth="1"/>
    <col min="13854" max="13854" width="27.75" customWidth="1"/>
    <col min="14081" max="14081" width="2.625" customWidth="1"/>
    <col min="14082" max="14082" width="20.625" customWidth="1"/>
    <col min="14083" max="14083" width="16.625" customWidth="1"/>
    <col min="14084" max="14084" width="5.625" customWidth="1"/>
    <col min="14085" max="14085" width="3.625" customWidth="1"/>
    <col min="14086" max="14087" width="5.625" customWidth="1"/>
    <col min="14088" max="14088" width="3.625" customWidth="1"/>
    <col min="14089" max="14090" width="5.625" customWidth="1"/>
    <col min="14091" max="14091" width="3.625" customWidth="1"/>
    <col min="14092" max="14092" width="5.625" customWidth="1"/>
    <col min="14093" max="14093" width="10.625" customWidth="1"/>
    <col min="14094" max="14094" width="2.625" customWidth="1"/>
    <col min="14095" max="14095" width="20.625" customWidth="1"/>
    <col min="14096" max="14099" width="15.375" customWidth="1"/>
    <col min="14100" max="14100" width="10.625" customWidth="1"/>
    <col min="14101" max="14101" width="2.625" customWidth="1"/>
    <col min="14102" max="14102" width="20.625" customWidth="1"/>
    <col min="14103" max="14106" width="15.375" customWidth="1"/>
    <col min="14107" max="14107" width="12.125" customWidth="1"/>
    <col min="14110" max="14110" width="27.75" customWidth="1"/>
    <col min="14337" max="14337" width="2.625" customWidth="1"/>
    <col min="14338" max="14338" width="20.625" customWidth="1"/>
    <col min="14339" max="14339" width="16.625" customWidth="1"/>
    <col min="14340" max="14340" width="5.625" customWidth="1"/>
    <col min="14341" max="14341" width="3.625" customWidth="1"/>
    <col min="14342" max="14343" width="5.625" customWidth="1"/>
    <col min="14344" max="14344" width="3.625" customWidth="1"/>
    <col min="14345" max="14346" width="5.625" customWidth="1"/>
    <col min="14347" max="14347" width="3.625" customWidth="1"/>
    <col min="14348" max="14348" width="5.625" customWidth="1"/>
    <col min="14349" max="14349" width="10.625" customWidth="1"/>
    <col min="14350" max="14350" width="2.625" customWidth="1"/>
    <col min="14351" max="14351" width="20.625" customWidth="1"/>
    <col min="14352" max="14355" width="15.375" customWidth="1"/>
    <col min="14356" max="14356" width="10.625" customWidth="1"/>
    <col min="14357" max="14357" width="2.625" customWidth="1"/>
    <col min="14358" max="14358" width="20.625" customWidth="1"/>
    <col min="14359" max="14362" width="15.375" customWidth="1"/>
    <col min="14363" max="14363" width="12.125" customWidth="1"/>
    <col min="14366" max="14366" width="27.75" customWidth="1"/>
    <col min="14593" max="14593" width="2.625" customWidth="1"/>
    <col min="14594" max="14594" width="20.625" customWidth="1"/>
    <col min="14595" max="14595" width="16.625" customWidth="1"/>
    <col min="14596" max="14596" width="5.625" customWidth="1"/>
    <col min="14597" max="14597" width="3.625" customWidth="1"/>
    <col min="14598" max="14599" width="5.625" customWidth="1"/>
    <col min="14600" max="14600" width="3.625" customWidth="1"/>
    <col min="14601" max="14602" width="5.625" customWidth="1"/>
    <col min="14603" max="14603" width="3.625" customWidth="1"/>
    <col min="14604" max="14604" width="5.625" customWidth="1"/>
    <col min="14605" max="14605" width="10.625" customWidth="1"/>
    <col min="14606" max="14606" width="2.625" customWidth="1"/>
    <col min="14607" max="14607" width="20.625" customWidth="1"/>
    <col min="14608" max="14611" width="15.375" customWidth="1"/>
    <col min="14612" max="14612" width="10.625" customWidth="1"/>
    <col min="14613" max="14613" width="2.625" customWidth="1"/>
    <col min="14614" max="14614" width="20.625" customWidth="1"/>
    <col min="14615" max="14618" width="15.375" customWidth="1"/>
    <col min="14619" max="14619" width="12.125" customWidth="1"/>
    <col min="14622" max="14622" width="27.75" customWidth="1"/>
    <col min="14849" max="14849" width="2.625" customWidth="1"/>
    <col min="14850" max="14850" width="20.625" customWidth="1"/>
    <col min="14851" max="14851" width="16.625" customWidth="1"/>
    <col min="14852" max="14852" width="5.625" customWidth="1"/>
    <col min="14853" max="14853" width="3.625" customWidth="1"/>
    <col min="14854" max="14855" width="5.625" customWidth="1"/>
    <col min="14856" max="14856" width="3.625" customWidth="1"/>
    <col min="14857" max="14858" width="5.625" customWidth="1"/>
    <col min="14859" max="14859" width="3.625" customWidth="1"/>
    <col min="14860" max="14860" width="5.625" customWidth="1"/>
    <col min="14861" max="14861" width="10.625" customWidth="1"/>
    <col min="14862" max="14862" width="2.625" customWidth="1"/>
    <col min="14863" max="14863" width="20.625" customWidth="1"/>
    <col min="14864" max="14867" width="15.375" customWidth="1"/>
    <col min="14868" max="14868" width="10.625" customWidth="1"/>
    <col min="14869" max="14869" width="2.625" customWidth="1"/>
    <col min="14870" max="14870" width="20.625" customWidth="1"/>
    <col min="14871" max="14874" width="15.375" customWidth="1"/>
    <col min="14875" max="14875" width="12.125" customWidth="1"/>
    <col min="14878" max="14878" width="27.75" customWidth="1"/>
    <col min="15105" max="15105" width="2.625" customWidth="1"/>
    <col min="15106" max="15106" width="20.625" customWidth="1"/>
    <col min="15107" max="15107" width="16.625" customWidth="1"/>
    <col min="15108" max="15108" width="5.625" customWidth="1"/>
    <col min="15109" max="15109" width="3.625" customWidth="1"/>
    <col min="15110" max="15111" width="5.625" customWidth="1"/>
    <col min="15112" max="15112" width="3.625" customWidth="1"/>
    <col min="15113" max="15114" width="5.625" customWidth="1"/>
    <col min="15115" max="15115" width="3.625" customWidth="1"/>
    <col min="15116" max="15116" width="5.625" customWidth="1"/>
    <col min="15117" max="15117" width="10.625" customWidth="1"/>
    <col min="15118" max="15118" width="2.625" customWidth="1"/>
    <col min="15119" max="15119" width="20.625" customWidth="1"/>
    <col min="15120" max="15123" width="15.375" customWidth="1"/>
    <col min="15124" max="15124" width="10.625" customWidth="1"/>
    <col min="15125" max="15125" width="2.625" customWidth="1"/>
    <col min="15126" max="15126" width="20.625" customWidth="1"/>
    <col min="15127" max="15130" width="15.375" customWidth="1"/>
    <col min="15131" max="15131" width="12.125" customWidth="1"/>
    <col min="15134" max="15134" width="27.75" customWidth="1"/>
    <col min="15361" max="15361" width="2.625" customWidth="1"/>
    <col min="15362" max="15362" width="20.625" customWidth="1"/>
    <col min="15363" max="15363" width="16.625" customWidth="1"/>
    <col min="15364" max="15364" width="5.625" customWidth="1"/>
    <col min="15365" max="15365" width="3.625" customWidth="1"/>
    <col min="15366" max="15367" width="5.625" customWidth="1"/>
    <col min="15368" max="15368" width="3.625" customWidth="1"/>
    <col min="15369" max="15370" width="5.625" customWidth="1"/>
    <col min="15371" max="15371" width="3.625" customWidth="1"/>
    <col min="15372" max="15372" width="5.625" customWidth="1"/>
    <col min="15373" max="15373" width="10.625" customWidth="1"/>
    <col min="15374" max="15374" width="2.625" customWidth="1"/>
    <col min="15375" max="15375" width="20.625" customWidth="1"/>
    <col min="15376" max="15379" width="15.375" customWidth="1"/>
    <col min="15380" max="15380" width="10.625" customWidth="1"/>
    <col min="15381" max="15381" width="2.625" customWidth="1"/>
    <col min="15382" max="15382" width="20.625" customWidth="1"/>
    <col min="15383" max="15386" width="15.375" customWidth="1"/>
    <col min="15387" max="15387" width="12.125" customWidth="1"/>
    <col min="15390" max="15390" width="27.75" customWidth="1"/>
    <col min="15617" max="15617" width="2.625" customWidth="1"/>
    <col min="15618" max="15618" width="20.625" customWidth="1"/>
    <col min="15619" max="15619" width="16.625" customWidth="1"/>
    <col min="15620" max="15620" width="5.625" customWidth="1"/>
    <col min="15621" max="15621" width="3.625" customWidth="1"/>
    <col min="15622" max="15623" width="5.625" customWidth="1"/>
    <col min="15624" max="15624" width="3.625" customWidth="1"/>
    <col min="15625" max="15626" width="5.625" customWidth="1"/>
    <col min="15627" max="15627" width="3.625" customWidth="1"/>
    <col min="15628" max="15628" width="5.625" customWidth="1"/>
    <col min="15629" max="15629" width="10.625" customWidth="1"/>
    <col min="15630" max="15630" width="2.625" customWidth="1"/>
    <col min="15631" max="15631" width="20.625" customWidth="1"/>
    <col min="15632" max="15635" width="15.375" customWidth="1"/>
    <col min="15636" max="15636" width="10.625" customWidth="1"/>
    <col min="15637" max="15637" width="2.625" customWidth="1"/>
    <col min="15638" max="15638" width="20.625" customWidth="1"/>
    <col min="15639" max="15642" width="15.375" customWidth="1"/>
    <col min="15643" max="15643" width="12.125" customWidth="1"/>
    <col min="15646" max="15646" width="27.75" customWidth="1"/>
    <col min="15873" max="15873" width="2.625" customWidth="1"/>
    <col min="15874" max="15874" width="20.625" customWidth="1"/>
    <col min="15875" max="15875" width="16.625" customWidth="1"/>
    <col min="15876" max="15876" width="5.625" customWidth="1"/>
    <col min="15877" max="15877" width="3.625" customWidth="1"/>
    <col min="15878" max="15879" width="5.625" customWidth="1"/>
    <col min="15880" max="15880" width="3.625" customWidth="1"/>
    <col min="15881" max="15882" width="5.625" customWidth="1"/>
    <col min="15883" max="15883" width="3.625" customWidth="1"/>
    <col min="15884" max="15884" width="5.625" customWidth="1"/>
    <col min="15885" max="15885" width="10.625" customWidth="1"/>
    <col min="15886" max="15886" width="2.625" customWidth="1"/>
    <col min="15887" max="15887" width="20.625" customWidth="1"/>
    <col min="15888" max="15891" width="15.375" customWidth="1"/>
    <col min="15892" max="15892" width="10.625" customWidth="1"/>
    <col min="15893" max="15893" width="2.625" customWidth="1"/>
    <col min="15894" max="15894" width="20.625" customWidth="1"/>
    <col min="15895" max="15898" width="15.375" customWidth="1"/>
    <col min="15899" max="15899" width="12.125" customWidth="1"/>
    <col min="15902" max="15902" width="27.75" customWidth="1"/>
    <col min="16129" max="16129" width="2.625" customWidth="1"/>
    <col min="16130" max="16130" width="20.625" customWidth="1"/>
    <col min="16131" max="16131" width="16.625" customWidth="1"/>
    <col min="16132" max="16132" width="5.625" customWidth="1"/>
    <col min="16133" max="16133" width="3.625" customWidth="1"/>
    <col min="16134" max="16135" width="5.625" customWidth="1"/>
    <col min="16136" max="16136" width="3.625" customWidth="1"/>
    <col min="16137" max="16138" width="5.625" customWidth="1"/>
    <col min="16139" max="16139" width="3.625" customWidth="1"/>
    <col min="16140" max="16140" width="5.625" customWidth="1"/>
    <col min="16141" max="16141" width="10.625" customWidth="1"/>
    <col min="16142" max="16142" width="2.625" customWidth="1"/>
    <col min="16143" max="16143" width="20.625" customWidth="1"/>
    <col min="16144" max="16147" width="15.375" customWidth="1"/>
    <col min="16148" max="16148" width="10.625" customWidth="1"/>
    <col min="16149" max="16149" width="2.625" customWidth="1"/>
    <col min="16150" max="16150" width="20.625" customWidth="1"/>
    <col min="16151" max="16154" width="15.375" customWidth="1"/>
    <col min="16155" max="16155" width="12.125" customWidth="1"/>
    <col min="16158" max="16158" width="27.75" customWidth="1"/>
  </cols>
  <sheetData>
    <row r="1" s="1" customFormat="1" ht="24.95" customHeight="1" spans="1:30">
      <c r="A1" s="19" t="s">
        <v>208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N1" s="55" t="s">
        <v>209</v>
      </c>
      <c r="O1" s="55"/>
      <c r="P1" s="55"/>
      <c r="Q1" s="55"/>
      <c r="R1" s="55"/>
      <c r="S1" s="55"/>
      <c r="U1" s="55" t="s">
        <v>210</v>
      </c>
      <c r="V1" s="55"/>
      <c r="W1" s="55"/>
      <c r="X1" s="55"/>
      <c r="Y1" s="55"/>
      <c r="Z1" s="55"/>
      <c r="AA1" s="77"/>
      <c r="AD1" s="77"/>
    </row>
    <row r="2" s="15" customFormat="1" ht="24.95" customHeight="1" spans="1:30">
      <c r="A2" s="21" t="s">
        <v>211</v>
      </c>
      <c r="B2" s="21"/>
      <c r="C2" s="21" t="s">
        <v>212</v>
      </c>
      <c r="D2" s="21" t="s">
        <v>213</v>
      </c>
      <c r="E2" s="21"/>
      <c r="F2" s="21"/>
      <c r="G2" s="21" t="s">
        <v>214</v>
      </c>
      <c r="H2" s="21"/>
      <c r="I2" s="21"/>
      <c r="J2" s="21" t="s">
        <v>215</v>
      </c>
      <c r="K2" s="21"/>
      <c r="L2" s="21"/>
      <c r="M2" s="56"/>
      <c r="N2" s="21" t="s">
        <v>211</v>
      </c>
      <c r="O2" s="21"/>
      <c r="P2" s="21" t="s">
        <v>212</v>
      </c>
      <c r="Q2" s="21" t="s">
        <v>213</v>
      </c>
      <c r="R2" s="21" t="s">
        <v>214</v>
      </c>
      <c r="S2" s="21" t="s">
        <v>215</v>
      </c>
      <c r="U2" s="21" t="s">
        <v>216</v>
      </c>
      <c r="V2" s="21"/>
      <c r="W2" s="21" t="s">
        <v>212</v>
      </c>
      <c r="X2" s="21" t="s">
        <v>213</v>
      </c>
      <c r="Y2" s="21" t="s">
        <v>214</v>
      </c>
      <c r="Z2" s="21" t="s">
        <v>215</v>
      </c>
      <c r="AA2" s="78"/>
      <c r="AD2" s="78"/>
    </row>
    <row r="3" s="15" customFormat="1" ht="15.95" customHeight="1" spans="1:30">
      <c r="A3" s="22" t="s">
        <v>217</v>
      </c>
      <c r="B3" s="22"/>
      <c r="C3" s="21" t="str">
        <f t="shared" ref="C3:C6" si="0">P3</f>
        <v>肇东市北八街亿科世纪城一期中央华庭4号楼14层1405室</v>
      </c>
      <c r="D3" s="21" t="str">
        <f t="shared" ref="D3:D6" si="1">Q3</f>
        <v>时尚花园广场3#楼2单元302室</v>
      </c>
      <c r="E3" s="21"/>
      <c r="F3" s="21"/>
      <c r="G3" s="21" t="str">
        <f t="shared" ref="G3:G6" si="2">R3</f>
        <v>时尚花园广场3#楼1单元301室</v>
      </c>
      <c r="H3" s="21"/>
      <c r="I3" s="21"/>
      <c r="J3" s="21" t="str">
        <f t="shared" ref="J3:J6" si="3">S3</f>
        <v>时尚花园广场4#楼4单元301室</v>
      </c>
      <c r="K3" s="21"/>
      <c r="L3" s="21"/>
      <c r="N3" s="22" t="s">
        <v>217</v>
      </c>
      <c r="O3" s="22"/>
      <c r="P3" s="21" t="str">
        <f t="shared" ref="P3:S3" si="4">W3</f>
        <v>肇东市北八街亿科世纪城一期中央华庭4号楼14层1405室</v>
      </c>
      <c r="Q3" s="21" t="str">
        <f t="shared" si="4"/>
        <v>时尚花园广场3#楼2单元302室</v>
      </c>
      <c r="R3" s="21" t="str">
        <f t="shared" si="4"/>
        <v>时尚花园广场3#楼1单元301室</v>
      </c>
      <c r="S3" s="21" t="str">
        <f t="shared" si="4"/>
        <v>时尚花园广场4#楼4单元301室</v>
      </c>
      <c r="U3" s="21" t="s">
        <v>217</v>
      </c>
      <c r="V3" s="21"/>
      <c r="W3" s="21" t="str">
        <f>房屋建筑物!C56</f>
        <v>肇东市北八街亿科世纪城一期中央华庭4号楼14层1405室</v>
      </c>
      <c r="X3" s="21" t="s">
        <v>218</v>
      </c>
      <c r="Y3" s="21" t="s">
        <v>219</v>
      </c>
      <c r="Z3" s="21" t="s">
        <v>220</v>
      </c>
      <c r="AA3" s="194"/>
      <c r="AB3" s="195"/>
      <c r="AD3" s="78"/>
    </row>
    <row r="4" s="15" customFormat="1" ht="15.95" customHeight="1" spans="1:30">
      <c r="A4" s="22" t="s">
        <v>221</v>
      </c>
      <c r="B4" s="22"/>
      <c r="C4" s="21" t="str">
        <f t="shared" si="0"/>
        <v>金色莱茵</v>
      </c>
      <c r="D4" s="23" t="str">
        <f t="shared" si="1"/>
        <v>时尚花园广场</v>
      </c>
      <c r="E4" s="24"/>
      <c r="F4" s="25"/>
      <c r="G4" s="23" t="str">
        <f t="shared" si="2"/>
        <v>时尚花园广场</v>
      </c>
      <c r="H4" s="24"/>
      <c r="I4" s="25"/>
      <c r="J4" s="23" t="str">
        <f t="shared" si="3"/>
        <v>时尚花园广场</v>
      </c>
      <c r="K4" s="24"/>
      <c r="L4" s="25"/>
      <c r="N4" s="22" t="s">
        <v>221</v>
      </c>
      <c r="O4" s="22"/>
      <c r="P4" s="21" t="str">
        <f>W4</f>
        <v>金色莱茵</v>
      </c>
      <c r="Q4" s="21" t="str">
        <f t="shared" ref="Q4:S6" si="5">X4</f>
        <v>时尚花园广场</v>
      </c>
      <c r="R4" s="21" t="str">
        <f t="shared" si="5"/>
        <v>时尚花园广场</v>
      </c>
      <c r="S4" s="21" t="str">
        <f t="shared" si="5"/>
        <v>时尚花园广场</v>
      </c>
      <c r="U4" s="21" t="s">
        <v>221</v>
      </c>
      <c r="V4" s="21"/>
      <c r="W4" s="21" t="s">
        <v>222</v>
      </c>
      <c r="X4" s="21" t="s">
        <v>223</v>
      </c>
      <c r="Y4" s="21" t="s">
        <v>223</v>
      </c>
      <c r="Z4" s="21" t="s">
        <v>223</v>
      </c>
      <c r="AA4" s="196"/>
      <c r="AB4" s="196"/>
      <c r="AC4" s="196"/>
      <c r="AD4" s="78"/>
    </row>
    <row r="5" s="15" customFormat="1" ht="15.95" customHeight="1" spans="1:30">
      <c r="A5" s="22" t="s">
        <v>224</v>
      </c>
      <c r="B5" s="22"/>
      <c r="C5" s="26"/>
      <c r="D5" s="21" t="str">
        <f t="shared" si="1"/>
        <v>一次性付款</v>
      </c>
      <c r="E5" s="21"/>
      <c r="F5" s="21"/>
      <c r="G5" s="21" t="str">
        <f t="shared" si="2"/>
        <v>一次性付款</v>
      </c>
      <c r="H5" s="21"/>
      <c r="I5" s="21"/>
      <c r="J5" s="21" t="str">
        <f t="shared" si="3"/>
        <v>一次性付款</v>
      </c>
      <c r="K5" s="21"/>
      <c r="L5" s="21"/>
      <c r="N5" s="22" t="s">
        <v>224</v>
      </c>
      <c r="O5" s="22"/>
      <c r="P5" s="26"/>
      <c r="Q5" s="21" t="str">
        <f>X5</f>
        <v>一次性付款</v>
      </c>
      <c r="R5" s="21" t="str">
        <f t="shared" si="5"/>
        <v>一次性付款</v>
      </c>
      <c r="S5" s="21" t="str">
        <f t="shared" si="5"/>
        <v>一次性付款</v>
      </c>
      <c r="U5" s="21" t="s">
        <v>224</v>
      </c>
      <c r="V5" s="21"/>
      <c r="W5" s="26"/>
      <c r="X5" s="21" t="s">
        <v>225</v>
      </c>
      <c r="Y5" s="21" t="s">
        <v>225</v>
      </c>
      <c r="Z5" s="21" t="s">
        <v>225</v>
      </c>
      <c r="AD5" s="78"/>
    </row>
    <row r="6" s="15" customFormat="1" ht="15.95" customHeight="1" spans="1:30">
      <c r="A6" s="22" t="s">
        <v>226</v>
      </c>
      <c r="B6" s="22"/>
      <c r="C6" s="21" t="str">
        <f t="shared" si="0"/>
        <v>待估</v>
      </c>
      <c r="D6" s="27">
        <f t="shared" si="1"/>
        <v>2370</v>
      </c>
      <c r="E6" s="27"/>
      <c r="F6" s="27"/>
      <c r="G6" s="27">
        <f t="shared" si="2"/>
        <v>2320</v>
      </c>
      <c r="H6" s="27"/>
      <c r="I6" s="27"/>
      <c r="J6" s="27">
        <f t="shared" si="3"/>
        <v>2210</v>
      </c>
      <c r="K6" s="27"/>
      <c r="L6" s="27"/>
      <c r="N6" s="22" t="s">
        <v>227</v>
      </c>
      <c r="O6" s="22"/>
      <c r="P6" s="21" t="str">
        <f>W6</f>
        <v>待估</v>
      </c>
      <c r="Q6" s="35">
        <f>X6</f>
        <v>2370</v>
      </c>
      <c r="R6" s="35">
        <f t="shared" si="5"/>
        <v>2320</v>
      </c>
      <c r="S6" s="35">
        <f t="shared" si="5"/>
        <v>2210</v>
      </c>
      <c r="T6" s="41"/>
      <c r="U6" s="21" t="s">
        <v>227</v>
      </c>
      <c r="V6" s="21"/>
      <c r="W6" s="21" t="s">
        <v>228</v>
      </c>
      <c r="X6" s="35">
        <f>ROUND(28.4/X24*10000,-1)</f>
        <v>2370</v>
      </c>
      <c r="Y6" s="35">
        <f>ROUND(19.5/Y24*10000,-1)</f>
        <v>2320</v>
      </c>
      <c r="Z6" s="35">
        <f>ROUND(21.7/Z24*10000,-1)</f>
        <v>2210</v>
      </c>
      <c r="AD6" s="78"/>
    </row>
    <row r="7" s="15" customFormat="1" ht="15.95" customHeight="1" spans="1:30">
      <c r="A7" s="22" t="s">
        <v>229</v>
      </c>
      <c r="B7" s="22"/>
      <c r="C7" s="23">
        <v>100</v>
      </c>
      <c r="D7" s="23">
        <v>100</v>
      </c>
      <c r="E7" s="24" t="s">
        <v>230</v>
      </c>
      <c r="F7" s="28">
        <f>Q7</f>
        <v>103</v>
      </c>
      <c r="G7" s="23">
        <v>100</v>
      </c>
      <c r="H7" s="24" t="s">
        <v>230</v>
      </c>
      <c r="I7" s="60">
        <f>R7</f>
        <v>102</v>
      </c>
      <c r="J7" s="23">
        <v>100</v>
      </c>
      <c r="K7" s="24" t="s">
        <v>230</v>
      </c>
      <c r="L7" s="61">
        <f>S7</f>
        <v>102</v>
      </c>
      <c r="N7" s="22" t="s">
        <v>229</v>
      </c>
      <c r="O7" s="22"/>
      <c r="P7" s="21">
        <v>100</v>
      </c>
      <c r="Q7" s="21">
        <f>ROUND(4097/3994*100,0)</f>
        <v>103</v>
      </c>
      <c r="R7" s="189">
        <f>ROUND(4067/3994*100,0)</f>
        <v>102</v>
      </c>
      <c r="S7" s="21">
        <f>ROUND(4062/3994*100,0)</f>
        <v>102</v>
      </c>
      <c r="T7" s="41"/>
      <c r="U7" s="21" t="s">
        <v>229</v>
      </c>
      <c r="V7" s="21"/>
      <c r="W7" s="190">
        <v>42063</v>
      </c>
      <c r="X7" s="190">
        <v>41907</v>
      </c>
      <c r="Y7" s="190">
        <v>41958</v>
      </c>
      <c r="Z7" s="190">
        <v>42016</v>
      </c>
      <c r="AD7" s="78"/>
    </row>
    <row r="8" s="15" customFormat="1" ht="15.95" customHeight="1" spans="1:30">
      <c r="A8" s="22" t="s">
        <v>231</v>
      </c>
      <c r="B8" s="22"/>
      <c r="C8" s="23">
        <v>100</v>
      </c>
      <c r="D8" s="23">
        <v>100</v>
      </c>
      <c r="E8" s="24" t="s">
        <v>230</v>
      </c>
      <c r="F8" s="28">
        <f t="shared" ref="F8:F14" si="6">Q8</f>
        <v>100</v>
      </c>
      <c r="G8" s="23">
        <v>100</v>
      </c>
      <c r="H8" s="24" t="s">
        <v>230</v>
      </c>
      <c r="I8" s="60">
        <f t="shared" ref="I8:I14" si="7">R8</f>
        <v>100</v>
      </c>
      <c r="J8" s="23">
        <v>100</v>
      </c>
      <c r="K8" s="24" t="s">
        <v>230</v>
      </c>
      <c r="L8" s="61">
        <f t="shared" ref="L8:L14" si="8">S8</f>
        <v>100</v>
      </c>
      <c r="N8" s="22" t="s">
        <v>231</v>
      </c>
      <c r="O8" s="22"/>
      <c r="P8" s="21">
        <v>100</v>
      </c>
      <c r="Q8" s="21">
        <v>100</v>
      </c>
      <c r="R8" s="21">
        <v>100</v>
      </c>
      <c r="S8" s="21">
        <v>100</v>
      </c>
      <c r="T8" s="41"/>
      <c r="U8" s="21" t="s">
        <v>231</v>
      </c>
      <c r="V8" s="21"/>
      <c r="W8" s="21" t="s">
        <v>232</v>
      </c>
      <c r="X8" s="21" t="s">
        <v>232</v>
      </c>
      <c r="Y8" s="21" t="s">
        <v>232</v>
      </c>
      <c r="Z8" s="21" t="s">
        <v>232</v>
      </c>
      <c r="AD8" s="78"/>
    </row>
    <row r="9" s="15" customFormat="1" ht="15.95" customHeight="1" spans="1:30">
      <c r="A9" s="22" t="s">
        <v>233</v>
      </c>
      <c r="B9" s="22"/>
      <c r="C9" s="23">
        <v>100</v>
      </c>
      <c r="D9" s="23">
        <v>100</v>
      </c>
      <c r="E9" s="24" t="s">
        <v>230</v>
      </c>
      <c r="F9" s="28">
        <f t="shared" si="6"/>
        <v>100</v>
      </c>
      <c r="G9" s="23">
        <v>100</v>
      </c>
      <c r="H9" s="24" t="s">
        <v>230</v>
      </c>
      <c r="I9" s="60">
        <f t="shared" si="7"/>
        <v>100</v>
      </c>
      <c r="J9" s="23">
        <v>100</v>
      </c>
      <c r="K9" s="24" t="s">
        <v>230</v>
      </c>
      <c r="L9" s="61">
        <f t="shared" si="8"/>
        <v>100</v>
      </c>
      <c r="N9" s="22" t="s">
        <v>233</v>
      </c>
      <c r="O9" s="22"/>
      <c r="P9" s="21">
        <v>100</v>
      </c>
      <c r="Q9" s="21">
        <v>100</v>
      </c>
      <c r="R9" s="21">
        <v>100</v>
      </c>
      <c r="S9" s="21">
        <v>100</v>
      </c>
      <c r="T9" s="41"/>
      <c r="U9" s="21" t="s">
        <v>233</v>
      </c>
      <c r="V9" s="21"/>
      <c r="W9" s="21" t="s">
        <v>234</v>
      </c>
      <c r="X9" s="21" t="s">
        <v>234</v>
      </c>
      <c r="Y9" s="21" t="s">
        <v>234</v>
      </c>
      <c r="Z9" s="21" t="s">
        <v>234</v>
      </c>
      <c r="AD9" s="78"/>
    </row>
    <row r="10" s="15" customFormat="1" ht="15.95" customHeight="1" spans="1:30">
      <c r="A10" s="29" t="s">
        <v>235</v>
      </c>
      <c r="B10" s="30" t="s">
        <v>236</v>
      </c>
      <c r="C10" s="23">
        <v>100</v>
      </c>
      <c r="D10" s="23">
        <v>100</v>
      </c>
      <c r="E10" s="24" t="s">
        <v>230</v>
      </c>
      <c r="F10" s="28">
        <f t="shared" si="6"/>
        <v>100</v>
      </c>
      <c r="G10" s="23">
        <v>100</v>
      </c>
      <c r="H10" s="24" t="s">
        <v>230</v>
      </c>
      <c r="I10" s="60">
        <f t="shared" si="7"/>
        <v>100</v>
      </c>
      <c r="J10" s="23">
        <v>100</v>
      </c>
      <c r="K10" s="24" t="s">
        <v>230</v>
      </c>
      <c r="L10" s="61">
        <f t="shared" si="8"/>
        <v>100</v>
      </c>
      <c r="N10" s="185" t="s">
        <v>235</v>
      </c>
      <c r="O10" s="22" t="s">
        <v>236</v>
      </c>
      <c r="P10" s="21">
        <v>100</v>
      </c>
      <c r="Q10" s="21">
        <v>100</v>
      </c>
      <c r="R10" s="21">
        <v>100</v>
      </c>
      <c r="S10" s="21">
        <v>100</v>
      </c>
      <c r="T10" s="41"/>
      <c r="U10" s="185" t="s">
        <v>235</v>
      </c>
      <c r="V10" s="22" t="s">
        <v>236</v>
      </c>
      <c r="W10" s="21" t="s">
        <v>237</v>
      </c>
      <c r="X10" s="21" t="s">
        <v>237</v>
      </c>
      <c r="Y10" s="21" t="s">
        <v>237</v>
      </c>
      <c r="Z10" s="21" t="s">
        <v>237</v>
      </c>
      <c r="AD10" s="78"/>
    </row>
    <row r="11" s="15" customFormat="1" ht="15.95" customHeight="1" spans="1:30">
      <c r="A11" s="31"/>
      <c r="B11" s="22" t="s">
        <v>238</v>
      </c>
      <c r="C11" s="23">
        <v>100</v>
      </c>
      <c r="D11" s="23">
        <v>100</v>
      </c>
      <c r="E11" s="24" t="s">
        <v>230</v>
      </c>
      <c r="F11" s="28">
        <f t="shared" si="6"/>
        <v>100</v>
      </c>
      <c r="G11" s="23">
        <v>100</v>
      </c>
      <c r="H11" s="24" t="s">
        <v>230</v>
      </c>
      <c r="I11" s="60">
        <f t="shared" si="7"/>
        <v>100</v>
      </c>
      <c r="J11" s="23">
        <v>100</v>
      </c>
      <c r="K11" s="24" t="s">
        <v>230</v>
      </c>
      <c r="L11" s="61">
        <f t="shared" si="8"/>
        <v>100</v>
      </c>
      <c r="N11" s="185"/>
      <c r="O11" s="22" t="s">
        <v>238</v>
      </c>
      <c r="P11" s="21">
        <v>100</v>
      </c>
      <c r="Q11" s="21">
        <v>100</v>
      </c>
      <c r="R11" s="21">
        <v>100</v>
      </c>
      <c r="S11" s="21">
        <v>100</v>
      </c>
      <c r="T11" s="41"/>
      <c r="U11" s="185"/>
      <c r="V11" s="22" t="s">
        <v>238</v>
      </c>
      <c r="W11" s="191" t="s">
        <v>239</v>
      </c>
      <c r="X11" s="191" t="s">
        <v>239</v>
      </c>
      <c r="Y11" s="191" t="s">
        <v>239</v>
      </c>
      <c r="Z11" s="191" t="s">
        <v>239</v>
      </c>
      <c r="AD11" s="78"/>
    </row>
    <row r="12" s="15" customFormat="1" ht="15.95" customHeight="1" spans="1:30">
      <c r="A12" s="31"/>
      <c r="B12" s="30" t="s">
        <v>240</v>
      </c>
      <c r="C12" s="23">
        <v>100</v>
      </c>
      <c r="D12" s="23">
        <v>100</v>
      </c>
      <c r="E12" s="24" t="s">
        <v>230</v>
      </c>
      <c r="F12" s="28">
        <f t="shared" si="6"/>
        <v>100</v>
      </c>
      <c r="G12" s="23">
        <v>100</v>
      </c>
      <c r="H12" s="24" t="s">
        <v>230</v>
      </c>
      <c r="I12" s="60">
        <f t="shared" si="7"/>
        <v>100</v>
      </c>
      <c r="J12" s="23">
        <v>100</v>
      </c>
      <c r="K12" s="24" t="s">
        <v>230</v>
      </c>
      <c r="L12" s="61">
        <f t="shared" si="8"/>
        <v>100</v>
      </c>
      <c r="N12" s="185"/>
      <c r="O12" s="22" t="s">
        <v>240</v>
      </c>
      <c r="P12" s="21">
        <v>100</v>
      </c>
      <c r="Q12" s="21">
        <v>100</v>
      </c>
      <c r="R12" s="21">
        <v>100</v>
      </c>
      <c r="S12" s="21">
        <v>100</v>
      </c>
      <c r="T12" s="41"/>
      <c r="U12" s="185"/>
      <c r="V12" s="22" t="s">
        <v>240</v>
      </c>
      <c r="W12" s="21" t="s">
        <v>241</v>
      </c>
      <c r="X12" s="21" t="s">
        <v>241</v>
      </c>
      <c r="Y12" s="21" t="s">
        <v>241</v>
      </c>
      <c r="Z12" s="21" t="s">
        <v>241</v>
      </c>
      <c r="AD12" s="78"/>
    </row>
    <row r="13" s="15" customFormat="1" ht="15.95" customHeight="1" spans="1:30">
      <c r="A13" s="31"/>
      <c r="B13" s="30" t="s">
        <v>242</v>
      </c>
      <c r="C13" s="23">
        <v>100</v>
      </c>
      <c r="D13" s="23">
        <v>100</v>
      </c>
      <c r="E13" s="24" t="s">
        <v>230</v>
      </c>
      <c r="F13" s="28">
        <f t="shared" si="6"/>
        <v>100</v>
      </c>
      <c r="G13" s="23">
        <v>100</v>
      </c>
      <c r="H13" s="24" t="s">
        <v>230</v>
      </c>
      <c r="I13" s="60">
        <f t="shared" si="7"/>
        <v>100</v>
      </c>
      <c r="J13" s="23">
        <v>100</v>
      </c>
      <c r="K13" s="24" t="s">
        <v>230</v>
      </c>
      <c r="L13" s="61">
        <f t="shared" si="8"/>
        <v>100</v>
      </c>
      <c r="N13" s="185"/>
      <c r="O13" s="22" t="s">
        <v>242</v>
      </c>
      <c r="P13" s="21">
        <v>100</v>
      </c>
      <c r="Q13" s="21">
        <v>100</v>
      </c>
      <c r="R13" s="21">
        <v>100</v>
      </c>
      <c r="S13" s="21">
        <v>100</v>
      </c>
      <c r="T13" s="41"/>
      <c r="U13" s="185"/>
      <c r="V13" s="22" t="s">
        <v>242</v>
      </c>
      <c r="W13" s="21" t="s">
        <v>237</v>
      </c>
      <c r="X13" s="21" t="s">
        <v>237</v>
      </c>
      <c r="Y13" s="21" t="s">
        <v>237</v>
      </c>
      <c r="Z13" s="21" t="s">
        <v>237</v>
      </c>
      <c r="AD13" s="78"/>
    </row>
    <row r="14" s="15" customFormat="1" ht="15.95" customHeight="1" spans="1:30">
      <c r="A14" s="31"/>
      <c r="B14" s="22" t="s">
        <v>243</v>
      </c>
      <c r="C14" s="23">
        <v>100</v>
      </c>
      <c r="D14" s="23">
        <v>100</v>
      </c>
      <c r="E14" s="24" t="s">
        <v>230</v>
      </c>
      <c r="F14" s="28">
        <f t="shared" si="6"/>
        <v>100</v>
      </c>
      <c r="G14" s="23">
        <v>100</v>
      </c>
      <c r="H14" s="24" t="s">
        <v>230</v>
      </c>
      <c r="I14" s="60">
        <f t="shared" si="7"/>
        <v>100</v>
      </c>
      <c r="J14" s="23">
        <v>100</v>
      </c>
      <c r="K14" s="24" t="s">
        <v>230</v>
      </c>
      <c r="L14" s="61">
        <f t="shared" si="8"/>
        <v>100</v>
      </c>
      <c r="N14" s="185"/>
      <c r="O14" s="22" t="s">
        <v>243</v>
      </c>
      <c r="P14" s="21">
        <v>100</v>
      </c>
      <c r="Q14" s="21">
        <v>100</v>
      </c>
      <c r="R14" s="21">
        <v>100</v>
      </c>
      <c r="S14" s="21">
        <v>100</v>
      </c>
      <c r="T14" s="41"/>
      <c r="U14" s="185"/>
      <c r="V14" s="22" t="s">
        <v>243</v>
      </c>
      <c r="W14" s="22" t="s">
        <v>244</v>
      </c>
      <c r="X14" s="22" t="s">
        <v>244</v>
      </c>
      <c r="Y14" s="22" t="s">
        <v>244</v>
      </c>
      <c r="Z14" s="22" t="s">
        <v>244</v>
      </c>
      <c r="AD14" s="78"/>
    </row>
    <row r="15" s="15" customFormat="1" ht="15.95" customHeight="1" spans="1:30">
      <c r="A15" s="32"/>
      <c r="B15" s="22" t="s">
        <v>245</v>
      </c>
      <c r="C15" s="21"/>
      <c r="D15" s="184">
        <f>ROUND(D10/F10*D11/F11*D12/F12*D13/F13*D14/F14,4)</f>
        <v>1</v>
      </c>
      <c r="E15" s="184"/>
      <c r="F15" s="184"/>
      <c r="G15" s="184">
        <f>ROUND(G10/I10*G11/I11*G12/I12*G13/I13*G14/I14,4)</f>
        <v>1</v>
      </c>
      <c r="H15" s="184"/>
      <c r="I15" s="184"/>
      <c r="J15" s="184">
        <f>ROUND(J10/L10*J11/L11*J12/L12*J13/L13*J14/L14,4)</f>
        <v>1</v>
      </c>
      <c r="K15" s="184"/>
      <c r="L15" s="184"/>
      <c r="N15" s="186"/>
      <c r="O15" s="187"/>
      <c r="P15" s="187"/>
      <c r="Q15" s="187"/>
      <c r="R15" s="187"/>
      <c r="S15" s="187"/>
      <c r="T15" s="41"/>
      <c r="U15" s="186"/>
      <c r="V15" s="187"/>
      <c r="W15" s="187"/>
      <c r="X15" s="187"/>
      <c r="Y15" s="187"/>
      <c r="Z15" s="187"/>
      <c r="AD15" s="78"/>
    </row>
    <row r="16" s="15" customFormat="1" ht="15.95" customHeight="1" spans="1:30">
      <c r="A16" s="29" t="s">
        <v>246</v>
      </c>
      <c r="B16" s="22" t="s">
        <v>247</v>
      </c>
      <c r="C16" s="23">
        <v>100</v>
      </c>
      <c r="D16" s="23">
        <v>100</v>
      </c>
      <c r="E16" s="24" t="s">
        <v>230</v>
      </c>
      <c r="F16" s="28">
        <f>Q16</f>
        <v>100</v>
      </c>
      <c r="G16" s="23">
        <v>100</v>
      </c>
      <c r="H16" s="24" t="s">
        <v>230</v>
      </c>
      <c r="I16" s="61">
        <f>R16</f>
        <v>100</v>
      </c>
      <c r="J16" s="23">
        <v>100</v>
      </c>
      <c r="K16" s="24" t="s">
        <v>230</v>
      </c>
      <c r="L16" s="61">
        <f>S16</f>
        <v>100</v>
      </c>
      <c r="N16" s="29" t="s">
        <v>246</v>
      </c>
      <c r="O16" s="22" t="s">
        <v>247</v>
      </c>
      <c r="P16" s="21">
        <v>100</v>
      </c>
      <c r="Q16" s="21">
        <v>100</v>
      </c>
      <c r="R16" s="21">
        <v>100</v>
      </c>
      <c r="S16" s="21">
        <v>100</v>
      </c>
      <c r="T16" s="41"/>
      <c r="U16" s="185" t="s">
        <v>246</v>
      </c>
      <c r="V16" s="22" t="s">
        <v>248</v>
      </c>
      <c r="W16" s="22" t="s">
        <v>249</v>
      </c>
      <c r="X16" s="22" t="s">
        <v>249</v>
      </c>
      <c r="Y16" s="22" t="s">
        <v>249</v>
      </c>
      <c r="Z16" s="22" t="s">
        <v>249</v>
      </c>
      <c r="AB16" s="195"/>
      <c r="AD16" s="78"/>
    </row>
    <row r="17" s="15" customFormat="1" ht="15.95" customHeight="1" spans="1:30">
      <c r="A17" s="31"/>
      <c r="B17" s="22" t="s">
        <v>250</v>
      </c>
      <c r="C17" s="23">
        <v>100</v>
      </c>
      <c r="D17" s="23">
        <v>100</v>
      </c>
      <c r="E17" s="24" t="s">
        <v>230</v>
      </c>
      <c r="F17" s="28">
        <f t="shared" ref="F17:F27" si="9">Q17</f>
        <v>100</v>
      </c>
      <c r="G17" s="23">
        <v>100</v>
      </c>
      <c r="H17" s="24" t="s">
        <v>230</v>
      </c>
      <c r="I17" s="61">
        <f t="shared" ref="I17:I27" si="10">R17</f>
        <v>100</v>
      </c>
      <c r="J17" s="23">
        <v>100</v>
      </c>
      <c r="K17" s="24" t="s">
        <v>230</v>
      </c>
      <c r="L17" s="61">
        <f t="shared" ref="L17:L27" si="11">S17</f>
        <v>100</v>
      </c>
      <c r="N17" s="31"/>
      <c r="O17" s="22" t="s">
        <v>250</v>
      </c>
      <c r="P17" s="21">
        <v>100</v>
      </c>
      <c r="Q17" s="21">
        <v>100</v>
      </c>
      <c r="R17" s="21">
        <v>100</v>
      </c>
      <c r="S17" s="21">
        <v>100</v>
      </c>
      <c r="T17" s="41"/>
      <c r="U17" s="185"/>
      <c r="V17" s="22" t="s">
        <v>250</v>
      </c>
      <c r="W17" s="21" t="s">
        <v>251</v>
      </c>
      <c r="X17" s="21" t="s">
        <v>251</v>
      </c>
      <c r="Y17" s="21" t="s">
        <v>251</v>
      </c>
      <c r="Z17" s="21" t="s">
        <v>251</v>
      </c>
      <c r="AB17" s="195"/>
      <c r="AD17" s="78"/>
    </row>
    <row r="18" s="15" customFormat="1" ht="15.95" customHeight="1" spans="1:30">
      <c r="A18" s="31"/>
      <c r="B18" s="22" t="s">
        <v>252</v>
      </c>
      <c r="C18" s="23">
        <v>100</v>
      </c>
      <c r="D18" s="23">
        <v>100</v>
      </c>
      <c r="E18" s="24" t="s">
        <v>230</v>
      </c>
      <c r="F18" s="28">
        <f t="shared" si="9"/>
        <v>100</v>
      </c>
      <c r="G18" s="23">
        <v>100</v>
      </c>
      <c r="H18" s="24" t="s">
        <v>230</v>
      </c>
      <c r="I18" s="61">
        <f t="shared" si="10"/>
        <v>100</v>
      </c>
      <c r="J18" s="23">
        <v>100</v>
      </c>
      <c r="K18" s="24" t="s">
        <v>230</v>
      </c>
      <c r="L18" s="61">
        <f t="shared" si="11"/>
        <v>100</v>
      </c>
      <c r="N18" s="31"/>
      <c r="O18" s="22" t="s">
        <v>252</v>
      </c>
      <c r="P18" s="21">
        <v>100</v>
      </c>
      <c r="Q18" s="21">
        <v>100</v>
      </c>
      <c r="R18" s="21">
        <v>100</v>
      </c>
      <c r="S18" s="21">
        <v>100</v>
      </c>
      <c r="T18" s="41"/>
      <c r="U18" s="185"/>
      <c r="V18" s="22" t="s">
        <v>252</v>
      </c>
      <c r="W18" s="192">
        <v>0.95</v>
      </c>
      <c r="X18" s="192">
        <v>0.95</v>
      </c>
      <c r="Y18" s="192">
        <v>0.95</v>
      </c>
      <c r="Z18" s="192">
        <v>0.95</v>
      </c>
      <c r="AA18" s="197"/>
      <c r="AB18" s="195"/>
      <c r="AD18" s="78"/>
    </row>
    <row r="19" s="15" customFormat="1" ht="15.95" customHeight="1" spans="1:30">
      <c r="A19" s="31"/>
      <c r="B19" s="22" t="s">
        <v>253</v>
      </c>
      <c r="C19" s="23">
        <v>100</v>
      </c>
      <c r="D19" s="23">
        <v>100</v>
      </c>
      <c r="E19" s="24" t="s">
        <v>230</v>
      </c>
      <c r="F19" s="28">
        <f t="shared" si="9"/>
        <v>100</v>
      </c>
      <c r="G19" s="23">
        <v>100</v>
      </c>
      <c r="H19" s="24" t="s">
        <v>230</v>
      </c>
      <c r="I19" s="61">
        <f t="shared" si="10"/>
        <v>100</v>
      </c>
      <c r="J19" s="23">
        <v>100</v>
      </c>
      <c r="K19" s="24" t="s">
        <v>230</v>
      </c>
      <c r="L19" s="61">
        <f t="shared" si="11"/>
        <v>100</v>
      </c>
      <c r="N19" s="31"/>
      <c r="O19" s="22" t="s">
        <v>253</v>
      </c>
      <c r="P19" s="21">
        <v>100</v>
      </c>
      <c r="Q19" s="21">
        <v>100</v>
      </c>
      <c r="R19" s="21">
        <v>100</v>
      </c>
      <c r="S19" s="21">
        <v>100</v>
      </c>
      <c r="T19" s="41"/>
      <c r="U19" s="185"/>
      <c r="V19" s="22" t="s">
        <v>253</v>
      </c>
      <c r="W19" s="21" t="s">
        <v>254</v>
      </c>
      <c r="X19" s="21" t="s">
        <v>254</v>
      </c>
      <c r="Y19" s="21" t="s">
        <v>254</v>
      </c>
      <c r="Z19" s="21" t="s">
        <v>254</v>
      </c>
      <c r="AB19" s="195"/>
      <c r="AD19" s="78"/>
    </row>
    <row r="20" s="15" customFormat="1" ht="15.95" customHeight="1" spans="1:30">
      <c r="A20" s="31"/>
      <c r="B20" s="22" t="s">
        <v>255</v>
      </c>
      <c r="C20" s="23">
        <v>100</v>
      </c>
      <c r="D20" s="23">
        <v>100</v>
      </c>
      <c r="E20" s="24" t="s">
        <v>230</v>
      </c>
      <c r="F20" s="28">
        <f t="shared" si="9"/>
        <v>100</v>
      </c>
      <c r="G20" s="23">
        <v>100</v>
      </c>
      <c r="H20" s="24" t="s">
        <v>230</v>
      </c>
      <c r="I20" s="61">
        <f t="shared" si="10"/>
        <v>100</v>
      </c>
      <c r="J20" s="23">
        <v>100</v>
      </c>
      <c r="K20" s="24" t="s">
        <v>230</v>
      </c>
      <c r="L20" s="61">
        <f t="shared" si="11"/>
        <v>100</v>
      </c>
      <c r="N20" s="31"/>
      <c r="O20" s="22" t="s">
        <v>255</v>
      </c>
      <c r="P20" s="21">
        <v>100</v>
      </c>
      <c r="Q20" s="21">
        <v>100</v>
      </c>
      <c r="R20" s="21">
        <v>100</v>
      </c>
      <c r="S20" s="21">
        <v>100</v>
      </c>
      <c r="T20" s="41"/>
      <c r="U20" s="185"/>
      <c r="V20" s="22" t="s">
        <v>255</v>
      </c>
      <c r="W20" s="21" t="s">
        <v>256</v>
      </c>
      <c r="X20" s="21" t="s">
        <v>256</v>
      </c>
      <c r="Y20" s="21" t="s">
        <v>256</v>
      </c>
      <c r="Z20" s="21" t="s">
        <v>256</v>
      </c>
      <c r="AB20" s="195"/>
      <c r="AD20" s="78"/>
    </row>
    <row r="21" s="15" customFormat="1" ht="15.95" customHeight="1" spans="1:30">
      <c r="A21" s="31"/>
      <c r="B21" s="22" t="s">
        <v>257</v>
      </c>
      <c r="C21" s="23">
        <v>100</v>
      </c>
      <c r="D21" s="23">
        <v>100</v>
      </c>
      <c r="E21" s="24" t="s">
        <v>230</v>
      </c>
      <c r="F21" s="28">
        <f t="shared" si="9"/>
        <v>100</v>
      </c>
      <c r="G21" s="23">
        <v>100</v>
      </c>
      <c r="H21" s="24" t="s">
        <v>230</v>
      </c>
      <c r="I21" s="61">
        <f t="shared" si="10"/>
        <v>100</v>
      </c>
      <c r="J21" s="23">
        <v>100</v>
      </c>
      <c r="K21" s="24" t="s">
        <v>230</v>
      </c>
      <c r="L21" s="61">
        <f t="shared" si="11"/>
        <v>100</v>
      </c>
      <c r="N21" s="31"/>
      <c r="O21" s="22" t="s">
        <v>257</v>
      </c>
      <c r="P21" s="21">
        <v>100</v>
      </c>
      <c r="Q21" s="21">
        <v>100</v>
      </c>
      <c r="R21" s="21">
        <v>100</v>
      </c>
      <c r="S21" s="21">
        <v>100</v>
      </c>
      <c r="T21" s="41"/>
      <c r="U21" s="185"/>
      <c r="V21" s="22" t="s">
        <v>257</v>
      </c>
      <c r="W21" s="22" t="s">
        <v>258</v>
      </c>
      <c r="X21" s="22" t="s">
        <v>258</v>
      </c>
      <c r="Y21" s="22" t="s">
        <v>258</v>
      </c>
      <c r="Z21" s="22" t="s">
        <v>258</v>
      </c>
      <c r="AD21" s="78"/>
    </row>
    <row r="22" s="15" customFormat="1" ht="15.95" customHeight="1" spans="1:30">
      <c r="A22" s="31"/>
      <c r="B22" s="22" t="s">
        <v>259</v>
      </c>
      <c r="C22" s="23">
        <v>100</v>
      </c>
      <c r="D22" s="23">
        <v>100</v>
      </c>
      <c r="E22" s="24" t="s">
        <v>230</v>
      </c>
      <c r="F22" s="28">
        <f t="shared" si="9"/>
        <v>100</v>
      </c>
      <c r="G22" s="23">
        <v>100</v>
      </c>
      <c r="H22" s="24" t="s">
        <v>230</v>
      </c>
      <c r="I22" s="61">
        <f t="shared" si="10"/>
        <v>100</v>
      </c>
      <c r="J22" s="23">
        <v>100</v>
      </c>
      <c r="K22" s="24" t="s">
        <v>230</v>
      </c>
      <c r="L22" s="61">
        <f t="shared" si="11"/>
        <v>100</v>
      </c>
      <c r="N22" s="31"/>
      <c r="O22" s="22" t="s">
        <v>259</v>
      </c>
      <c r="P22" s="21">
        <v>100</v>
      </c>
      <c r="Q22" s="21">
        <v>100</v>
      </c>
      <c r="R22" s="21">
        <v>100</v>
      </c>
      <c r="S22" s="21">
        <v>100</v>
      </c>
      <c r="T22" s="41"/>
      <c r="U22" s="185"/>
      <c r="V22" s="22" t="s">
        <v>259</v>
      </c>
      <c r="W22" s="21">
        <v>3</v>
      </c>
      <c r="X22" s="21">
        <v>3</v>
      </c>
      <c r="Y22" s="21">
        <v>3</v>
      </c>
      <c r="Z22" s="21">
        <v>3</v>
      </c>
      <c r="AD22" s="78"/>
    </row>
    <row r="23" s="15" customFormat="1" ht="15.95" customHeight="1" spans="1:30">
      <c r="A23" s="31"/>
      <c r="B23" s="22" t="s">
        <v>260</v>
      </c>
      <c r="C23" s="23">
        <v>100</v>
      </c>
      <c r="D23" s="23">
        <v>100</v>
      </c>
      <c r="E23" s="24" t="s">
        <v>230</v>
      </c>
      <c r="F23" s="28">
        <f t="shared" si="9"/>
        <v>100</v>
      </c>
      <c r="G23" s="23">
        <v>100</v>
      </c>
      <c r="H23" s="24" t="s">
        <v>230</v>
      </c>
      <c r="I23" s="61">
        <f t="shared" si="10"/>
        <v>100</v>
      </c>
      <c r="J23" s="23">
        <v>100</v>
      </c>
      <c r="K23" s="24" t="s">
        <v>230</v>
      </c>
      <c r="L23" s="61">
        <f t="shared" si="11"/>
        <v>100</v>
      </c>
      <c r="N23" s="31"/>
      <c r="O23" s="22" t="s">
        <v>260</v>
      </c>
      <c r="P23" s="21">
        <v>100</v>
      </c>
      <c r="Q23" s="21">
        <v>100</v>
      </c>
      <c r="R23" s="21">
        <v>100</v>
      </c>
      <c r="S23" s="21">
        <v>100</v>
      </c>
      <c r="T23" s="41"/>
      <c r="U23" s="185"/>
      <c r="V23" s="22" t="s">
        <v>260</v>
      </c>
      <c r="W23" s="21" t="s">
        <v>125</v>
      </c>
      <c r="X23" s="21" t="s">
        <v>125</v>
      </c>
      <c r="Y23" s="21" t="s">
        <v>125</v>
      </c>
      <c r="Z23" s="21" t="s">
        <v>125</v>
      </c>
      <c r="AD23" s="78"/>
    </row>
    <row r="24" s="15" customFormat="1" ht="15.95" customHeight="1" spans="1:30">
      <c r="A24" s="31"/>
      <c r="B24" s="22" t="s">
        <v>261</v>
      </c>
      <c r="C24" s="23">
        <v>100</v>
      </c>
      <c r="D24" s="23">
        <v>100</v>
      </c>
      <c r="E24" s="24" t="s">
        <v>230</v>
      </c>
      <c r="F24" s="28">
        <f t="shared" si="9"/>
        <v>100</v>
      </c>
      <c r="G24" s="23">
        <v>100</v>
      </c>
      <c r="H24" s="24" t="s">
        <v>230</v>
      </c>
      <c r="I24" s="61">
        <f t="shared" si="10"/>
        <v>100</v>
      </c>
      <c r="J24" s="23">
        <v>100</v>
      </c>
      <c r="K24" s="24" t="s">
        <v>230</v>
      </c>
      <c r="L24" s="61">
        <f t="shared" si="11"/>
        <v>100</v>
      </c>
      <c r="N24" s="31"/>
      <c r="O24" s="22" t="s">
        <v>261</v>
      </c>
      <c r="P24" s="21">
        <v>100</v>
      </c>
      <c r="Q24" s="21">
        <v>100</v>
      </c>
      <c r="R24" s="21">
        <v>100</v>
      </c>
      <c r="S24" s="21">
        <v>100</v>
      </c>
      <c r="T24" s="41"/>
      <c r="U24" s="185"/>
      <c r="V24" s="22" t="s">
        <v>261</v>
      </c>
      <c r="W24" s="193">
        <f>房屋建筑物!S56</f>
        <v>37.63</v>
      </c>
      <c r="X24" s="74">
        <v>120</v>
      </c>
      <c r="Y24" s="74">
        <v>84</v>
      </c>
      <c r="Z24" s="35">
        <v>98</v>
      </c>
      <c r="AD24" s="78"/>
    </row>
    <row r="25" s="15" customFormat="1" ht="15.95" customHeight="1" spans="1:30">
      <c r="A25" s="31"/>
      <c r="B25" s="22" t="s">
        <v>262</v>
      </c>
      <c r="C25" s="23">
        <v>100</v>
      </c>
      <c r="D25" s="23">
        <v>100</v>
      </c>
      <c r="E25" s="24" t="s">
        <v>230</v>
      </c>
      <c r="F25" s="28">
        <f t="shared" si="9"/>
        <v>100</v>
      </c>
      <c r="G25" s="23">
        <v>100</v>
      </c>
      <c r="H25" s="24" t="s">
        <v>230</v>
      </c>
      <c r="I25" s="61">
        <f t="shared" si="10"/>
        <v>100</v>
      </c>
      <c r="J25" s="23">
        <v>100</v>
      </c>
      <c r="K25" s="24" t="s">
        <v>230</v>
      </c>
      <c r="L25" s="61">
        <f t="shared" si="11"/>
        <v>100</v>
      </c>
      <c r="N25" s="31"/>
      <c r="O25" s="22" t="s">
        <v>262</v>
      </c>
      <c r="P25" s="21">
        <v>100</v>
      </c>
      <c r="Q25" s="21">
        <v>100</v>
      </c>
      <c r="R25" s="21">
        <v>100</v>
      </c>
      <c r="S25" s="21">
        <v>100</v>
      </c>
      <c r="T25" s="41"/>
      <c r="U25" s="185"/>
      <c r="V25" s="22" t="s">
        <v>262</v>
      </c>
      <c r="W25" s="21" t="s">
        <v>263</v>
      </c>
      <c r="X25" s="21" t="s">
        <v>263</v>
      </c>
      <c r="Y25" s="21" t="s">
        <v>263</v>
      </c>
      <c r="Z25" s="21" t="s">
        <v>263</v>
      </c>
      <c r="AD25" s="78"/>
    </row>
    <row r="26" s="15" customFormat="1" ht="15.95" customHeight="1" spans="1:30">
      <c r="A26" s="31"/>
      <c r="B26" s="22" t="s">
        <v>110</v>
      </c>
      <c r="C26" s="23">
        <v>100</v>
      </c>
      <c r="D26" s="23">
        <v>100</v>
      </c>
      <c r="E26" s="24" t="s">
        <v>230</v>
      </c>
      <c r="F26" s="28">
        <f t="shared" si="9"/>
        <v>100</v>
      </c>
      <c r="G26" s="23">
        <v>100</v>
      </c>
      <c r="H26" s="24" t="s">
        <v>230</v>
      </c>
      <c r="I26" s="61">
        <f t="shared" si="10"/>
        <v>100</v>
      </c>
      <c r="J26" s="23">
        <v>100</v>
      </c>
      <c r="K26" s="24" t="s">
        <v>230</v>
      </c>
      <c r="L26" s="61">
        <f t="shared" si="11"/>
        <v>100</v>
      </c>
      <c r="N26" s="31"/>
      <c r="O26" s="22" t="s">
        <v>110</v>
      </c>
      <c r="P26" s="21">
        <v>100</v>
      </c>
      <c r="Q26" s="21">
        <v>100</v>
      </c>
      <c r="R26" s="21">
        <v>100</v>
      </c>
      <c r="S26" s="21">
        <v>100</v>
      </c>
      <c r="T26" s="41"/>
      <c r="U26" s="185"/>
      <c r="V26" s="22" t="s">
        <v>110</v>
      </c>
      <c r="W26" s="21">
        <v>3</v>
      </c>
      <c r="X26" s="21">
        <v>3</v>
      </c>
      <c r="Y26" s="21">
        <v>3</v>
      </c>
      <c r="Z26" s="21">
        <v>3</v>
      </c>
      <c r="AD26" s="78"/>
    </row>
    <row r="27" s="15" customFormat="1" ht="15.95" customHeight="1" spans="1:30">
      <c r="A27" s="31"/>
      <c r="B27" s="22" t="s">
        <v>111</v>
      </c>
      <c r="C27" s="23">
        <v>100</v>
      </c>
      <c r="D27" s="23">
        <v>100</v>
      </c>
      <c r="E27" s="24" t="s">
        <v>230</v>
      </c>
      <c r="F27" s="28">
        <f t="shared" si="9"/>
        <v>100</v>
      </c>
      <c r="G27" s="23">
        <v>100</v>
      </c>
      <c r="H27" s="24" t="s">
        <v>230</v>
      </c>
      <c r="I27" s="61">
        <f t="shared" si="10"/>
        <v>100</v>
      </c>
      <c r="J27" s="23">
        <v>100</v>
      </c>
      <c r="K27" s="24" t="s">
        <v>230</v>
      </c>
      <c r="L27" s="61">
        <f t="shared" si="11"/>
        <v>100</v>
      </c>
      <c r="N27" s="32"/>
      <c r="O27" s="22" t="s">
        <v>111</v>
      </c>
      <c r="P27" s="21">
        <v>100</v>
      </c>
      <c r="Q27" s="21">
        <v>100</v>
      </c>
      <c r="R27" s="21">
        <v>100</v>
      </c>
      <c r="S27" s="21">
        <v>100</v>
      </c>
      <c r="U27" s="185"/>
      <c r="V27" s="22" t="s">
        <v>111</v>
      </c>
      <c r="W27" s="21" t="s">
        <v>180</v>
      </c>
      <c r="X27" s="21" t="s">
        <v>180</v>
      </c>
      <c r="Y27" s="21" t="s">
        <v>180</v>
      </c>
      <c r="Z27" s="21" t="s">
        <v>180</v>
      </c>
      <c r="AD27" s="78"/>
    </row>
    <row r="28" s="15" customFormat="1" ht="15.95" customHeight="1" spans="1:30">
      <c r="A28" s="32"/>
      <c r="B28" s="22" t="s">
        <v>245</v>
      </c>
      <c r="C28" s="26"/>
      <c r="D28" s="34">
        <f>ROUND(D16/F16*D17/F17*D18/F18*D19/F19*D20/F20*D21/F21*D22/F22*D23/F23*D24/F24*D25/F25*D26/F26*D27/F27,4)</f>
        <v>1</v>
      </c>
      <c r="E28" s="34"/>
      <c r="F28" s="34"/>
      <c r="G28" s="34">
        <f>ROUND(G16/I16*G17/I17*G18/I18*G19/I19*G20/I20*G21/I21*G22/I22*G23/I23*G24/I24*G25/I25*G26/I26*G27/I27,4)</f>
        <v>1</v>
      </c>
      <c r="H28" s="34"/>
      <c r="I28" s="34"/>
      <c r="J28" s="188">
        <f>ROUND(J16/L16*J17/L17*J18/L18*J19/L19*J20/L20*J21/L21*J22/L22*J23/L23*J24/L24*J25/L25*J26/L26*J27/L27,4)</f>
        <v>1</v>
      </c>
      <c r="K28" s="188"/>
      <c r="L28" s="188"/>
      <c r="AD28" s="78"/>
    </row>
    <row r="29" s="15" customFormat="1" ht="15.95" customHeight="1" spans="1:30">
      <c r="A29" s="22" t="s">
        <v>264</v>
      </c>
      <c r="B29" s="22"/>
      <c r="C29" s="26"/>
      <c r="D29" s="35">
        <f>ROUND(D6*D7/F7*D8/F8*D9/F9*D15*D28,-1)</f>
        <v>2300</v>
      </c>
      <c r="E29" s="35"/>
      <c r="F29" s="35"/>
      <c r="G29" s="35">
        <f>ROUND(G6*G7/I7*G8/I8*G9/I9*G15*G28,-1)</f>
        <v>2270</v>
      </c>
      <c r="H29" s="35"/>
      <c r="I29" s="35"/>
      <c r="J29" s="35">
        <f>ROUND(J6*J7/L7*J8/L8*J9/L9*J15*J28,-1)</f>
        <v>2170</v>
      </c>
      <c r="K29" s="35"/>
      <c r="L29" s="35"/>
      <c r="AD29" s="78"/>
    </row>
    <row r="30" s="16" customFormat="1" ht="15.95" customHeight="1" spans="1:30">
      <c r="A30" s="36" t="s">
        <v>265</v>
      </c>
      <c r="B30" s="37"/>
      <c r="C30" s="38">
        <f>ROUND((D29+G29+J29)/3,-1)</f>
        <v>2250</v>
      </c>
      <c r="D30" s="39"/>
      <c r="E30" s="39"/>
      <c r="F30" s="39"/>
      <c r="G30" s="39"/>
      <c r="H30" s="39"/>
      <c r="I30" s="39"/>
      <c r="J30" s="39"/>
      <c r="K30" s="39"/>
      <c r="L30" s="68"/>
      <c r="AD30" s="198"/>
    </row>
    <row r="31" s="17" customFormat="1" ht="15.95" customHeight="1" spans="4:30">
      <c r="D31" s="45"/>
      <c r="E31" s="45"/>
      <c r="F31" s="45"/>
      <c r="G31" s="45"/>
      <c r="H31" s="45"/>
      <c r="I31" s="45"/>
      <c r="J31" s="45"/>
      <c r="K31" s="45"/>
      <c r="L31" s="45"/>
      <c r="AD31" s="46"/>
    </row>
    <row r="32" s="17" customFormat="1" ht="15.95" customHeight="1" spans="3:30">
      <c r="C32" s="46"/>
      <c r="D32" s="46"/>
      <c r="E32" s="46"/>
      <c r="F32" s="46"/>
      <c r="G32" s="46"/>
      <c r="H32" s="46"/>
      <c r="I32" s="46"/>
      <c r="J32" s="69"/>
      <c r="K32" s="69"/>
      <c r="L32" s="69"/>
      <c r="AD32" s="46"/>
    </row>
    <row r="33" s="17" customFormat="1" ht="15.95" customHeight="1" spans="3:30">
      <c r="C33" s="46"/>
      <c r="D33" s="46"/>
      <c r="E33" s="46"/>
      <c r="F33" s="46"/>
      <c r="G33" s="46"/>
      <c r="H33" s="46"/>
      <c r="I33" s="46"/>
      <c r="J33" s="69"/>
      <c r="K33" s="69"/>
      <c r="L33" s="69"/>
      <c r="M33" s="70"/>
      <c r="N33" s="70"/>
      <c r="AD33" s="46"/>
    </row>
    <row r="34" ht="15.95" customHeight="1" spans="3:15">
      <c r="C34" s="42"/>
      <c r="D34" s="47"/>
      <c r="E34" s="47"/>
      <c r="F34" s="47"/>
      <c r="G34" s="48"/>
      <c r="H34" s="48"/>
      <c r="I34" s="48"/>
      <c r="J34" s="71"/>
      <c r="K34" s="71"/>
      <c r="L34" s="71"/>
      <c r="M34" s="72"/>
      <c r="N34" s="72"/>
      <c r="O34" s="54"/>
    </row>
    <row r="35" ht="15.95" customHeight="1" spans="2:16">
      <c r="B35" s="49"/>
      <c r="C35" s="42"/>
      <c r="D35" s="47"/>
      <c r="E35" s="47"/>
      <c r="F35" s="47"/>
      <c r="G35" s="48"/>
      <c r="H35" s="48"/>
      <c r="I35" s="48"/>
      <c r="J35" s="71"/>
      <c r="K35" s="71"/>
      <c r="L35" s="71"/>
      <c r="M35" s="52"/>
      <c r="N35" s="52"/>
      <c r="O35" s="53"/>
      <c r="P35" s="53"/>
    </row>
    <row r="36" ht="15.95" customHeight="1" spans="2:16">
      <c r="B36" s="50"/>
      <c r="C36" s="51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3"/>
      <c r="P36" s="53"/>
    </row>
    <row r="37" ht="15.95" customHeight="1" spans="2:16">
      <c r="B37" s="50"/>
      <c r="C37" s="50"/>
      <c r="D37" s="53"/>
      <c r="E37" s="53"/>
      <c r="F37" s="53"/>
      <c r="G37" s="53"/>
      <c r="H37" s="53"/>
      <c r="I37" s="50"/>
      <c r="J37" s="53"/>
      <c r="K37" s="53"/>
      <c r="L37" s="53"/>
      <c r="M37" s="53"/>
      <c r="N37" s="53"/>
      <c r="O37" s="53"/>
      <c r="P37" s="53"/>
    </row>
    <row r="38" spans="2:16"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</row>
    <row r="39" spans="15:15">
      <c r="O39" s="53"/>
    </row>
    <row r="40" spans="10:12">
      <c r="J40" s="73"/>
      <c r="K40" s="73"/>
      <c r="L40" s="73"/>
    </row>
    <row r="41" spans="2:2">
      <c r="B41" s="54"/>
    </row>
    <row r="42" spans="2:3">
      <c r="B42" s="54"/>
      <c r="C42" s="54"/>
    </row>
    <row r="43" spans="2:2">
      <c r="B43" s="54"/>
    </row>
    <row r="44" spans="2:2">
      <c r="B44" s="54"/>
    </row>
    <row r="45" spans="2:2">
      <c r="B45" s="54"/>
    </row>
    <row r="46" spans="2:2">
      <c r="B46" s="54"/>
    </row>
    <row r="47" spans="2:2">
      <c r="B47" s="54"/>
    </row>
    <row r="48" spans="2:2">
      <c r="B48" s="54"/>
    </row>
  </sheetData>
  <mergeCells count="76">
    <mergeCell ref="A1:L1"/>
    <mergeCell ref="N1:S1"/>
    <mergeCell ref="U1:Z1"/>
    <mergeCell ref="A2:B2"/>
    <mergeCell ref="D2:F2"/>
    <mergeCell ref="G2:I2"/>
    <mergeCell ref="J2:L2"/>
    <mergeCell ref="N2:O2"/>
    <mergeCell ref="U2:V2"/>
    <mergeCell ref="A3:B3"/>
    <mergeCell ref="D3:F3"/>
    <mergeCell ref="G3:I3"/>
    <mergeCell ref="J3:L3"/>
    <mergeCell ref="N3:O3"/>
    <mergeCell ref="U3:V3"/>
    <mergeCell ref="A4:B4"/>
    <mergeCell ref="D4:F4"/>
    <mergeCell ref="G4:I4"/>
    <mergeCell ref="J4:L4"/>
    <mergeCell ref="N4:O4"/>
    <mergeCell ref="U4:V4"/>
    <mergeCell ref="A5:B5"/>
    <mergeCell ref="D5:F5"/>
    <mergeCell ref="G5:I5"/>
    <mergeCell ref="J5:L5"/>
    <mergeCell ref="N5:O5"/>
    <mergeCell ref="U5:V5"/>
    <mergeCell ref="A6:B6"/>
    <mergeCell ref="D6:F6"/>
    <mergeCell ref="G6:I6"/>
    <mergeCell ref="J6:L6"/>
    <mergeCell ref="N6:O6"/>
    <mergeCell ref="U6:V6"/>
    <mergeCell ref="A7:B7"/>
    <mergeCell ref="N7:O7"/>
    <mergeCell ref="U7:V7"/>
    <mergeCell ref="A8:B8"/>
    <mergeCell ref="N8:O8"/>
    <mergeCell ref="U8:V8"/>
    <mergeCell ref="A9:B9"/>
    <mergeCell ref="N9:O9"/>
    <mergeCell ref="U9:V9"/>
    <mergeCell ref="D15:F15"/>
    <mergeCell ref="G15:I15"/>
    <mergeCell ref="J15:L15"/>
    <mergeCell ref="D28:F28"/>
    <mergeCell ref="G28:I28"/>
    <mergeCell ref="J28:L28"/>
    <mergeCell ref="A29:B29"/>
    <mergeCell ref="D29:F29"/>
    <mergeCell ref="G29:I29"/>
    <mergeCell ref="J29:L29"/>
    <mergeCell ref="A30:B30"/>
    <mergeCell ref="C30:L30"/>
    <mergeCell ref="D31:F31"/>
    <mergeCell ref="G31:I31"/>
    <mergeCell ref="J31:L31"/>
    <mergeCell ref="D32:F32"/>
    <mergeCell ref="G32:I32"/>
    <mergeCell ref="J32:L32"/>
    <mergeCell ref="D33:F33"/>
    <mergeCell ref="G33:I33"/>
    <mergeCell ref="J33:L33"/>
    <mergeCell ref="D34:F34"/>
    <mergeCell ref="G34:I34"/>
    <mergeCell ref="J34:L34"/>
    <mergeCell ref="D35:F35"/>
    <mergeCell ref="G35:I35"/>
    <mergeCell ref="J35:L35"/>
    <mergeCell ref="J40:L40"/>
    <mergeCell ref="A10:A15"/>
    <mergeCell ref="A16:A28"/>
    <mergeCell ref="N10:N14"/>
    <mergeCell ref="N16:N27"/>
    <mergeCell ref="U10:U14"/>
    <mergeCell ref="U16:U27"/>
  </mergeCells>
  <pageMargins left="0.590277777777778" right="0.590277777777778" top="0.984027777777778" bottom="0.786805555555556" header="0.590277777777778" footer="0.590277777777778"/>
  <pageSetup paperSize="9" firstPageNumber="4294963191" orientation="portrait" useFirstPageNumber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VY57"/>
  <sheetViews>
    <sheetView zoomScale="110" zoomScaleNormal="110" topLeftCell="Z1" workbookViewId="0">
      <selection activeCell="AC11" sqref="AC11"/>
    </sheetView>
  </sheetViews>
  <sheetFormatPr defaultColWidth="9" defaultRowHeight="15.75"/>
  <cols>
    <col min="1" max="1" width="2.625" style="116" customWidth="1"/>
    <col min="2" max="2" width="17.5" style="116" customWidth="1"/>
    <col min="3" max="3" width="15.5" style="116" customWidth="1"/>
    <col min="4" max="4" width="5.625" style="116" customWidth="1"/>
    <col min="5" max="5" width="3.625" style="116" customWidth="1"/>
    <col min="6" max="6" width="5" style="116" customWidth="1"/>
    <col min="7" max="7" width="5.625" style="116" customWidth="1"/>
    <col min="8" max="8" width="3.625" style="116" customWidth="1"/>
    <col min="9" max="9" width="4.875" style="116" customWidth="1"/>
    <col min="10" max="10" width="5.625" style="116" customWidth="1"/>
    <col min="11" max="11" width="3.625" style="116" customWidth="1"/>
    <col min="12" max="12" width="5.375" style="116" customWidth="1"/>
    <col min="13" max="13" width="10.625" style="116" customWidth="1"/>
    <col min="14" max="14" width="2.625" style="116" customWidth="1"/>
    <col min="15" max="15" width="20.625" style="116" customWidth="1"/>
    <col min="16" max="19" width="15.375" style="116" customWidth="1"/>
    <col min="20" max="20" width="10.625" style="116" customWidth="1"/>
    <col min="21" max="21" width="2.625" style="116" customWidth="1"/>
    <col min="22" max="22" width="20.625" style="116" customWidth="1"/>
    <col min="23" max="26" width="15.375" style="116" customWidth="1"/>
    <col min="27" max="28" width="9" style="116"/>
    <col min="29" max="29" width="31.5" style="116" customWidth="1"/>
    <col min="30" max="30" width="32.625" style="116" customWidth="1"/>
    <col min="31" max="31" width="22.625" style="116" customWidth="1"/>
    <col min="32" max="243" width="9" style="116"/>
    <col min="244" max="244" width="2.625" style="116" customWidth="1"/>
    <col min="245" max="245" width="20.625" style="116" customWidth="1"/>
    <col min="246" max="246" width="16.625" style="116" customWidth="1"/>
    <col min="247" max="247" width="5.625" style="116" customWidth="1"/>
    <col min="248" max="248" width="3.625" style="116" customWidth="1"/>
    <col min="249" max="250" width="5.625" style="116" customWidth="1"/>
    <col min="251" max="251" width="3.625" style="116" customWidth="1"/>
    <col min="252" max="253" width="5.625" style="116" customWidth="1"/>
    <col min="254" max="254" width="3.625" style="116" customWidth="1"/>
    <col min="255" max="255" width="5.625" style="116" customWidth="1"/>
    <col min="256" max="256" width="10.625" style="116" customWidth="1"/>
    <col min="257" max="257" width="2.625" style="116" customWidth="1"/>
    <col min="258" max="258" width="20.625" style="116" customWidth="1"/>
    <col min="259" max="262" width="15.375" style="116" customWidth="1"/>
    <col min="263" max="263" width="10.625" style="116" customWidth="1"/>
    <col min="264" max="264" width="2.625" style="116" customWidth="1"/>
    <col min="265" max="265" width="20.625" style="116" customWidth="1"/>
    <col min="266" max="269" width="15.375" style="116" customWidth="1"/>
    <col min="270" max="270" width="12.125" style="116" customWidth="1"/>
    <col min="271" max="272" width="9" style="116"/>
    <col min="273" max="273" width="27.75" style="116" customWidth="1"/>
    <col min="274" max="499" width="9" style="116"/>
    <col min="500" max="500" width="2.625" style="116" customWidth="1"/>
    <col min="501" max="501" width="20.625" style="116" customWidth="1"/>
    <col min="502" max="502" width="16.625" style="116" customWidth="1"/>
    <col min="503" max="503" width="5.625" style="116" customWidth="1"/>
    <col min="504" max="504" width="3.625" style="116" customWidth="1"/>
    <col min="505" max="506" width="5.625" style="116" customWidth="1"/>
    <col min="507" max="507" width="3.625" style="116" customWidth="1"/>
    <col min="508" max="509" width="5.625" style="116" customWidth="1"/>
    <col min="510" max="510" width="3.625" style="116" customWidth="1"/>
    <col min="511" max="511" width="5.625" style="116" customWidth="1"/>
    <col min="512" max="512" width="10.625" style="116" customWidth="1"/>
    <col min="513" max="513" width="2.625" style="116" customWidth="1"/>
    <col min="514" max="514" width="20.625" style="116" customWidth="1"/>
    <col min="515" max="518" width="15.375" style="116" customWidth="1"/>
    <col min="519" max="519" width="10.625" style="116" customWidth="1"/>
    <col min="520" max="520" width="2.625" style="116" customWidth="1"/>
    <col min="521" max="521" width="20.625" style="116" customWidth="1"/>
    <col min="522" max="525" width="15.375" style="116" customWidth="1"/>
    <col min="526" max="526" width="12.125" style="116" customWidth="1"/>
    <col min="527" max="528" width="9" style="116"/>
    <col min="529" max="529" width="27.75" style="116" customWidth="1"/>
    <col min="530" max="755" width="9" style="116"/>
    <col min="756" max="756" width="2.625" style="116" customWidth="1"/>
    <col min="757" max="757" width="20.625" style="116" customWidth="1"/>
    <col min="758" max="758" width="16.625" style="116" customWidth="1"/>
    <col min="759" max="759" width="5.625" style="116" customWidth="1"/>
    <col min="760" max="760" width="3.625" style="116" customWidth="1"/>
    <col min="761" max="762" width="5.625" style="116" customWidth="1"/>
    <col min="763" max="763" width="3.625" style="116" customWidth="1"/>
    <col min="764" max="765" width="5.625" style="116" customWidth="1"/>
    <col min="766" max="766" width="3.625" style="116" customWidth="1"/>
    <col min="767" max="767" width="5.625" style="116" customWidth="1"/>
    <col min="768" max="768" width="10.625" style="116" customWidth="1"/>
    <col min="769" max="769" width="2.625" style="116" customWidth="1"/>
    <col min="770" max="770" width="20.625" style="116" customWidth="1"/>
    <col min="771" max="774" width="15.375" style="116" customWidth="1"/>
    <col min="775" max="775" width="10.625" style="116" customWidth="1"/>
    <col min="776" max="776" width="2.625" style="116" customWidth="1"/>
    <col min="777" max="777" width="20.625" style="116" customWidth="1"/>
    <col min="778" max="781" width="15.375" style="116" customWidth="1"/>
    <col min="782" max="782" width="12.125" style="116" customWidth="1"/>
    <col min="783" max="784" width="9" style="116"/>
    <col min="785" max="785" width="27.75" style="116" customWidth="1"/>
    <col min="786" max="1011" width="9" style="116"/>
    <col min="1012" max="1012" width="2.625" style="116" customWidth="1"/>
    <col min="1013" max="1013" width="20.625" style="116" customWidth="1"/>
    <col min="1014" max="1014" width="16.625" style="116" customWidth="1"/>
    <col min="1015" max="1015" width="5.625" style="116" customWidth="1"/>
    <col min="1016" max="1016" width="3.625" style="116" customWidth="1"/>
    <col min="1017" max="1018" width="5.625" style="116" customWidth="1"/>
    <col min="1019" max="1019" width="3.625" style="116" customWidth="1"/>
    <col min="1020" max="1021" width="5.625" style="116" customWidth="1"/>
    <col min="1022" max="1022" width="3.625" style="116" customWidth="1"/>
    <col min="1023" max="1023" width="5.625" style="116" customWidth="1"/>
    <col min="1024" max="1024" width="10.625" style="116" customWidth="1"/>
    <col min="1025" max="1025" width="2.625" style="116" customWidth="1"/>
    <col min="1026" max="1026" width="20.625" style="116" customWidth="1"/>
    <col min="1027" max="1030" width="15.375" style="116" customWidth="1"/>
    <col min="1031" max="1031" width="10.625" style="116" customWidth="1"/>
    <col min="1032" max="1032" width="2.625" style="116" customWidth="1"/>
    <col min="1033" max="1033" width="20.625" style="116" customWidth="1"/>
    <col min="1034" max="1037" width="15.375" style="116" customWidth="1"/>
    <col min="1038" max="1038" width="12.125" style="116" customWidth="1"/>
    <col min="1039" max="1040" width="9" style="116"/>
    <col min="1041" max="1041" width="27.75" style="116" customWidth="1"/>
    <col min="1042" max="1267" width="9" style="116"/>
    <col min="1268" max="1268" width="2.625" style="116" customWidth="1"/>
    <col min="1269" max="1269" width="20.625" style="116" customWidth="1"/>
    <col min="1270" max="1270" width="16.625" style="116" customWidth="1"/>
    <col min="1271" max="1271" width="5.625" style="116" customWidth="1"/>
    <col min="1272" max="1272" width="3.625" style="116" customWidth="1"/>
    <col min="1273" max="1274" width="5.625" style="116" customWidth="1"/>
    <col min="1275" max="1275" width="3.625" style="116" customWidth="1"/>
    <col min="1276" max="1277" width="5.625" style="116" customWidth="1"/>
    <col min="1278" max="1278" width="3.625" style="116" customWidth="1"/>
    <col min="1279" max="1279" width="5.625" style="116" customWidth="1"/>
    <col min="1280" max="1280" width="10.625" style="116" customWidth="1"/>
    <col min="1281" max="1281" width="2.625" style="116" customWidth="1"/>
    <col min="1282" max="1282" width="20.625" style="116" customWidth="1"/>
    <col min="1283" max="1286" width="15.375" style="116" customWidth="1"/>
    <col min="1287" max="1287" width="10.625" style="116" customWidth="1"/>
    <col min="1288" max="1288" width="2.625" style="116" customWidth="1"/>
    <col min="1289" max="1289" width="20.625" style="116" customWidth="1"/>
    <col min="1290" max="1293" width="15.375" style="116" customWidth="1"/>
    <col min="1294" max="1294" width="12.125" style="116" customWidth="1"/>
    <col min="1295" max="1296" width="9" style="116"/>
    <col min="1297" max="1297" width="27.75" style="116" customWidth="1"/>
    <col min="1298" max="1523" width="9" style="116"/>
    <col min="1524" max="1524" width="2.625" style="116" customWidth="1"/>
    <col min="1525" max="1525" width="20.625" style="116" customWidth="1"/>
    <col min="1526" max="1526" width="16.625" style="116" customWidth="1"/>
    <col min="1527" max="1527" width="5.625" style="116" customWidth="1"/>
    <col min="1528" max="1528" width="3.625" style="116" customWidth="1"/>
    <col min="1529" max="1530" width="5.625" style="116" customWidth="1"/>
    <col min="1531" max="1531" width="3.625" style="116" customWidth="1"/>
    <col min="1532" max="1533" width="5.625" style="116" customWidth="1"/>
    <col min="1534" max="1534" width="3.625" style="116" customWidth="1"/>
    <col min="1535" max="1535" width="5.625" style="116" customWidth="1"/>
    <col min="1536" max="1536" width="10.625" style="116" customWidth="1"/>
    <col min="1537" max="1537" width="2.625" style="116" customWidth="1"/>
    <col min="1538" max="1538" width="20.625" style="116" customWidth="1"/>
    <col min="1539" max="1542" width="15.375" style="116" customWidth="1"/>
    <col min="1543" max="1543" width="10.625" style="116" customWidth="1"/>
    <col min="1544" max="1544" width="2.625" style="116" customWidth="1"/>
    <col min="1545" max="1545" width="20.625" style="116" customWidth="1"/>
    <col min="1546" max="1549" width="15.375" style="116" customWidth="1"/>
    <col min="1550" max="1550" width="12.125" style="116" customWidth="1"/>
    <col min="1551" max="1552" width="9" style="116"/>
    <col min="1553" max="1553" width="27.75" style="116" customWidth="1"/>
    <col min="1554" max="1779" width="9" style="116"/>
    <col min="1780" max="1780" width="2.625" style="116" customWidth="1"/>
    <col min="1781" max="1781" width="20.625" style="116" customWidth="1"/>
    <col min="1782" max="1782" width="16.625" style="116" customWidth="1"/>
    <col min="1783" max="1783" width="5.625" style="116" customWidth="1"/>
    <col min="1784" max="1784" width="3.625" style="116" customWidth="1"/>
    <col min="1785" max="1786" width="5.625" style="116" customWidth="1"/>
    <col min="1787" max="1787" width="3.625" style="116" customWidth="1"/>
    <col min="1788" max="1789" width="5.625" style="116" customWidth="1"/>
    <col min="1790" max="1790" width="3.625" style="116" customWidth="1"/>
    <col min="1791" max="1791" width="5.625" style="116" customWidth="1"/>
    <col min="1792" max="1792" width="10.625" style="116" customWidth="1"/>
    <col min="1793" max="1793" width="2.625" style="116" customWidth="1"/>
    <col min="1794" max="1794" width="20.625" style="116" customWidth="1"/>
    <col min="1795" max="1798" width="15.375" style="116" customWidth="1"/>
    <col min="1799" max="1799" width="10.625" style="116" customWidth="1"/>
    <col min="1800" max="1800" width="2.625" style="116" customWidth="1"/>
    <col min="1801" max="1801" width="20.625" style="116" customWidth="1"/>
    <col min="1802" max="1805" width="15.375" style="116" customWidth="1"/>
    <col min="1806" max="1806" width="12.125" style="116" customWidth="1"/>
    <col min="1807" max="1808" width="9" style="116"/>
    <col min="1809" max="1809" width="27.75" style="116" customWidth="1"/>
    <col min="1810" max="2035" width="9" style="116"/>
    <col min="2036" max="2036" width="2.625" style="116" customWidth="1"/>
    <col min="2037" max="2037" width="20.625" style="116" customWidth="1"/>
    <col min="2038" max="2038" width="16.625" style="116" customWidth="1"/>
    <col min="2039" max="2039" width="5.625" style="116" customWidth="1"/>
    <col min="2040" max="2040" width="3.625" style="116" customWidth="1"/>
    <col min="2041" max="2042" width="5.625" style="116" customWidth="1"/>
    <col min="2043" max="2043" width="3.625" style="116" customWidth="1"/>
    <col min="2044" max="2045" width="5.625" style="116" customWidth="1"/>
    <col min="2046" max="2046" width="3.625" style="116" customWidth="1"/>
    <col min="2047" max="2047" width="5.625" style="116" customWidth="1"/>
    <col min="2048" max="2048" width="10.625" style="116" customWidth="1"/>
    <col min="2049" max="2049" width="2.625" style="116" customWidth="1"/>
    <col min="2050" max="2050" width="20.625" style="116" customWidth="1"/>
    <col min="2051" max="2054" width="15.375" style="116" customWidth="1"/>
    <col min="2055" max="2055" width="10.625" style="116" customWidth="1"/>
    <col min="2056" max="2056" width="2.625" style="116" customWidth="1"/>
    <col min="2057" max="2057" width="20.625" style="116" customWidth="1"/>
    <col min="2058" max="2061" width="15.375" style="116" customWidth="1"/>
    <col min="2062" max="2062" width="12.125" style="116" customWidth="1"/>
    <col min="2063" max="2064" width="9" style="116"/>
    <col min="2065" max="2065" width="27.75" style="116" customWidth="1"/>
    <col min="2066" max="2291" width="9" style="116"/>
    <col min="2292" max="2292" width="2.625" style="116" customWidth="1"/>
    <col min="2293" max="2293" width="20.625" style="116" customWidth="1"/>
    <col min="2294" max="2294" width="16.625" style="116" customWidth="1"/>
    <col min="2295" max="2295" width="5.625" style="116" customWidth="1"/>
    <col min="2296" max="2296" width="3.625" style="116" customWidth="1"/>
    <col min="2297" max="2298" width="5.625" style="116" customWidth="1"/>
    <col min="2299" max="2299" width="3.625" style="116" customWidth="1"/>
    <col min="2300" max="2301" width="5.625" style="116" customWidth="1"/>
    <col min="2302" max="2302" width="3.625" style="116" customWidth="1"/>
    <col min="2303" max="2303" width="5.625" style="116" customWidth="1"/>
    <col min="2304" max="2304" width="10.625" style="116" customWidth="1"/>
    <col min="2305" max="2305" width="2.625" style="116" customWidth="1"/>
    <col min="2306" max="2306" width="20.625" style="116" customWidth="1"/>
    <col min="2307" max="2310" width="15.375" style="116" customWidth="1"/>
    <col min="2311" max="2311" width="10.625" style="116" customWidth="1"/>
    <col min="2312" max="2312" width="2.625" style="116" customWidth="1"/>
    <col min="2313" max="2313" width="20.625" style="116" customWidth="1"/>
    <col min="2314" max="2317" width="15.375" style="116" customWidth="1"/>
    <col min="2318" max="2318" width="12.125" style="116" customWidth="1"/>
    <col min="2319" max="2320" width="9" style="116"/>
    <col min="2321" max="2321" width="27.75" style="116" customWidth="1"/>
    <col min="2322" max="2547" width="9" style="116"/>
    <col min="2548" max="2548" width="2.625" style="116" customWidth="1"/>
    <col min="2549" max="2549" width="20.625" style="116" customWidth="1"/>
    <col min="2550" max="2550" width="16.625" style="116" customWidth="1"/>
    <col min="2551" max="2551" width="5.625" style="116" customWidth="1"/>
    <col min="2552" max="2552" width="3.625" style="116" customWidth="1"/>
    <col min="2553" max="2554" width="5.625" style="116" customWidth="1"/>
    <col min="2555" max="2555" width="3.625" style="116" customWidth="1"/>
    <col min="2556" max="2557" width="5.625" style="116" customWidth="1"/>
    <col min="2558" max="2558" width="3.625" style="116" customWidth="1"/>
    <col min="2559" max="2559" width="5.625" style="116" customWidth="1"/>
    <col min="2560" max="2560" width="10.625" style="116" customWidth="1"/>
    <col min="2561" max="2561" width="2.625" style="116" customWidth="1"/>
    <col min="2562" max="2562" width="20.625" style="116" customWidth="1"/>
    <col min="2563" max="2566" width="15.375" style="116" customWidth="1"/>
    <col min="2567" max="2567" width="10.625" style="116" customWidth="1"/>
    <col min="2568" max="2568" width="2.625" style="116" customWidth="1"/>
    <col min="2569" max="2569" width="20.625" style="116" customWidth="1"/>
    <col min="2570" max="2573" width="15.375" style="116" customWidth="1"/>
    <col min="2574" max="2574" width="12.125" style="116" customWidth="1"/>
    <col min="2575" max="2576" width="9" style="116"/>
    <col min="2577" max="2577" width="27.75" style="116" customWidth="1"/>
    <col min="2578" max="2803" width="9" style="116"/>
    <col min="2804" max="2804" width="2.625" style="116" customWidth="1"/>
    <col min="2805" max="2805" width="20.625" style="116" customWidth="1"/>
    <col min="2806" max="2806" width="16.625" style="116" customWidth="1"/>
    <col min="2807" max="2807" width="5.625" style="116" customWidth="1"/>
    <col min="2808" max="2808" width="3.625" style="116" customWidth="1"/>
    <col min="2809" max="2810" width="5.625" style="116" customWidth="1"/>
    <col min="2811" max="2811" width="3.625" style="116" customWidth="1"/>
    <col min="2812" max="2813" width="5.625" style="116" customWidth="1"/>
    <col min="2814" max="2814" width="3.625" style="116" customWidth="1"/>
    <col min="2815" max="2815" width="5.625" style="116" customWidth="1"/>
    <col min="2816" max="2816" width="10.625" style="116" customWidth="1"/>
    <col min="2817" max="2817" width="2.625" style="116" customWidth="1"/>
    <col min="2818" max="2818" width="20.625" style="116" customWidth="1"/>
    <col min="2819" max="2822" width="15.375" style="116" customWidth="1"/>
    <col min="2823" max="2823" width="10.625" style="116" customWidth="1"/>
    <col min="2824" max="2824" width="2.625" style="116" customWidth="1"/>
    <col min="2825" max="2825" width="20.625" style="116" customWidth="1"/>
    <col min="2826" max="2829" width="15.375" style="116" customWidth="1"/>
    <col min="2830" max="2830" width="12.125" style="116" customWidth="1"/>
    <col min="2831" max="2832" width="9" style="116"/>
    <col min="2833" max="2833" width="27.75" style="116" customWidth="1"/>
    <col min="2834" max="3059" width="9" style="116"/>
    <col min="3060" max="3060" width="2.625" style="116" customWidth="1"/>
    <col min="3061" max="3061" width="20.625" style="116" customWidth="1"/>
    <col min="3062" max="3062" width="16.625" style="116" customWidth="1"/>
    <col min="3063" max="3063" width="5.625" style="116" customWidth="1"/>
    <col min="3064" max="3064" width="3.625" style="116" customWidth="1"/>
    <col min="3065" max="3066" width="5.625" style="116" customWidth="1"/>
    <col min="3067" max="3067" width="3.625" style="116" customWidth="1"/>
    <col min="3068" max="3069" width="5.625" style="116" customWidth="1"/>
    <col min="3070" max="3070" width="3.625" style="116" customWidth="1"/>
    <col min="3071" max="3071" width="5.625" style="116" customWidth="1"/>
    <col min="3072" max="3072" width="10.625" style="116" customWidth="1"/>
    <col min="3073" max="3073" width="2.625" style="116" customWidth="1"/>
    <col min="3074" max="3074" width="20.625" style="116" customWidth="1"/>
    <col min="3075" max="3078" width="15.375" style="116" customWidth="1"/>
    <col min="3079" max="3079" width="10.625" style="116" customWidth="1"/>
    <col min="3080" max="3080" width="2.625" style="116" customWidth="1"/>
    <col min="3081" max="3081" width="20.625" style="116" customWidth="1"/>
    <col min="3082" max="3085" width="15.375" style="116" customWidth="1"/>
    <col min="3086" max="3086" width="12.125" style="116" customWidth="1"/>
    <col min="3087" max="3088" width="9" style="116"/>
    <col min="3089" max="3089" width="27.75" style="116" customWidth="1"/>
    <col min="3090" max="3315" width="9" style="116"/>
    <col min="3316" max="3316" width="2.625" style="116" customWidth="1"/>
    <col min="3317" max="3317" width="20.625" style="116" customWidth="1"/>
    <col min="3318" max="3318" width="16.625" style="116" customWidth="1"/>
    <col min="3319" max="3319" width="5.625" style="116" customWidth="1"/>
    <col min="3320" max="3320" width="3.625" style="116" customWidth="1"/>
    <col min="3321" max="3322" width="5.625" style="116" customWidth="1"/>
    <col min="3323" max="3323" width="3.625" style="116" customWidth="1"/>
    <col min="3324" max="3325" width="5.625" style="116" customWidth="1"/>
    <col min="3326" max="3326" width="3.625" style="116" customWidth="1"/>
    <col min="3327" max="3327" width="5.625" style="116" customWidth="1"/>
    <col min="3328" max="3328" width="10.625" style="116" customWidth="1"/>
    <col min="3329" max="3329" width="2.625" style="116" customWidth="1"/>
    <col min="3330" max="3330" width="20.625" style="116" customWidth="1"/>
    <col min="3331" max="3334" width="15.375" style="116" customWidth="1"/>
    <col min="3335" max="3335" width="10.625" style="116" customWidth="1"/>
    <col min="3336" max="3336" width="2.625" style="116" customWidth="1"/>
    <col min="3337" max="3337" width="20.625" style="116" customWidth="1"/>
    <col min="3338" max="3341" width="15.375" style="116" customWidth="1"/>
    <col min="3342" max="3342" width="12.125" style="116" customWidth="1"/>
    <col min="3343" max="3344" width="9" style="116"/>
    <col min="3345" max="3345" width="27.75" style="116" customWidth="1"/>
    <col min="3346" max="3571" width="9" style="116"/>
    <col min="3572" max="3572" width="2.625" style="116" customWidth="1"/>
    <col min="3573" max="3573" width="20.625" style="116" customWidth="1"/>
    <col min="3574" max="3574" width="16.625" style="116" customWidth="1"/>
    <col min="3575" max="3575" width="5.625" style="116" customWidth="1"/>
    <col min="3576" max="3576" width="3.625" style="116" customWidth="1"/>
    <col min="3577" max="3578" width="5.625" style="116" customWidth="1"/>
    <col min="3579" max="3579" width="3.625" style="116" customWidth="1"/>
    <col min="3580" max="3581" width="5.625" style="116" customWidth="1"/>
    <col min="3582" max="3582" width="3.625" style="116" customWidth="1"/>
    <col min="3583" max="3583" width="5.625" style="116" customWidth="1"/>
    <col min="3584" max="3584" width="10.625" style="116" customWidth="1"/>
    <col min="3585" max="3585" width="2.625" style="116" customWidth="1"/>
    <col min="3586" max="3586" width="20.625" style="116" customWidth="1"/>
    <col min="3587" max="3590" width="15.375" style="116" customWidth="1"/>
    <col min="3591" max="3591" width="10.625" style="116" customWidth="1"/>
    <col min="3592" max="3592" width="2.625" style="116" customWidth="1"/>
    <col min="3593" max="3593" width="20.625" style="116" customWidth="1"/>
    <col min="3594" max="3597" width="15.375" style="116" customWidth="1"/>
    <col min="3598" max="3598" width="12.125" style="116" customWidth="1"/>
    <col min="3599" max="3600" width="9" style="116"/>
    <col min="3601" max="3601" width="27.75" style="116" customWidth="1"/>
    <col min="3602" max="3827" width="9" style="116"/>
    <col min="3828" max="3828" width="2.625" style="116" customWidth="1"/>
    <col min="3829" max="3829" width="20.625" style="116" customWidth="1"/>
    <col min="3830" max="3830" width="16.625" style="116" customWidth="1"/>
    <col min="3831" max="3831" width="5.625" style="116" customWidth="1"/>
    <col min="3832" max="3832" width="3.625" style="116" customWidth="1"/>
    <col min="3833" max="3834" width="5.625" style="116" customWidth="1"/>
    <col min="3835" max="3835" width="3.625" style="116" customWidth="1"/>
    <col min="3836" max="3837" width="5.625" style="116" customWidth="1"/>
    <col min="3838" max="3838" width="3.625" style="116" customWidth="1"/>
    <col min="3839" max="3839" width="5.625" style="116" customWidth="1"/>
    <col min="3840" max="3840" width="10.625" style="116" customWidth="1"/>
    <col min="3841" max="3841" width="2.625" style="116" customWidth="1"/>
    <col min="3842" max="3842" width="20.625" style="116" customWidth="1"/>
    <col min="3843" max="3846" width="15.375" style="116" customWidth="1"/>
    <col min="3847" max="3847" width="10.625" style="116" customWidth="1"/>
    <col min="3848" max="3848" width="2.625" style="116" customWidth="1"/>
    <col min="3849" max="3849" width="20.625" style="116" customWidth="1"/>
    <col min="3850" max="3853" width="15.375" style="116" customWidth="1"/>
    <col min="3854" max="3854" width="12.125" style="116" customWidth="1"/>
    <col min="3855" max="3856" width="9" style="116"/>
    <col min="3857" max="3857" width="27.75" style="116" customWidth="1"/>
    <col min="3858" max="4083" width="9" style="116"/>
    <col min="4084" max="4084" width="2.625" style="116" customWidth="1"/>
    <col min="4085" max="4085" width="20.625" style="116" customWidth="1"/>
    <col min="4086" max="4086" width="16.625" style="116" customWidth="1"/>
    <col min="4087" max="4087" width="5.625" style="116" customWidth="1"/>
    <col min="4088" max="4088" width="3.625" style="116" customWidth="1"/>
    <col min="4089" max="4090" width="5.625" style="116" customWidth="1"/>
    <col min="4091" max="4091" width="3.625" style="116" customWidth="1"/>
    <col min="4092" max="4093" width="5.625" style="116" customWidth="1"/>
    <col min="4094" max="4094" width="3.625" style="116" customWidth="1"/>
    <col min="4095" max="4095" width="5.625" style="116" customWidth="1"/>
    <col min="4096" max="4096" width="10.625" style="116" customWidth="1"/>
    <col min="4097" max="4097" width="2.625" style="116" customWidth="1"/>
    <col min="4098" max="4098" width="20.625" style="116" customWidth="1"/>
    <col min="4099" max="4102" width="15.375" style="116" customWidth="1"/>
    <col min="4103" max="4103" width="10.625" style="116" customWidth="1"/>
    <col min="4104" max="4104" width="2.625" style="116" customWidth="1"/>
    <col min="4105" max="4105" width="20.625" style="116" customWidth="1"/>
    <col min="4106" max="4109" width="15.375" style="116" customWidth="1"/>
    <col min="4110" max="4110" width="12.125" style="116" customWidth="1"/>
    <col min="4111" max="4112" width="9" style="116"/>
    <col min="4113" max="4113" width="27.75" style="116" customWidth="1"/>
    <col min="4114" max="4339" width="9" style="116"/>
    <col min="4340" max="4340" width="2.625" style="116" customWidth="1"/>
    <col min="4341" max="4341" width="20.625" style="116" customWidth="1"/>
    <col min="4342" max="4342" width="16.625" style="116" customWidth="1"/>
    <col min="4343" max="4343" width="5.625" style="116" customWidth="1"/>
    <col min="4344" max="4344" width="3.625" style="116" customWidth="1"/>
    <col min="4345" max="4346" width="5.625" style="116" customWidth="1"/>
    <col min="4347" max="4347" width="3.625" style="116" customWidth="1"/>
    <col min="4348" max="4349" width="5.625" style="116" customWidth="1"/>
    <col min="4350" max="4350" width="3.625" style="116" customWidth="1"/>
    <col min="4351" max="4351" width="5.625" style="116" customWidth="1"/>
    <col min="4352" max="4352" width="10.625" style="116" customWidth="1"/>
    <col min="4353" max="4353" width="2.625" style="116" customWidth="1"/>
    <col min="4354" max="4354" width="20.625" style="116" customWidth="1"/>
    <col min="4355" max="4358" width="15.375" style="116" customWidth="1"/>
    <col min="4359" max="4359" width="10.625" style="116" customWidth="1"/>
    <col min="4360" max="4360" width="2.625" style="116" customWidth="1"/>
    <col min="4361" max="4361" width="20.625" style="116" customWidth="1"/>
    <col min="4362" max="4365" width="15.375" style="116" customWidth="1"/>
    <col min="4366" max="4366" width="12.125" style="116" customWidth="1"/>
    <col min="4367" max="4368" width="9" style="116"/>
    <col min="4369" max="4369" width="27.75" style="116" customWidth="1"/>
    <col min="4370" max="4595" width="9" style="116"/>
    <col min="4596" max="4596" width="2.625" style="116" customWidth="1"/>
    <col min="4597" max="4597" width="20.625" style="116" customWidth="1"/>
    <col min="4598" max="4598" width="16.625" style="116" customWidth="1"/>
    <col min="4599" max="4599" width="5.625" style="116" customWidth="1"/>
    <col min="4600" max="4600" width="3.625" style="116" customWidth="1"/>
    <col min="4601" max="4602" width="5.625" style="116" customWidth="1"/>
    <col min="4603" max="4603" width="3.625" style="116" customWidth="1"/>
    <col min="4604" max="4605" width="5.625" style="116" customWidth="1"/>
    <col min="4606" max="4606" width="3.625" style="116" customWidth="1"/>
    <col min="4607" max="4607" width="5.625" style="116" customWidth="1"/>
    <col min="4608" max="4608" width="10.625" style="116" customWidth="1"/>
    <col min="4609" max="4609" width="2.625" style="116" customWidth="1"/>
    <col min="4610" max="4610" width="20.625" style="116" customWidth="1"/>
    <col min="4611" max="4614" width="15.375" style="116" customWidth="1"/>
    <col min="4615" max="4615" width="10.625" style="116" customWidth="1"/>
    <col min="4616" max="4616" width="2.625" style="116" customWidth="1"/>
    <col min="4617" max="4617" width="20.625" style="116" customWidth="1"/>
    <col min="4618" max="4621" width="15.375" style="116" customWidth="1"/>
    <col min="4622" max="4622" width="12.125" style="116" customWidth="1"/>
    <col min="4623" max="4624" width="9" style="116"/>
    <col min="4625" max="4625" width="27.75" style="116" customWidth="1"/>
    <col min="4626" max="4851" width="9" style="116"/>
    <col min="4852" max="4852" width="2.625" style="116" customWidth="1"/>
    <col min="4853" max="4853" width="20.625" style="116" customWidth="1"/>
    <col min="4854" max="4854" width="16.625" style="116" customWidth="1"/>
    <col min="4855" max="4855" width="5.625" style="116" customWidth="1"/>
    <col min="4856" max="4856" width="3.625" style="116" customWidth="1"/>
    <col min="4857" max="4858" width="5.625" style="116" customWidth="1"/>
    <col min="4859" max="4859" width="3.625" style="116" customWidth="1"/>
    <col min="4860" max="4861" width="5.625" style="116" customWidth="1"/>
    <col min="4862" max="4862" width="3.625" style="116" customWidth="1"/>
    <col min="4863" max="4863" width="5.625" style="116" customWidth="1"/>
    <col min="4864" max="4864" width="10.625" style="116" customWidth="1"/>
    <col min="4865" max="4865" width="2.625" style="116" customWidth="1"/>
    <col min="4866" max="4866" width="20.625" style="116" customWidth="1"/>
    <col min="4867" max="4870" width="15.375" style="116" customWidth="1"/>
    <col min="4871" max="4871" width="10.625" style="116" customWidth="1"/>
    <col min="4872" max="4872" width="2.625" style="116" customWidth="1"/>
    <col min="4873" max="4873" width="20.625" style="116" customWidth="1"/>
    <col min="4874" max="4877" width="15.375" style="116" customWidth="1"/>
    <col min="4878" max="4878" width="12.125" style="116" customWidth="1"/>
    <col min="4879" max="4880" width="9" style="116"/>
    <col min="4881" max="4881" width="27.75" style="116" customWidth="1"/>
    <col min="4882" max="5107" width="9" style="116"/>
    <col min="5108" max="5108" width="2.625" style="116" customWidth="1"/>
    <col min="5109" max="5109" width="20.625" style="116" customWidth="1"/>
    <col min="5110" max="5110" width="16.625" style="116" customWidth="1"/>
    <col min="5111" max="5111" width="5.625" style="116" customWidth="1"/>
    <col min="5112" max="5112" width="3.625" style="116" customWidth="1"/>
    <col min="5113" max="5114" width="5.625" style="116" customWidth="1"/>
    <col min="5115" max="5115" width="3.625" style="116" customWidth="1"/>
    <col min="5116" max="5117" width="5.625" style="116" customWidth="1"/>
    <col min="5118" max="5118" width="3.625" style="116" customWidth="1"/>
    <col min="5119" max="5119" width="5.625" style="116" customWidth="1"/>
    <col min="5120" max="5120" width="10.625" style="116" customWidth="1"/>
    <col min="5121" max="5121" width="2.625" style="116" customWidth="1"/>
    <col min="5122" max="5122" width="20.625" style="116" customWidth="1"/>
    <col min="5123" max="5126" width="15.375" style="116" customWidth="1"/>
    <col min="5127" max="5127" width="10.625" style="116" customWidth="1"/>
    <col min="5128" max="5128" width="2.625" style="116" customWidth="1"/>
    <col min="5129" max="5129" width="20.625" style="116" customWidth="1"/>
    <col min="5130" max="5133" width="15.375" style="116" customWidth="1"/>
    <col min="5134" max="5134" width="12.125" style="116" customWidth="1"/>
    <col min="5135" max="5136" width="9" style="116"/>
    <col min="5137" max="5137" width="27.75" style="116" customWidth="1"/>
    <col min="5138" max="5363" width="9" style="116"/>
    <col min="5364" max="5364" width="2.625" style="116" customWidth="1"/>
    <col min="5365" max="5365" width="20.625" style="116" customWidth="1"/>
    <col min="5366" max="5366" width="16.625" style="116" customWidth="1"/>
    <col min="5367" max="5367" width="5.625" style="116" customWidth="1"/>
    <col min="5368" max="5368" width="3.625" style="116" customWidth="1"/>
    <col min="5369" max="5370" width="5.625" style="116" customWidth="1"/>
    <col min="5371" max="5371" width="3.625" style="116" customWidth="1"/>
    <col min="5372" max="5373" width="5.625" style="116" customWidth="1"/>
    <col min="5374" max="5374" width="3.625" style="116" customWidth="1"/>
    <col min="5375" max="5375" width="5.625" style="116" customWidth="1"/>
    <col min="5376" max="5376" width="10.625" style="116" customWidth="1"/>
    <col min="5377" max="5377" width="2.625" style="116" customWidth="1"/>
    <col min="5378" max="5378" width="20.625" style="116" customWidth="1"/>
    <col min="5379" max="5382" width="15.375" style="116" customWidth="1"/>
    <col min="5383" max="5383" width="10.625" style="116" customWidth="1"/>
    <col min="5384" max="5384" width="2.625" style="116" customWidth="1"/>
    <col min="5385" max="5385" width="20.625" style="116" customWidth="1"/>
    <col min="5386" max="5389" width="15.375" style="116" customWidth="1"/>
    <col min="5390" max="5390" width="12.125" style="116" customWidth="1"/>
    <col min="5391" max="5392" width="9" style="116"/>
    <col min="5393" max="5393" width="27.75" style="116" customWidth="1"/>
    <col min="5394" max="5619" width="9" style="116"/>
    <col min="5620" max="5620" width="2.625" style="116" customWidth="1"/>
    <col min="5621" max="5621" width="20.625" style="116" customWidth="1"/>
    <col min="5622" max="5622" width="16.625" style="116" customWidth="1"/>
    <col min="5623" max="5623" width="5.625" style="116" customWidth="1"/>
    <col min="5624" max="5624" width="3.625" style="116" customWidth="1"/>
    <col min="5625" max="5626" width="5.625" style="116" customWidth="1"/>
    <col min="5627" max="5627" width="3.625" style="116" customWidth="1"/>
    <col min="5628" max="5629" width="5.625" style="116" customWidth="1"/>
    <col min="5630" max="5630" width="3.625" style="116" customWidth="1"/>
    <col min="5631" max="5631" width="5.625" style="116" customWidth="1"/>
    <col min="5632" max="5632" width="10.625" style="116" customWidth="1"/>
    <col min="5633" max="5633" width="2.625" style="116" customWidth="1"/>
    <col min="5634" max="5634" width="20.625" style="116" customWidth="1"/>
    <col min="5635" max="5638" width="15.375" style="116" customWidth="1"/>
    <col min="5639" max="5639" width="10.625" style="116" customWidth="1"/>
    <col min="5640" max="5640" width="2.625" style="116" customWidth="1"/>
    <col min="5641" max="5641" width="20.625" style="116" customWidth="1"/>
    <col min="5642" max="5645" width="15.375" style="116" customWidth="1"/>
    <col min="5646" max="5646" width="12.125" style="116" customWidth="1"/>
    <col min="5647" max="5648" width="9" style="116"/>
    <col min="5649" max="5649" width="27.75" style="116" customWidth="1"/>
    <col min="5650" max="5875" width="9" style="116"/>
    <col min="5876" max="5876" width="2.625" style="116" customWidth="1"/>
    <col min="5877" max="5877" width="20.625" style="116" customWidth="1"/>
    <col min="5878" max="5878" width="16.625" style="116" customWidth="1"/>
    <col min="5879" max="5879" width="5.625" style="116" customWidth="1"/>
    <col min="5880" max="5880" width="3.625" style="116" customWidth="1"/>
    <col min="5881" max="5882" width="5.625" style="116" customWidth="1"/>
    <col min="5883" max="5883" width="3.625" style="116" customWidth="1"/>
    <col min="5884" max="5885" width="5.625" style="116" customWidth="1"/>
    <col min="5886" max="5886" width="3.625" style="116" customWidth="1"/>
    <col min="5887" max="5887" width="5.625" style="116" customWidth="1"/>
    <col min="5888" max="5888" width="10.625" style="116" customWidth="1"/>
    <col min="5889" max="5889" width="2.625" style="116" customWidth="1"/>
    <col min="5890" max="5890" width="20.625" style="116" customWidth="1"/>
    <col min="5891" max="5894" width="15.375" style="116" customWidth="1"/>
    <col min="5895" max="5895" width="10.625" style="116" customWidth="1"/>
    <col min="5896" max="5896" width="2.625" style="116" customWidth="1"/>
    <col min="5897" max="5897" width="20.625" style="116" customWidth="1"/>
    <col min="5898" max="5901" width="15.375" style="116" customWidth="1"/>
    <col min="5902" max="5902" width="12.125" style="116" customWidth="1"/>
    <col min="5903" max="5904" width="9" style="116"/>
    <col min="5905" max="5905" width="27.75" style="116" customWidth="1"/>
    <col min="5906" max="6131" width="9" style="116"/>
    <col min="6132" max="6132" width="2.625" style="116" customWidth="1"/>
    <col min="6133" max="6133" width="20.625" style="116" customWidth="1"/>
    <col min="6134" max="6134" width="16.625" style="116" customWidth="1"/>
    <col min="6135" max="6135" width="5.625" style="116" customWidth="1"/>
    <col min="6136" max="6136" width="3.625" style="116" customWidth="1"/>
    <col min="6137" max="6138" width="5.625" style="116" customWidth="1"/>
    <col min="6139" max="6139" width="3.625" style="116" customWidth="1"/>
    <col min="6140" max="6141" width="5.625" style="116" customWidth="1"/>
    <col min="6142" max="6142" width="3.625" style="116" customWidth="1"/>
    <col min="6143" max="6143" width="5.625" style="116" customWidth="1"/>
    <col min="6144" max="6144" width="10.625" style="116" customWidth="1"/>
    <col min="6145" max="6145" width="2.625" style="116" customWidth="1"/>
    <col min="6146" max="6146" width="20.625" style="116" customWidth="1"/>
    <col min="6147" max="6150" width="15.375" style="116" customWidth="1"/>
    <col min="6151" max="6151" width="10.625" style="116" customWidth="1"/>
    <col min="6152" max="6152" width="2.625" style="116" customWidth="1"/>
    <col min="6153" max="6153" width="20.625" style="116" customWidth="1"/>
    <col min="6154" max="6157" width="15.375" style="116" customWidth="1"/>
    <col min="6158" max="6158" width="12.125" style="116" customWidth="1"/>
    <col min="6159" max="6160" width="9" style="116"/>
    <col min="6161" max="6161" width="27.75" style="116" customWidth="1"/>
    <col min="6162" max="6387" width="9" style="116"/>
    <col min="6388" max="6388" width="2.625" style="116" customWidth="1"/>
    <col min="6389" max="6389" width="20.625" style="116" customWidth="1"/>
    <col min="6390" max="6390" width="16.625" style="116" customWidth="1"/>
    <col min="6391" max="6391" width="5.625" style="116" customWidth="1"/>
    <col min="6392" max="6392" width="3.625" style="116" customWidth="1"/>
    <col min="6393" max="6394" width="5.625" style="116" customWidth="1"/>
    <col min="6395" max="6395" width="3.625" style="116" customWidth="1"/>
    <col min="6396" max="6397" width="5.625" style="116" customWidth="1"/>
    <col min="6398" max="6398" width="3.625" style="116" customWidth="1"/>
    <col min="6399" max="6399" width="5.625" style="116" customWidth="1"/>
    <col min="6400" max="6400" width="10.625" style="116" customWidth="1"/>
    <col min="6401" max="6401" width="2.625" style="116" customWidth="1"/>
    <col min="6402" max="6402" width="20.625" style="116" customWidth="1"/>
    <col min="6403" max="6406" width="15.375" style="116" customWidth="1"/>
    <col min="6407" max="6407" width="10.625" style="116" customWidth="1"/>
    <col min="6408" max="6408" width="2.625" style="116" customWidth="1"/>
    <col min="6409" max="6409" width="20.625" style="116" customWidth="1"/>
    <col min="6410" max="6413" width="15.375" style="116" customWidth="1"/>
    <col min="6414" max="6414" width="12.125" style="116" customWidth="1"/>
    <col min="6415" max="6416" width="9" style="116"/>
    <col min="6417" max="6417" width="27.75" style="116" customWidth="1"/>
    <col min="6418" max="6643" width="9" style="116"/>
    <col min="6644" max="6644" width="2.625" style="116" customWidth="1"/>
    <col min="6645" max="6645" width="20.625" style="116" customWidth="1"/>
    <col min="6646" max="6646" width="16.625" style="116" customWidth="1"/>
    <col min="6647" max="6647" width="5.625" style="116" customWidth="1"/>
    <col min="6648" max="6648" width="3.625" style="116" customWidth="1"/>
    <col min="6649" max="6650" width="5.625" style="116" customWidth="1"/>
    <col min="6651" max="6651" width="3.625" style="116" customWidth="1"/>
    <col min="6652" max="6653" width="5.625" style="116" customWidth="1"/>
    <col min="6654" max="6654" width="3.625" style="116" customWidth="1"/>
    <col min="6655" max="6655" width="5.625" style="116" customWidth="1"/>
    <col min="6656" max="6656" width="10.625" style="116" customWidth="1"/>
    <col min="6657" max="6657" width="2.625" style="116" customWidth="1"/>
    <col min="6658" max="6658" width="20.625" style="116" customWidth="1"/>
    <col min="6659" max="6662" width="15.375" style="116" customWidth="1"/>
    <col min="6663" max="6663" width="10.625" style="116" customWidth="1"/>
    <col min="6664" max="6664" width="2.625" style="116" customWidth="1"/>
    <col min="6665" max="6665" width="20.625" style="116" customWidth="1"/>
    <col min="6666" max="6669" width="15.375" style="116" customWidth="1"/>
    <col min="6670" max="6670" width="12.125" style="116" customWidth="1"/>
    <col min="6671" max="6672" width="9" style="116"/>
    <col min="6673" max="6673" width="27.75" style="116" customWidth="1"/>
    <col min="6674" max="6899" width="9" style="116"/>
    <col min="6900" max="6900" width="2.625" style="116" customWidth="1"/>
    <col min="6901" max="6901" width="20.625" style="116" customWidth="1"/>
    <col min="6902" max="6902" width="16.625" style="116" customWidth="1"/>
    <col min="6903" max="6903" width="5.625" style="116" customWidth="1"/>
    <col min="6904" max="6904" width="3.625" style="116" customWidth="1"/>
    <col min="6905" max="6906" width="5.625" style="116" customWidth="1"/>
    <col min="6907" max="6907" width="3.625" style="116" customWidth="1"/>
    <col min="6908" max="6909" width="5.625" style="116" customWidth="1"/>
    <col min="6910" max="6910" width="3.625" style="116" customWidth="1"/>
    <col min="6911" max="6911" width="5.625" style="116" customWidth="1"/>
    <col min="6912" max="6912" width="10.625" style="116" customWidth="1"/>
    <col min="6913" max="6913" width="2.625" style="116" customWidth="1"/>
    <col min="6914" max="6914" width="20.625" style="116" customWidth="1"/>
    <col min="6915" max="6918" width="15.375" style="116" customWidth="1"/>
    <col min="6919" max="6919" width="10.625" style="116" customWidth="1"/>
    <col min="6920" max="6920" width="2.625" style="116" customWidth="1"/>
    <col min="6921" max="6921" width="20.625" style="116" customWidth="1"/>
    <col min="6922" max="6925" width="15.375" style="116" customWidth="1"/>
    <col min="6926" max="6926" width="12.125" style="116" customWidth="1"/>
    <col min="6927" max="6928" width="9" style="116"/>
    <col min="6929" max="6929" width="27.75" style="116" customWidth="1"/>
    <col min="6930" max="7155" width="9" style="116"/>
    <col min="7156" max="7156" width="2.625" style="116" customWidth="1"/>
    <col min="7157" max="7157" width="20.625" style="116" customWidth="1"/>
    <col min="7158" max="7158" width="16.625" style="116" customWidth="1"/>
    <col min="7159" max="7159" width="5.625" style="116" customWidth="1"/>
    <col min="7160" max="7160" width="3.625" style="116" customWidth="1"/>
    <col min="7161" max="7162" width="5.625" style="116" customWidth="1"/>
    <col min="7163" max="7163" width="3.625" style="116" customWidth="1"/>
    <col min="7164" max="7165" width="5.625" style="116" customWidth="1"/>
    <col min="7166" max="7166" width="3.625" style="116" customWidth="1"/>
    <col min="7167" max="7167" width="5.625" style="116" customWidth="1"/>
    <col min="7168" max="7168" width="10.625" style="116" customWidth="1"/>
    <col min="7169" max="7169" width="2.625" style="116" customWidth="1"/>
    <col min="7170" max="7170" width="20.625" style="116" customWidth="1"/>
    <col min="7171" max="7174" width="15.375" style="116" customWidth="1"/>
    <col min="7175" max="7175" width="10.625" style="116" customWidth="1"/>
    <col min="7176" max="7176" width="2.625" style="116" customWidth="1"/>
    <col min="7177" max="7177" width="20.625" style="116" customWidth="1"/>
    <col min="7178" max="7181" width="15.375" style="116" customWidth="1"/>
    <col min="7182" max="7182" width="12.125" style="116" customWidth="1"/>
    <col min="7183" max="7184" width="9" style="116"/>
    <col min="7185" max="7185" width="27.75" style="116" customWidth="1"/>
    <col min="7186" max="7411" width="9" style="116"/>
    <col min="7412" max="7412" width="2.625" style="116" customWidth="1"/>
    <col min="7413" max="7413" width="20.625" style="116" customWidth="1"/>
    <col min="7414" max="7414" width="16.625" style="116" customWidth="1"/>
    <col min="7415" max="7415" width="5.625" style="116" customWidth="1"/>
    <col min="7416" max="7416" width="3.625" style="116" customWidth="1"/>
    <col min="7417" max="7418" width="5.625" style="116" customWidth="1"/>
    <col min="7419" max="7419" width="3.625" style="116" customWidth="1"/>
    <col min="7420" max="7421" width="5.625" style="116" customWidth="1"/>
    <col min="7422" max="7422" width="3.625" style="116" customWidth="1"/>
    <col min="7423" max="7423" width="5.625" style="116" customWidth="1"/>
    <col min="7424" max="7424" width="10.625" style="116" customWidth="1"/>
    <col min="7425" max="7425" width="2.625" style="116" customWidth="1"/>
    <col min="7426" max="7426" width="20.625" style="116" customWidth="1"/>
    <col min="7427" max="7430" width="15.375" style="116" customWidth="1"/>
    <col min="7431" max="7431" width="10.625" style="116" customWidth="1"/>
    <col min="7432" max="7432" width="2.625" style="116" customWidth="1"/>
    <col min="7433" max="7433" width="20.625" style="116" customWidth="1"/>
    <col min="7434" max="7437" width="15.375" style="116" customWidth="1"/>
    <col min="7438" max="7438" width="12.125" style="116" customWidth="1"/>
    <col min="7439" max="7440" width="9" style="116"/>
    <col min="7441" max="7441" width="27.75" style="116" customWidth="1"/>
    <col min="7442" max="7667" width="9" style="116"/>
    <col min="7668" max="7668" width="2.625" style="116" customWidth="1"/>
    <col min="7669" max="7669" width="20.625" style="116" customWidth="1"/>
    <col min="7670" max="7670" width="16.625" style="116" customWidth="1"/>
    <col min="7671" max="7671" width="5.625" style="116" customWidth="1"/>
    <col min="7672" max="7672" width="3.625" style="116" customWidth="1"/>
    <col min="7673" max="7674" width="5.625" style="116" customWidth="1"/>
    <col min="7675" max="7675" width="3.625" style="116" customWidth="1"/>
    <col min="7676" max="7677" width="5.625" style="116" customWidth="1"/>
    <col min="7678" max="7678" width="3.625" style="116" customWidth="1"/>
    <col min="7679" max="7679" width="5.625" style="116" customWidth="1"/>
    <col min="7680" max="7680" width="10.625" style="116" customWidth="1"/>
    <col min="7681" max="7681" width="2.625" style="116" customWidth="1"/>
    <col min="7682" max="7682" width="20.625" style="116" customWidth="1"/>
    <col min="7683" max="7686" width="15.375" style="116" customWidth="1"/>
    <col min="7687" max="7687" width="10.625" style="116" customWidth="1"/>
    <col min="7688" max="7688" width="2.625" style="116" customWidth="1"/>
    <col min="7689" max="7689" width="20.625" style="116" customWidth="1"/>
    <col min="7690" max="7693" width="15.375" style="116" customWidth="1"/>
    <col min="7694" max="7694" width="12.125" style="116" customWidth="1"/>
    <col min="7695" max="7696" width="9" style="116"/>
    <col min="7697" max="7697" width="27.75" style="116" customWidth="1"/>
    <col min="7698" max="7923" width="9" style="116"/>
    <col min="7924" max="7924" width="2.625" style="116" customWidth="1"/>
    <col min="7925" max="7925" width="20.625" style="116" customWidth="1"/>
    <col min="7926" max="7926" width="16.625" style="116" customWidth="1"/>
    <col min="7927" max="7927" width="5.625" style="116" customWidth="1"/>
    <col min="7928" max="7928" width="3.625" style="116" customWidth="1"/>
    <col min="7929" max="7930" width="5.625" style="116" customWidth="1"/>
    <col min="7931" max="7931" width="3.625" style="116" customWidth="1"/>
    <col min="7932" max="7933" width="5.625" style="116" customWidth="1"/>
    <col min="7934" max="7934" width="3.625" style="116" customWidth="1"/>
    <col min="7935" max="7935" width="5.625" style="116" customWidth="1"/>
    <col min="7936" max="7936" width="10.625" style="116" customWidth="1"/>
    <col min="7937" max="7937" width="2.625" style="116" customWidth="1"/>
    <col min="7938" max="7938" width="20.625" style="116" customWidth="1"/>
    <col min="7939" max="7942" width="15.375" style="116" customWidth="1"/>
    <col min="7943" max="7943" width="10.625" style="116" customWidth="1"/>
    <col min="7944" max="7944" width="2.625" style="116" customWidth="1"/>
    <col min="7945" max="7945" width="20.625" style="116" customWidth="1"/>
    <col min="7946" max="7949" width="15.375" style="116" customWidth="1"/>
    <col min="7950" max="7950" width="12.125" style="116" customWidth="1"/>
    <col min="7951" max="7952" width="9" style="116"/>
    <col min="7953" max="7953" width="27.75" style="116" customWidth="1"/>
    <col min="7954" max="8179" width="9" style="116"/>
    <col min="8180" max="8180" width="2.625" style="116" customWidth="1"/>
    <col min="8181" max="8181" width="20.625" style="116" customWidth="1"/>
    <col min="8182" max="8182" width="16.625" style="116" customWidth="1"/>
    <col min="8183" max="8183" width="5.625" style="116" customWidth="1"/>
    <col min="8184" max="8184" width="3.625" style="116" customWidth="1"/>
    <col min="8185" max="8186" width="5.625" style="116" customWidth="1"/>
    <col min="8187" max="8187" width="3.625" style="116" customWidth="1"/>
    <col min="8188" max="8189" width="5.625" style="116" customWidth="1"/>
    <col min="8190" max="8190" width="3.625" style="116" customWidth="1"/>
    <col min="8191" max="8191" width="5.625" style="116" customWidth="1"/>
    <col min="8192" max="8192" width="10.625" style="116" customWidth="1"/>
    <col min="8193" max="8193" width="2.625" style="116" customWidth="1"/>
    <col min="8194" max="8194" width="20.625" style="116" customWidth="1"/>
    <col min="8195" max="8198" width="15.375" style="116" customWidth="1"/>
    <col min="8199" max="8199" width="10.625" style="116" customWidth="1"/>
    <col min="8200" max="8200" width="2.625" style="116" customWidth="1"/>
    <col min="8201" max="8201" width="20.625" style="116" customWidth="1"/>
    <col min="8202" max="8205" width="15.375" style="116" customWidth="1"/>
    <col min="8206" max="8206" width="12.125" style="116" customWidth="1"/>
    <col min="8207" max="8208" width="9" style="116"/>
    <col min="8209" max="8209" width="27.75" style="116" customWidth="1"/>
    <col min="8210" max="8435" width="9" style="116"/>
    <col min="8436" max="8436" width="2.625" style="116" customWidth="1"/>
    <col min="8437" max="8437" width="20.625" style="116" customWidth="1"/>
    <col min="8438" max="8438" width="16.625" style="116" customWidth="1"/>
    <col min="8439" max="8439" width="5.625" style="116" customWidth="1"/>
    <col min="8440" max="8440" width="3.625" style="116" customWidth="1"/>
    <col min="8441" max="8442" width="5.625" style="116" customWidth="1"/>
    <col min="8443" max="8443" width="3.625" style="116" customWidth="1"/>
    <col min="8444" max="8445" width="5.625" style="116" customWidth="1"/>
    <col min="8446" max="8446" width="3.625" style="116" customWidth="1"/>
    <col min="8447" max="8447" width="5.625" style="116" customWidth="1"/>
    <col min="8448" max="8448" width="10.625" style="116" customWidth="1"/>
    <col min="8449" max="8449" width="2.625" style="116" customWidth="1"/>
    <col min="8450" max="8450" width="20.625" style="116" customWidth="1"/>
    <col min="8451" max="8454" width="15.375" style="116" customWidth="1"/>
    <col min="8455" max="8455" width="10.625" style="116" customWidth="1"/>
    <col min="8456" max="8456" width="2.625" style="116" customWidth="1"/>
    <col min="8457" max="8457" width="20.625" style="116" customWidth="1"/>
    <col min="8458" max="8461" width="15.375" style="116" customWidth="1"/>
    <col min="8462" max="8462" width="12.125" style="116" customWidth="1"/>
    <col min="8463" max="8464" width="9" style="116"/>
    <col min="8465" max="8465" width="27.75" style="116" customWidth="1"/>
    <col min="8466" max="8691" width="9" style="116"/>
    <col min="8692" max="8692" width="2.625" style="116" customWidth="1"/>
    <col min="8693" max="8693" width="20.625" style="116" customWidth="1"/>
    <col min="8694" max="8694" width="16.625" style="116" customWidth="1"/>
    <col min="8695" max="8695" width="5.625" style="116" customWidth="1"/>
    <col min="8696" max="8696" width="3.625" style="116" customWidth="1"/>
    <col min="8697" max="8698" width="5.625" style="116" customWidth="1"/>
    <col min="8699" max="8699" width="3.625" style="116" customWidth="1"/>
    <col min="8700" max="8701" width="5.625" style="116" customWidth="1"/>
    <col min="8702" max="8702" width="3.625" style="116" customWidth="1"/>
    <col min="8703" max="8703" width="5.625" style="116" customWidth="1"/>
    <col min="8704" max="8704" width="10.625" style="116" customWidth="1"/>
    <col min="8705" max="8705" width="2.625" style="116" customWidth="1"/>
    <col min="8706" max="8706" width="20.625" style="116" customWidth="1"/>
    <col min="8707" max="8710" width="15.375" style="116" customWidth="1"/>
    <col min="8711" max="8711" width="10.625" style="116" customWidth="1"/>
    <col min="8712" max="8712" width="2.625" style="116" customWidth="1"/>
    <col min="8713" max="8713" width="20.625" style="116" customWidth="1"/>
    <col min="8714" max="8717" width="15.375" style="116" customWidth="1"/>
    <col min="8718" max="8718" width="12.125" style="116" customWidth="1"/>
    <col min="8719" max="8720" width="9" style="116"/>
    <col min="8721" max="8721" width="27.75" style="116" customWidth="1"/>
    <col min="8722" max="8947" width="9" style="116"/>
    <col min="8948" max="8948" width="2.625" style="116" customWidth="1"/>
    <col min="8949" max="8949" width="20.625" style="116" customWidth="1"/>
    <col min="8950" max="8950" width="16.625" style="116" customWidth="1"/>
    <col min="8951" max="8951" width="5.625" style="116" customWidth="1"/>
    <col min="8952" max="8952" width="3.625" style="116" customWidth="1"/>
    <col min="8953" max="8954" width="5.625" style="116" customWidth="1"/>
    <col min="8955" max="8955" width="3.625" style="116" customWidth="1"/>
    <col min="8956" max="8957" width="5.625" style="116" customWidth="1"/>
    <col min="8958" max="8958" width="3.625" style="116" customWidth="1"/>
    <col min="8959" max="8959" width="5.625" style="116" customWidth="1"/>
    <col min="8960" max="8960" width="10.625" style="116" customWidth="1"/>
    <col min="8961" max="8961" width="2.625" style="116" customWidth="1"/>
    <col min="8962" max="8962" width="20.625" style="116" customWidth="1"/>
    <col min="8963" max="8966" width="15.375" style="116" customWidth="1"/>
    <col min="8967" max="8967" width="10.625" style="116" customWidth="1"/>
    <col min="8968" max="8968" width="2.625" style="116" customWidth="1"/>
    <col min="8969" max="8969" width="20.625" style="116" customWidth="1"/>
    <col min="8970" max="8973" width="15.375" style="116" customWidth="1"/>
    <col min="8974" max="8974" width="12.125" style="116" customWidth="1"/>
    <col min="8975" max="8976" width="9" style="116"/>
    <col min="8977" max="8977" width="27.75" style="116" customWidth="1"/>
    <col min="8978" max="9203" width="9" style="116"/>
    <col min="9204" max="9204" width="2.625" style="116" customWidth="1"/>
    <col min="9205" max="9205" width="20.625" style="116" customWidth="1"/>
    <col min="9206" max="9206" width="16.625" style="116" customWidth="1"/>
    <col min="9207" max="9207" width="5.625" style="116" customWidth="1"/>
    <col min="9208" max="9208" width="3.625" style="116" customWidth="1"/>
    <col min="9209" max="9210" width="5.625" style="116" customWidth="1"/>
    <col min="9211" max="9211" width="3.625" style="116" customWidth="1"/>
    <col min="9212" max="9213" width="5.625" style="116" customWidth="1"/>
    <col min="9214" max="9214" width="3.625" style="116" customWidth="1"/>
    <col min="9215" max="9215" width="5.625" style="116" customWidth="1"/>
    <col min="9216" max="9216" width="10.625" style="116" customWidth="1"/>
    <col min="9217" max="9217" width="2.625" style="116" customWidth="1"/>
    <col min="9218" max="9218" width="20.625" style="116" customWidth="1"/>
    <col min="9219" max="9222" width="15.375" style="116" customWidth="1"/>
    <col min="9223" max="9223" width="10.625" style="116" customWidth="1"/>
    <col min="9224" max="9224" width="2.625" style="116" customWidth="1"/>
    <col min="9225" max="9225" width="20.625" style="116" customWidth="1"/>
    <col min="9226" max="9229" width="15.375" style="116" customWidth="1"/>
    <col min="9230" max="9230" width="12.125" style="116" customWidth="1"/>
    <col min="9231" max="9232" width="9" style="116"/>
    <col min="9233" max="9233" width="27.75" style="116" customWidth="1"/>
    <col min="9234" max="9459" width="9" style="116"/>
    <col min="9460" max="9460" width="2.625" style="116" customWidth="1"/>
    <col min="9461" max="9461" width="20.625" style="116" customWidth="1"/>
    <col min="9462" max="9462" width="16.625" style="116" customWidth="1"/>
    <col min="9463" max="9463" width="5.625" style="116" customWidth="1"/>
    <col min="9464" max="9464" width="3.625" style="116" customWidth="1"/>
    <col min="9465" max="9466" width="5.625" style="116" customWidth="1"/>
    <col min="9467" max="9467" width="3.625" style="116" customWidth="1"/>
    <col min="9468" max="9469" width="5.625" style="116" customWidth="1"/>
    <col min="9470" max="9470" width="3.625" style="116" customWidth="1"/>
    <col min="9471" max="9471" width="5.625" style="116" customWidth="1"/>
    <col min="9472" max="9472" width="10.625" style="116" customWidth="1"/>
    <col min="9473" max="9473" width="2.625" style="116" customWidth="1"/>
    <col min="9474" max="9474" width="20.625" style="116" customWidth="1"/>
    <col min="9475" max="9478" width="15.375" style="116" customWidth="1"/>
    <col min="9479" max="9479" width="10.625" style="116" customWidth="1"/>
    <col min="9480" max="9480" width="2.625" style="116" customWidth="1"/>
    <col min="9481" max="9481" width="20.625" style="116" customWidth="1"/>
    <col min="9482" max="9485" width="15.375" style="116" customWidth="1"/>
    <col min="9486" max="9486" width="12.125" style="116" customWidth="1"/>
    <col min="9487" max="9488" width="9" style="116"/>
    <col min="9489" max="9489" width="27.75" style="116" customWidth="1"/>
    <col min="9490" max="9715" width="9" style="116"/>
    <col min="9716" max="9716" width="2.625" style="116" customWidth="1"/>
    <col min="9717" max="9717" width="20.625" style="116" customWidth="1"/>
    <col min="9718" max="9718" width="16.625" style="116" customWidth="1"/>
    <col min="9719" max="9719" width="5.625" style="116" customWidth="1"/>
    <col min="9720" max="9720" width="3.625" style="116" customWidth="1"/>
    <col min="9721" max="9722" width="5.625" style="116" customWidth="1"/>
    <col min="9723" max="9723" width="3.625" style="116" customWidth="1"/>
    <col min="9724" max="9725" width="5.625" style="116" customWidth="1"/>
    <col min="9726" max="9726" width="3.625" style="116" customWidth="1"/>
    <col min="9727" max="9727" width="5.625" style="116" customWidth="1"/>
    <col min="9728" max="9728" width="10.625" style="116" customWidth="1"/>
    <col min="9729" max="9729" width="2.625" style="116" customWidth="1"/>
    <col min="9730" max="9730" width="20.625" style="116" customWidth="1"/>
    <col min="9731" max="9734" width="15.375" style="116" customWidth="1"/>
    <col min="9735" max="9735" width="10.625" style="116" customWidth="1"/>
    <col min="9736" max="9736" width="2.625" style="116" customWidth="1"/>
    <col min="9737" max="9737" width="20.625" style="116" customWidth="1"/>
    <col min="9738" max="9741" width="15.375" style="116" customWidth="1"/>
    <col min="9742" max="9742" width="12.125" style="116" customWidth="1"/>
    <col min="9743" max="9744" width="9" style="116"/>
    <col min="9745" max="9745" width="27.75" style="116" customWidth="1"/>
    <col min="9746" max="9971" width="9" style="116"/>
    <col min="9972" max="9972" width="2.625" style="116" customWidth="1"/>
    <col min="9973" max="9973" width="20.625" style="116" customWidth="1"/>
    <col min="9974" max="9974" width="16.625" style="116" customWidth="1"/>
    <col min="9975" max="9975" width="5.625" style="116" customWidth="1"/>
    <col min="9976" max="9976" width="3.625" style="116" customWidth="1"/>
    <col min="9977" max="9978" width="5.625" style="116" customWidth="1"/>
    <col min="9979" max="9979" width="3.625" style="116" customWidth="1"/>
    <col min="9980" max="9981" width="5.625" style="116" customWidth="1"/>
    <col min="9982" max="9982" width="3.625" style="116" customWidth="1"/>
    <col min="9983" max="9983" width="5.625" style="116" customWidth="1"/>
    <col min="9984" max="9984" width="10.625" style="116" customWidth="1"/>
    <col min="9985" max="9985" width="2.625" style="116" customWidth="1"/>
    <col min="9986" max="9986" width="20.625" style="116" customWidth="1"/>
    <col min="9987" max="9990" width="15.375" style="116" customWidth="1"/>
    <col min="9991" max="9991" width="10.625" style="116" customWidth="1"/>
    <col min="9992" max="9992" width="2.625" style="116" customWidth="1"/>
    <col min="9993" max="9993" width="20.625" style="116" customWidth="1"/>
    <col min="9994" max="9997" width="15.375" style="116" customWidth="1"/>
    <col min="9998" max="9998" width="12.125" style="116" customWidth="1"/>
    <col min="9999" max="10000" width="9" style="116"/>
    <col min="10001" max="10001" width="27.75" style="116" customWidth="1"/>
    <col min="10002" max="10227" width="9" style="116"/>
    <col min="10228" max="10228" width="2.625" style="116" customWidth="1"/>
    <col min="10229" max="10229" width="20.625" style="116" customWidth="1"/>
    <col min="10230" max="10230" width="16.625" style="116" customWidth="1"/>
    <col min="10231" max="10231" width="5.625" style="116" customWidth="1"/>
    <col min="10232" max="10232" width="3.625" style="116" customWidth="1"/>
    <col min="10233" max="10234" width="5.625" style="116" customWidth="1"/>
    <col min="10235" max="10235" width="3.625" style="116" customWidth="1"/>
    <col min="10236" max="10237" width="5.625" style="116" customWidth="1"/>
    <col min="10238" max="10238" width="3.625" style="116" customWidth="1"/>
    <col min="10239" max="10239" width="5.625" style="116" customWidth="1"/>
    <col min="10240" max="10240" width="10.625" style="116" customWidth="1"/>
    <col min="10241" max="10241" width="2.625" style="116" customWidth="1"/>
    <col min="10242" max="10242" width="20.625" style="116" customWidth="1"/>
    <col min="10243" max="10246" width="15.375" style="116" customWidth="1"/>
    <col min="10247" max="10247" width="10.625" style="116" customWidth="1"/>
    <col min="10248" max="10248" width="2.625" style="116" customWidth="1"/>
    <col min="10249" max="10249" width="20.625" style="116" customWidth="1"/>
    <col min="10250" max="10253" width="15.375" style="116" customWidth="1"/>
    <col min="10254" max="10254" width="12.125" style="116" customWidth="1"/>
    <col min="10255" max="10256" width="9" style="116"/>
    <col min="10257" max="10257" width="27.75" style="116" customWidth="1"/>
    <col min="10258" max="10483" width="9" style="116"/>
    <col min="10484" max="10484" width="2.625" style="116" customWidth="1"/>
    <col min="10485" max="10485" width="20.625" style="116" customWidth="1"/>
    <col min="10486" max="10486" width="16.625" style="116" customWidth="1"/>
    <col min="10487" max="10487" width="5.625" style="116" customWidth="1"/>
    <col min="10488" max="10488" width="3.625" style="116" customWidth="1"/>
    <col min="10489" max="10490" width="5.625" style="116" customWidth="1"/>
    <col min="10491" max="10491" width="3.625" style="116" customWidth="1"/>
    <col min="10492" max="10493" width="5.625" style="116" customWidth="1"/>
    <col min="10494" max="10494" width="3.625" style="116" customWidth="1"/>
    <col min="10495" max="10495" width="5.625" style="116" customWidth="1"/>
    <col min="10496" max="10496" width="10.625" style="116" customWidth="1"/>
    <col min="10497" max="10497" width="2.625" style="116" customWidth="1"/>
    <col min="10498" max="10498" width="20.625" style="116" customWidth="1"/>
    <col min="10499" max="10502" width="15.375" style="116" customWidth="1"/>
    <col min="10503" max="10503" width="10.625" style="116" customWidth="1"/>
    <col min="10504" max="10504" width="2.625" style="116" customWidth="1"/>
    <col min="10505" max="10505" width="20.625" style="116" customWidth="1"/>
    <col min="10506" max="10509" width="15.375" style="116" customWidth="1"/>
    <col min="10510" max="10510" width="12.125" style="116" customWidth="1"/>
    <col min="10511" max="10512" width="9" style="116"/>
    <col min="10513" max="10513" width="27.75" style="116" customWidth="1"/>
    <col min="10514" max="10739" width="9" style="116"/>
    <col min="10740" max="10740" width="2.625" style="116" customWidth="1"/>
    <col min="10741" max="10741" width="20.625" style="116" customWidth="1"/>
    <col min="10742" max="10742" width="16.625" style="116" customWidth="1"/>
    <col min="10743" max="10743" width="5.625" style="116" customWidth="1"/>
    <col min="10744" max="10744" width="3.625" style="116" customWidth="1"/>
    <col min="10745" max="10746" width="5.625" style="116" customWidth="1"/>
    <col min="10747" max="10747" width="3.625" style="116" customWidth="1"/>
    <col min="10748" max="10749" width="5.625" style="116" customWidth="1"/>
    <col min="10750" max="10750" width="3.625" style="116" customWidth="1"/>
    <col min="10751" max="10751" width="5.625" style="116" customWidth="1"/>
    <col min="10752" max="10752" width="10.625" style="116" customWidth="1"/>
    <col min="10753" max="10753" width="2.625" style="116" customWidth="1"/>
    <col min="10754" max="10754" width="20.625" style="116" customWidth="1"/>
    <col min="10755" max="10758" width="15.375" style="116" customWidth="1"/>
    <col min="10759" max="10759" width="10.625" style="116" customWidth="1"/>
    <col min="10760" max="10760" width="2.625" style="116" customWidth="1"/>
    <col min="10761" max="10761" width="20.625" style="116" customWidth="1"/>
    <col min="10762" max="10765" width="15.375" style="116" customWidth="1"/>
    <col min="10766" max="10766" width="12.125" style="116" customWidth="1"/>
    <col min="10767" max="10768" width="9" style="116"/>
    <col min="10769" max="10769" width="27.75" style="116" customWidth="1"/>
    <col min="10770" max="10995" width="9" style="116"/>
    <col min="10996" max="10996" width="2.625" style="116" customWidth="1"/>
    <col min="10997" max="10997" width="20.625" style="116" customWidth="1"/>
    <col min="10998" max="10998" width="16.625" style="116" customWidth="1"/>
    <col min="10999" max="10999" width="5.625" style="116" customWidth="1"/>
    <col min="11000" max="11000" width="3.625" style="116" customWidth="1"/>
    <col min="11001" max="11002" width="5.625" style="116" customWidth="1"/>
    <col min="11003" max="11003" width="3.625" style="116" customWidth="1"/>
    <col min="11004" max="11005" width="5.625" style="116" customWidth="1"/>
    <col min="11006" max="11006" width="3.625" style="116" customWidth="1"/>
    <col min="11007" max="11007" width="5.625" style="116" customWidth="1"/>
    <col min="11008" max="11008" width="10.625" style="116" customWidth="1"/>
    <col min="11009" max="11009" width="2.625" style="116" customWidth="1"/>
    <col min="11010" max="11010" width="20.625" style="116" customWidth="1"/>
    <col min="11011" max="11014" width="15.375" style="116" customWidth="1"/>
    <col min="11015" max="11015" width="10.625" style="116" customWidth="1"/>
    <col min="11016" max="11016" width="2.625" style="116" customWidth="1"/>
    <col min="11017" max="11017" width="20.625" style="116" customWidth="1"/>
    <col min="11018" max="11021" width="15.375" style="116" customWidth="1"/>
    <col min="11022" max="11022" width="12.125" style="116" customWidth="1"/>
    <col min="11023" max="11024" width="9" style="116"/>
    <col min="11025" max="11025" width="27.75" style="116" customWidth="1"/>
    <col min="11026" max="11251" width="9" style="116"/>
    <col min="11252" max="11252" width="2.625" style="116" customWidth="1"/>
    <col min="11253" max="11253" width="20.625" style="116" customWidth="1"/>
    <col min="11254" max="11254" width="16.625" style="116" customWidth="1"/>
    <col min="11255" max="11255" width="5.625" style="116" customWidth="1"/>
    <col min="11256" max="11256" width="3.625" style="116" customWidth="1"/>
    <col min="11257" max="11258" width="5.625" style="116" customWidth="1"/>
    <col min="11259" max="11259" width="3.625" style="116" customWidth="1"/>
    <col min="11260" max="11261" width="5.625" style="116" customWidth="1"/>
    <col min="11262" max="11262" width="3.625" style="116" customWidth="1"/>
    <col min="11263" max="11263" width="5.625" style="116" customWidth="1"/>
    <col min="11264" max="11264" width="10.625" style="116" customWidth="1"/>
    <col min="11265" max="11265" width="2.625" style="116" customWidth="1"/>
    <col min="11266" max="11266" width="20.625" style="116" customWidth="1"/>
    <col min="11267" max="11270" width="15.375" style="116" customWidth="1"/>
    <col min="11271" max="11271" width="10.625" style="116" customWidth="1"/>
    <col min="11272" max="11272" width="2.625" style="116" customWidth="1"/>
    <col min="11273" max="11273" width="20.625" style="116" customWidth="1"/>
    <col min="11274" max="11277" width="15.375" style="116" customWidth="1"/>
    <col min="11278" max="11278" width="12.125" style="116" customWidth="1"/>
    <col min="11279" max="11280" width="9" style="116"/>
    <col min="11281" max="11281" width="27.75" style="116" customWidth="1"/>
    <col min="11282" max="11507" width="9" style="116"/>
    <col min="11508" max="11508" width="2.625" style="116" customWidth="1"/>
    <col min="11509" max="11509" width="20.625" style="116" customWidth="1"/>
    <col min="11510" max="11510" width="16.625" style="116" customWidth="1"/>
    <col min="11511" max="11511" width="5.625" style="116" customWidth="1"/>
    <col min="11512" max="11512" width="3.625" style="116" customWidth="1"/>
    <col min="11513" max="11514" width="5.625" style="116" customWidth="1"/>
    <col min="11515" max="11515" width="3.625" style="116" customWidth="1"/>
    <col min="11516" max="11517" width="5.625" style="116" customWidth="1"/>
    <col min="11518" max="11518" width="3.625" style="116" customWidth="1"/>
    <col min="11519" max="11519" width="5.625" style="116" customWidth="1"/>
    <col min="11520" max="11520" width="10.625" style="116" customWidth="1"/>
    <col min="11521" max="11521" width="2.625" style="116" customWidth="1"/>
    <col min="11522" max="11522" width="20.625" style="116" customWidth="1"/>
    <col min="11523" max="11526" width="15.375" style="116" customWidth="1"/>
    <col min="11527" max="11527" width="10.625" style="116" customWidth="1"/>
    <col min="11528" max="11528" width="2.625" style="116" customWidth="1"/>
    <col min="11529" max="11529" width="20.625" style="116" customWidth="1"/>
    <col min="11530" max="11533" width="15.375" style="116" customWidth="1"/>
    <col min="11534" max="11534" width="12.125" style="116" customWidth="1"/>
    <col min="11535" max="11536" width="9" style="116"/>
    <col min="11537" max="11537" width="27.75" style="116" customWidth="1"/>
    <col min="11538" max="11763" width="9" style="116"/>
    <col min="11764" max="11764" width="2.625" style="116" customWidth="1"/>
    <col min="11765" max="11765" width="20.625" style="116" customWidth="1"/>
    <col min="11766" max="11766" width="16.625" style="116" customWidth="1"/>
    <col min="11767" max="11767" width="5.625" style="116" customWidth="1"/>
    <col min="11768" max="11768" width="3.625" style="116" customWidth="1"/>
    <col min="11769" max="11770" width="5.625" style="116" customWidth="1"/>
    <col min="11771" max="11771" width="3.625" style="116" customWidth="1"/>
    <col min="11772" max="11773" width="5.625" style="116" customWidth="1"/>
    <col min="11774" max="11774" width="3.625" style="116" customWidth="1"/>
    <col min="11775" max="11775" width="5.625" style="116" customWidth="1"/>
    <col min="11776" max="11776" width="10.625" style="116" customWidth="1"/>
    <col min="11777" max="11777" width="2.625" style="116" customWidth="1"/>
    <col min="11778" max="11778" width="20.625" style="116" customWidth="1"/>
    <col min="11779" max="11782" width="15.375" style="116" customWidth="1"/>
    <col min="11783" max="11783" width="10.625" style="116" customWidth="1"/>
    <col min="11784" max="11784" width="2.625" style="116" customWidth="1"/>
    <col min="11785" max="11785" width="20.625" style="116" customWidth="1"/>
    <col min="11786" max="11789" width="15.375" style="116" customWidth="1"/>
    <col min="11790" max="11790" width="12.125" style="116" customWidth="1"/>
    <col min="11791" max="11792" width="9" style="116"/>
    <col min="11793" max="11793" width="27.75" style="116" customWidth="1"/>
    <col min="11794" max="12019" width="9" style="116"/>
    <col min="12020" max="12020" width="2.625" style="116" customWidth="1"/>
    <col min="12021" max="12021" width="20.625" style="116" customWidth="1"/>
    <col min="12022" max="12022" width="16.625" style="116" customWidth="1"/>
    <col min="12023" max="12023" width="5.625" style="116" customWidth="1"/>
    <col min="12024" max="12024" width="3.625" style="116" customWidth="1"/>
    <col min="12025" max="12026" width="5.625" style="116" customWidth="1"/>
    <col min="12027" max="12027" width="3.625" style="116" customWidth="1"/>
    <col min="12028" max="12029" width="5.625" style="116" customWidth="1"/>
    <col min="12030" max="12030" width="3.625" style="116" customWidth="1"/>
    <col min="12031" max="12031" width="5.625" style="116" customWidth="1"/>
    <col min="12032" max="12032" width="10.625" style="116" customWidth="1"/>
    <col min="12033" max="12033" width="2.625" style="116" customWidth="1"/>
    <col min="12034" max="12034" width="20.625" style="116" customWidth="1"/>
    <col min="12035" max="12038" width="15.375" style="116" customWidth="1"/>
    <col min="12039" max="12039" width="10.625" style="116" customWidth="1"/>
    <col min="12040" max="12040" width="2.625" style="116" customWidth="1"/>
    <col min="12041" max="12041" width="20.625" style="116" customWidth="1"/>
    <col min="12042" max="12045" width="15.375" style="116" customWidth="1"/>
    <col min="12046" max="12046" width="12.125" style="116" customWidth="1"/>
    <col min="12047" max="12048" width="9" style="116"/>
    <col min="12049" max="12049" width="27.75" style="116" customWidth="1"/>
    <col min="12050" max="12275" width="9" style="116"/>
    <col min="12276" max="12276" width="2.625" style="116" customWidth="1"/>
    <col min="12277" max="12277" width="20.625" style="116" customWidth="1"/>
    <col min="12278" max="12278" width="16.625" style="116" customWidth="1"/>
    <col min="12279" max="12279" width="5.625" style="116" customWidth="1"/>
    <col min="12280" max="12280" width="3.625" style="116" customWidth="1"/>
    <col min="12281" max="12282" width="5.625" style="116" customWidth="1"/>
    <col min="12283" max="12283" width="3.625" style="116" customWidth="1"/>
    <col min="12284" max="12285" width="5.625" style="116" customWidth="1"/>
    <col min="12286" max="12286" width="3.625" style="116" customWidth="1"/>
    <col min="12287" max="12287" width="5.625" style="116" customWidth="1"/>
    <col min="12288" max="12288" width="10.625" style="116" customWidth="1"/>
    <col min="12289" max="12289" width="2.625" style="116" customWidth="1"/>
    <col min="12290" max="12290" width="20.625" style="116" customWidth="1"/>
    <col min="12291" max="12294" width="15.375" style="116" customWidth="1"/>
    <col min="12295" max="12295" width="10.625" style="116" customWidth="1"/>
    <col min="12296" max="12296" width="2.625" style="116" customWidth="1"/>
    <col min="12297" max="12297" width="20.625" style="116" customWidth="1"/>
    <col min="12298" max="12301" width="15.375" style="116" customWidth="1"/>
    <col min="12302" max="12302" width="12.125" style="116" customWidth="1"/>
    <col min="12303" max="12304" width="9" style="116"/>
    <col min="12305" max="12305" width="27.75" style="116" customWidth="1"/>
    <col min="12306" max="12531" width="9" style="116"/>
    <col min="12532" max="12532" width="2.625" style="116" customWidth="1"/>
    <col min="12533" max="12533" width="20.625" style="116" customWidth="1"/>
    <col min="12534" max="12534" width="16.625" style="116" customWidth="1"/>
    <col min="12535" max="12535" width="5.625" style="116" customWidth="1"/>
    <col min="12536" max="12536" width="3.625" style="116" customWidth="1"/>
    <col min="12537" max="12538" width="5.625" style="116" customWidth="1"/>
    <col min="12539" max="12539" width="3.625" style="116" customWidth="1"/>
    <col min="12540" max="12541" width="5.625" style="116" customWidth="1"/>
    <col min="12542" max="12542" width="3.625" style="116" customWidth="1"/>
    <col min="12543" max="12543" width="5.625" style="116" customWidth="1"/>
    <col min="12544" max="12544" width="10.625" style="116" customWidth="1"/>
    <col min="12545" max="12545" width="2.625" style="116" customWidth="1"/>
    <col min="12546" max="12546" width="20.625" style="116" customWidth="1"/>
    <col min="12547" max="12550" width="15.375" style="116" customWidth="1"/>
    <col min="12551" max="12551" width="10.625" style="116" customWidth="1"/>
    <col min="12552" max="12552" width="2.625" style="116" customWidth="1"/>
    <col min="12553" max="12553" width="20.625" style="116" customWidth="1"/>
    <col min="12554" max="12557" width="15.375" style="116" customWidth="1"/>
    <col min="12558" max="12558" width="12.125" style="116" customWidth="1"/>
    <col min="12559" max="12560" width="9" style="116"/>
    <col min="12561" max="12561" width="27.75" style="116" customWidth="1"/>
    <col min="12562" max="12787" width="9" style="116"/>
    <col min="12788" max="12788" width="2.625" style="116" customWidth="1"/>
    <col min="12789" max="12789" width="20.625" style="116" customWidth="1"/>
    <col min="12790" max="12790" width="16.625" style="116" customWidth="1"/>
    <col min="12791" max="12791" width="5.625" style="116" customWidth="1"/>
    <col min="12792" max="12792" width="3.625" style="116" customWidth="1"/>
    <col min="12793" max="12794" width="5.625" style="116" customWidth="1"/>
    <col min="12795" max="12795" width="3.625" style="116" customWidth="1"/>
    <col min="12796" max="12797" width="5.625" style="116" customWidth="1"/>
    <col min="12798" max="12798" width="3.625" style="116" customWidth="1"/>
    <col min="12799" max="12799" width="5.625" style="116" customWidth="1"/>
    <col min="12800" max="12800" width="10.625" style="116" customWidth="1"/>
    <col min="12801" max="12801" width="2.625" style="116" customWidth="1"/>
    <col min="12802" max="12802" width="20.625" style="116" customWidth="1"/>
    <col min="12803" max="12806" width="15.375" style="116" customWidth="1"/>
    <col min="12807" max="12807" width="10.625" style="116" customWidth="1"/>
    <col min="12808" max="12808" width="2.625" style="116" customWidth="1"/>
    <col min="12809" max="12809" width="20.625" style="116" customWidth="1"/>
    <col min="12810" max="12813" width="15.375" style="116" customWidth="1"/>
    <col min="12814" max="12814" width="12.125" style="116" customWidth="1"/>
    <col min="12815" max="12816" width="9" style="116"/>
    <col min="12817" max="12817" width="27.75" style="116" customWidth="1"/>
    <col min="12818" max="13043" width="9" style="116"/>
    <col min="13044" max="13044" width="2.625" style="116" customWidth="1"/>
    <col min="13045" max="13045" width="20.625" style="116" customWidth="1"/>
    <col min="13046" max="13046" width="16.625" style="116" customWidth="1"/>
    <col min="13047" max="13047" width="5.625" style="116" customWidth="1"/>
    <col min="13048" max="13048" width="3.625" style="116" customWidth="1"/>
    <col min="13049" max="13050" width="5.625" style="116" customWidth="1"/>
    <col min="13051" max="13051" width="3.625" style="116" customWidth="1"/>
    <col min="13052" max="13053" width="5.625" style="116" customWidth="1"/>
    <col min="13054" max="13054" width="3.625" style="116" customWidth="1"/>
    <col min="13055" max="13055" width="5.625" style="116" customWidth="1"/>
    <col min="13056" max="13056" width="10.625" style="116" customWidth="1"/>
    <col min="13057" max="13057" width="2.625" style="116" customWidth="1"/>
    <col min="13058" max="13058" width="20.625" style="116" customWidth="1"/>
    <col min="13059" max="13062" width="15.375" style="116" customWidth="1"/>
    <col min="13063" max="13063" width="10.625" style="116" customWidth="1"/>
    <col min="13064" max="13064" width="2.625" style="116" customWidth="1"/>
    <col min="13065" max="13065" width="20.625" style="116" customWidth="1"/>
    <col min="13066" max="13069" width="15.375" style="116" customWidth="1"/>
    <col min="13070" max="13070" width="12.125" style="116" customWidth="1"/>
    <col min="13071" max="13072" width="9" style="116"/>
    <col min="13073" max="13073" width="27.75" style="116" customWidth="1"/>
    <col min="13074" max="13299" width="9" style="116"/>
    <col min="13300" max="13300" width="2.625" style="116" customWidth="1"/>
    <col min="13301" max="13301" width="20.625" style="116" customWidth="1"/>
    <col min="13302" max="13302" width="16.625" style="116" customWidth="1"/>
    <col min="13303" max="13303" width="5.625" style="116" customWidth="1"/>
    <col min="13304" max="13304" width="3.625" style="116" customWidth="1"/>
    <col min="13305" max="13306" width="5.625" style="116" customWidth="1"/>
    <col min="13307" max="13307" width="3.625" style="116" customWidth="1"/>
    <col min="13308" max="13309" width="5.625" style="116" customWidth="1"/>
    <col min="13310" max="13310" width="3.625" style="116" customWidth="1"/>
    <col min="13311" max="13311" width="5.625" style="116" customWidth="1"/>
    <col min="13312" max="13312" width="10.625" style="116" customWidth="1"/>
    <col min="13313" max="13313" width="2.625" style="116" customWidth="1"/>
    <col min="13314" max="13314" width="20.625" style="116" customWidth="1"/>
    <col min="13315" max="13318" width="15.375" style="116" customWidth="1"/>
    <col min="13319" max="13319" width="10.625" style="116" customWidth="1"/>
    <col min="13320" max="13320" width="2.625" style="116" customWidth="1"/>
    <col min="13321" max="13321" width="20.625" style="116" customWidth="1"/>
    <col min="13322" max="13325" width="15.375" style="116" customWidth="1"/>
    <col min="13326" max="13326" width="12.125" style="116" customWidth="1"/>
    <col min="13327" max="13328" width="9" style="116"/>
    <col min="13329" max="13329" width="27.75" style="116" customWidth="1"/>
    <col min="13330" max="13555" width="9" style="116"/>
    <col min="13556" max="13556" width="2.625" style="116" customWidth="1"/>
    <col min="13557" max="13557" width="20.625" style="116" customWidth="1"/>
    <col min="13558" max="13558" width="16.625" style="116" customWidth="1"/>
    <col min="13559" max="13559" width="5.625" style="116" customWidth="1"/>
    <col min="13560" max="13560" width="3.625" style="116" customWidth="1"/>
    <col min="13561" max="13562" width="5.625" style="116" customWidth="1"/>
    <col min="13563" max="13563" width="3.625" style="116" customWidth="1"/>
    <col min="13564" max="13565" width="5.625" style="116" customWidth="1"/>
    <col min="13566" max="13566" width="3.625" style="116" customWidth="1"/>
    <col min="13567" max="13567" width="5.625" style="116" customWidth="1"/>
    <col min="13568" max="13568" width="10.625" style="116" customWidth="1"/>
    <col min="13569" max="13569" width="2.625" style="116" customWidth="1"/>
    <col min="13570" max="13570" width="20.625" style="116" customWidth="1"/>
    <col min="13571" max="13574" width="15.375" style="116" customWidth="1"/>
    <col min="13575" max="13575" width="10.625" style="116" customWidth="1"/>
    <col min="13576" max="13576" width="2.625" style="116" customWidth="1"/>
    <col min="13577" max="13577" width="20.625" style="116" customWidth="1"/>
    <col min="13578" max="13581" width="15.375" style="116" customWidth="1"/>
    <col min="13582" max="13582" width="12.125" style="116" customWidth="1"/>
    <col min="13583" max="13584" width="9" style="116"/>
    <col min="13585" max="13585" width="27.75" style="116" customWidth="1"/>
    <col min="13586" max="13811" width="9" style="116"/>
    <col min="13812" max="13812" width="2.625" style="116" customWidth="1"/>
    <col min="13813" max="13813" width="20.625" style="116" customWidth="1"/>
    <col min="13814" max="13814" width="16.625" style="116" customWidth="1"/>
    <col min="13815" max="13815" width="5.625" style="116" customWidth="1"/>
    <col min="13816" max="13816" width="3.625" style="116" customWidth="1"/>
    <col min="13817" max="13818" width="5.625" style="116" customWidth="1"/>
    <col min="13819" max="13819" width="3.625" style="116" customWidth="1"/>
    <col min="13820" max="13821" width="5.625" style="116" customWidth="1"/>
    <col min="13822" max="13822" width="3.625" style="116" customWidth="1"/>
    <col min="13823" max="13823" width="5.625" style="116" customWidth="1"/>
    <col min="13824" max="13824" width="10.625" style="116" customWidth="1"/>
    <col min="13825" max="13825" width="2.625" style="116" customWidth="1"/>
    <col min="13826" max="13826" width="20.625" style="116" customWidth="1"/>
    <col min="13827" max="13830" width="15.375" style="116" customWidth="1"/>
    <col min="13831" max="13831" width="10.625" style="116" customWidth="1"/>
    <col min="13832" max="13832" width="2.625" style="116" customWidth="1"/>
    <col min="13833" max="13833" width="20.625" style="116" customWidth="1"/>
    <col min="13834" max="13837" width="15.375" style="116" customWidth="1"/>
    <col min="13838" max="13838" width="12.125" style="116" customWidth="1"/>
    <col min="13839" max="13840" width="9" style="116"/>
    <col min="13841" max="13841" width="27.75" style="116" customWidth="1"/>
    <col min="13842" max="14067" width="9" style="116"/>
    <col min="14068" max="14068" width="2.625" style="116" customWidth="1"/>
    <col min="14069" max="14069" width="20.625" style="116" customWidth="1"/>
    <col min="14070" max="14070" width="16.625" style="116" customWidth="1"/>
    <col min="14071" max="14071" width="5.625" style="116" customWidth="1"/>
    <col min="14072" max="14072" width="3.625" style="116" customWidth="1"/>
    <col min="14073" max="14074" width="5.625" style="116" customWidth="1"/>
    <col min="14075" max="14075" width="3.625" style="116" customWidth="1"/>
    <col min="14076" max="14077" width="5.625" style="116" customWidth="1"/>
    <col min="14078" max="14078" width="3.625" style="116" customWidth="1"/>
    <col min="14079" max="14079" width="5.625" style="116" customWidth="1"/>
    <col min="14080" max="14080" width="10.625" style="116" customWidth="1"/>
    <col min="14081" max="14081" width="2.625" style="116" customWidth="1"/>
    <col min="14082" max="14082" width="20.625" style="116" customWidth="1"/>
    <col min="14083" max="14086" width="15.375" style="116" customWidth="1"/>
    <col min="14087" max="14087" width="10.625" style="116" customWidth="1"/>
    <col min="14088" max="14088" width="2.625" style="116" customWidth="1"/>
    <col min="14089" max="14089" width="20.625" style="116" customWidth="1"/>
    <col min="14090" max="14093" width="15.375" style="116" customWidth="1"/>
    <col min="14094" max="14094" width="12.125" style="116" customWidth="1"/>
    <col min="14095" max="14096" width="9" style="116"/>
    <col min="14097" max="14097" width="27.75" style="116" customWidth="1"/>
    <col min="14098" max="14323" width="9" style="116"/>
    <col min="14324" max="14324" width="2.625" style="116" customWidth="1"/>
    <col min="14325" max="14325" width="20.625" style="116" customWidth="1"/>
    <col min="14326" max="14326" width="16.625" style="116" customWidth="1"/>
    <col min="14327" max="14327" width="5.625" style="116" customWidth="1"/>
    <col min="14328" max="14328" width="3.625" style="116" customWidth="1"/>
    <col min="14329" max="14330" width="5.625" style="116" customWidth="1"/>
    <col min="14331" max="14331" width="3.625" style="116" customWidth="1"/>
    <col min="14332" max="14333" width="5.625" style="116" customWidth="1"/>
    <col min="14334" max="14334" width="3.625" style="116" customWidth="1"/>
    <col min="14335" max="14335" width="5.625" style="116" customWidth="1"/>
    <col min="14336" max="14336" width="10.625" style="116" customWidth="1"/>
    <col min="14337" max="14337" width="2.625" style="116" customWidth="1"/>
    <col min="14338" max="14338" width="20.625" style="116" customWidth="1"/>
    <col min="14339" max="14342" width="15.375" style="116" customWidth="1"/>
    <col min="14343" max="14343" width="10.625" style="116" customWidth="1"/>
    <col min="14344" max="14344" width="2.625" style="116" customWidth="1"/>
    <col min="14345" max="14345" width="20.625" style="116" customWidth="1"/>
    <col min="14346" max="14349" width="15.375" style="116" customWidth="1"/>
    <col min="14350" max="14350" width="12.125" style="116" customWidth="1"/>
    <col min="14351" max="14352" width="9" style="116"/>
    <col min="14353" max="14353" width="27.75" style="116" customWidth="1"/>
    <col min="14354" max="14579" width="9" style="116"/>
    <col min="14580" max="14580" width="2.625" style="116" customWidth="1"/>
    <col min="14581" max="14581" width="20.625" style="116" customWidth="1"/>
    <col min="14582" max="14582" width="16.625" style="116" customWidth="1"/>
    <col min="14583" max="14583" width="5.625" style="116" customWidth="1"/>
    <col min="14584" max="14584" width="3.625" style="116" customWidth="1"/>
    <col min="14585" max="14586" width="5.625" style="116" customWidth="1"/>
    <col min="14587" max="14587" width="3.625" style="116" customWidth="1"/>
    <col min="14588" max="14589" width="5.625" style="116" customWidth="1"/>
    <col min="14590" max="14590" width="3.625" style="116" customWidth="1"/>
    <col min="14591" max="14591" width="5.625" style="116" customWidth="1"/>
    <col min="14592" max="14592" width="10.625" style="116" customWidth="1"/>
    <col min="14593" max="14593" width="2.625" style="116" customWidth="1"/>
    <col min="14594" max="14594" width="20.625" style="116" customWidth="1"/>
    <col min="14595" max="14598" width="15.375" style="116" customWidth="1"/>
    <col min="14599" max="14599" width="10.625" style="116" customWidth="1"/>
    <col min="14600" max="14600" width="2.625" style="116" customWidth="1"/>
    <col min="14601" max="14601" width="20.625" style="116" customWidth="1"/>
    <col min="14602" max="14605" width="15.375" style="116" customWidth="1"/>
    <col min="14606" max="14606" width="12.125" style="116" customWidth="1"/>
    <col min="14607" max="14608" width="9" style="116"/>
    <col min="14609" max="14609" width="27.75" style="116" customWidth="1"/>
    <col min="14610" max="14835" width="9" style="116"/>
    <col min="14836" max="14836" width="2.625" style="116" customWidth="1"/>
    <col min="14837" max="14837" width="20.625" style="116" customWidth="1"/>
    <col min="14838" max="14838" width="16.625" style="116" customWidth="1"/>
    <col min="14839" max="14839" width="5.625" style="116" customWidth="1"/>
    <col min="14840" max="14840" width="3.625" style="116" customWidth="1"/>
    <col min="14841" max="14842" width="5.625" style="116" customWidth="1"/>
    <col min="14843" max="14843" width="3.625" style="116" customWidth="1"/>
    <col min="14844" max="14845" width="5.625" style="116" customWidth="1"/>
    <col min="14846" max="14846" width="3.625" style="116" customWidth="1"/>
    <col min="14847" max="14847" width="5.625" style="116" customWidth="1"/>
    <col min="14848" max="14848" width="10.625" style="116" customWidth="1"/>
    <col min="14849" max="14849" width="2.625" style="116" customWidth="1"/>
    <col min="14850" max="14850" width="20.625" style="116" customWidth="1"/>
    <col min="14851" max="14854" width="15.375" style="116" customWidth="1"/>
    <col min="14855" max="14855" width="10.625" style="116" customWidth="1"/>
    <col min="14856" max="14856" width="2.625" style="116" customWidth="1"/>
    <col min="14857" max="14857" width="20.625" style="116" customWidth="1"/>
    <col min="14858" max="14861" width="15.375" style="116" customWidth="1"/>
    <col min="14862" max="14862" width="12.125" style="116" customWidth="1"/>
    <col min="14863" max="14864" width="9" style="116"/>
    <col min="14865" max="14865" width="27.75" style="116" customWidth="1"/>
    <col min="14866" max="15091" width="9" style="116"/>
    <col min="15092" max="15092" width="2.625" style="116" customWidth="1"/>
    <col min="15093" max="15093" width="20.625" style="116" customWidth="1"/>
    <col min="15094" max="15094" width="16.625" style="116" customWidth="1"/>
    <col min="15095" max="15095" width="5.625" style="116" customWidth="1"/>
    <col min="15096" max="15096" width="3.625" style="116" customWidth="1"/>
    <col min="15097" max="15098" width="5.625" style="116" customWidth="1"/>
    <col min="15099" max="15099" width="3.625" style="116" customWidth="1"/>
    <col min="15100" max="15101" width="5.625" style="116" customWidth="1"/>
    <col min="15102" max="15102" width="3.625" style="116" customWidth="1"/>
    <col min="15103" max="15103" width="5.625" style="116" customWidth="1"/>
    <col min="15104" max="15104" width="10.625" style="116" customWidth="1"/>
    <col min="15105" max="15105" width="2.625" style="116" customWidth="1"/>
    <col min="15106" max="15106" width="20.625" style="116" customWidth="1"/>
    <col min="15107" max="15110" width="15.375" style="116" customWidth="1"/>
    <col min="15111" max="15111" width="10.625" style="116" customWidth="1"/>
    <col min="15112" max="15112" width="2.625" style="116" customWidth="1"/>
    <col min="15113" max="15113" width="20.625" style="116" customWidth="1"/>
    <col min="15114" max="15117" width="15.375" style="116" customWidth="1"/>
    <col min="15118" max="15118" width="12.125" style="116" customWidth="1"/>
    <col min="15119" max="15120" width="9" style="116"/>
    <col min="15121" max="15121" width="27.75" style="116" customWidth="1"/>
    <col min="15122" max="15347" width="9" style="116"/>
    <col min="15348" max="15348" width="2.625" style="116" customWidth="1"/>
    <col min="15349" max="15349" width="20.625" style="116" customWidth="1"/>
    <col min="15350" max="15350" width="16.625" style="116" customWidth="1"/>
    <col min="15351" max="15351" width="5.625" style="116" customWidth="1"/>
    <col min="15352" max="15352" width="3.625" style="116" customWidth="1"/>
    <col min="15353" max="15354" width="5.625" style="116" customWidth="1"/>
    <col min="15355" max="15355" width="3.625" style="116" customWidth="1"/>
    <col min="15356" max="15357" width="5.625" style="116" customWidth="1"/>
    <col min="15358" max="15358" width="3.625" style="116" customWidth="1"/>
    <col min="15359" max="15359" width="5.625" style="116" customWidth="1"/>
    <col min="15360" max="15360" width="10.625" style="116" customWidth="1"/>
    <col min="15361" max="15361" width="2.625" style="116" customWidth="1"/>
    <col min="15362" max="15362" width="20.625" style="116" customWidth="1"/>
    <col min="15363" max="15366" width="15.375" style="116" customWidth="1"/>
    <col min="15367" max="15367" width="10.625" style="116" customWidth="1"/>
    <col min="15368" max="15368" width="2.625" style="116" customWidth="1"/>
    <col min="15369" max="15369" width="20.625" style="116" customWidth="1"/>
    <col min="15370" max="15373" width="15.375" style="116" customWidth="1"/>
    <col min="15374" max="15374" width="12.125" style="116" customWidth="1"/>
    <col min="15375" max="15376" width="9" style="116"/>
    <col min="15377" max="15377" width="27.75" style="116" customWidth="1"/>
    <col min="15378" max="15603" width="9" style="116"/>
    <col min="15604" max="15604" width="2.625" style="116" customWidth="1"/>
    <col min="15605" max="15605" width="20.625" style="116" customWidth="1"/>
    <col min="15606" max="15606" width="16.625" style="116" customWidth="1"/>
    <col min="15607" max="15607" width="5.625" style="116" customWidth="1"/>
    <col min="15608" max="15608" width="3.625" style="116" customWidth="1"/>
    <col min="15609" max="15610" width="5.625" style="116" customWidth="1"/>
    <col min="15611" max="15611" width="3.625" style="116" customWidth="1"/>
    <col min="15612" max="15613" width="5.625" style="116" customWidth="1"/>
    <col min="15614" max="15614" width="3.625" style="116" customWidth="1"/>
    <col min="15615" max="15615" width="5.625" style="116" customWidth="1"/>
    <col min="15616" max="15616" width="10.625" style="116" customWidth="1"/>
    <col min="15617" max="15617" width="2.625" style="116" customWidth="1"/>
    <col min="15618" max="15618" width="20.625" style="116" customWidth="1"/>
    <col min="15619" max="15622" width="15.375" style="116" customWidth="1"/>
    <col min="15623" max="15623" width="10.625" style="116" customWidth="1"/>
    <col min="15624" max="15624" width="2.625" style="116" customWidth="1"/>
    <col min="15625" max="15625" width="20.625" style="116" customWidth="1"/>
    <col min="15626" max="15629" width="15.375" style="116" customWidth="1"/>
    <col min="15630" max="15630" width="12.125" style="116" customWidth="1"/>
    <col min="15631" max="15632" width="9" style="116"/>
    <col min="15633" max="15633" width="27.75" style="116" customWidth="1"/>
    <col min="15634" max="15859" width="9" style="116"/>
    <col min="15860" max="15860" width="2.625" style="116" customWidth="1"/>
    <col min="15861" max="15861" width="20.625" style="116" customWidth="1"/>
    <col min="15862" max="15862" width="16.625" style="116" customWidth="1"/>
    <col min="15863" max="15863" width="5.625" style="116" customWidth="1"/>
    <col min="15864" max="15864" width="3.625" style="116" customWidth="1"/>
    <col min="15865" max="15866" width="5.625" style="116" customWidth="1"/>
    <col min="15867" max="15867" width="3.625" style="116" customWidth="1"/>
    <col min="15868" max="15869" width="5.625" style="116" customWidth="1"/>
    <col min="15870" max="15870" width="3.625" style="116" customWidth="1"/>
    <col min="15871" max="15871" width="5.625" style="116" customWidth="1"/>
    <col min="15872" max="15872" width="10.625" style="116" customWidth="1"/>
    <col min="15873" max="15873" width="2.625" style="116" customWidth="1"/>
    <col min="15874" max="15874" width="20.625" style="116" customWidth="1"/>
    <col min="15875" max="15878" width="15.375" style="116" customWidth="1"/>
    <col min="15879" max="15879" width="10.625" style="116" customWidth="1"/>
    <col min="15880" max="15880" width="2.625" style="116" customWidth="1"/>
    <col min="15881" max="15881" width="20.625" style="116" customWidth="1"/>
    <col min="15882" max="15885" width="15.375" style="116" customWidth="1"/>
    <col min="15886" max="15886" width="12.125" style="116" customWidth="1"/>
    <col min="15887" max="15888" width="9" style="116"/>
    <col min="15889" max="15889" width="27.75" style="116" customWidth="1"/>
    <col min="15890" max="16115" width="9" style="116"/>
    <col min="16116" max="16116" width="2.625" style="116" customWidth="1"/>
    <col min="16117" max="16117" width="20.625" style="116" customWidth="1"/>
    <col min="16118" max="16118" width="16.625" style="116" customWidth="1"/>
    <col min="16119" max="16119" width="5.625" style="116" customWidth="1"/>
    <col min="16120" max="16120" width="3.625" style="116" customWidth="1"/>
    <col min="16121" max="16122" width="5.625" style="116" customWidth="1"/>
    <col min="16123" max="16123" width="3.625" style="116" customWidth="1"/>
    <col min="16124" max="16125" width="5.625" style="116" customWidth="1"/>
    <col min="16126" max="16126" width="3.625" style="116" customWidth="1"/>
    <col min="16127" max="16127" width="5.625" style="116" customWidth="1"/>
    <col min="16128" max="16128" width="10.625" style="116" customWidth="1"/>
    <col min="16129" max="16129" width="2.625" style="116" customWidth="1"/>
    <col min="16130" max="16130" width="20.625" style="116" customWidth="1"/>
    <col min="16131" max="16134" width="15.375" style="116" customWidth="1"/>
    <col min="16135" max="16135" width="10.625" style="116" customWidth="1"/>
    <col min="16136" max="16136" width="2.625" style="116" customWidth="1"/>
    <col min="16137" max="16137" width="20.625" style="116" customWidth="1"/>
    <col min="16138" max="16141" width="15.375" style="116" customWidth="1"/>
    <col min="16142" max="16142" width="12.125" style="116" customWidth="1"/>
    <col min="16143" max="16144" width="9" style="116"/>
    <col min="16145" max="16145" width="27.75" style="116" customWidth="1"/>
    <col min="16146" max="16384" width="9" style="116"/>
  </cols>
  <sheetData>
    <row r="1" s="112" customFormat="1" ht="24.95" customHeight="1" spans="1:26">
      <c r="A1" s="117" t="s">
        <v>208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N1" s="161" t="s">
        <v>209</v>
      </c>
      <c r="O1" s="161"/>
      <c r="P1" s="161"/>
      <c r="Q1" s="161"/>
      <c r="R1" s="161"/>
      <c r="S1" s="161"/>
      <c r="U1" s="161" t="s">
        <v>210</v>
      </c>
      <c r="V1" s="161"/>
      <c r="W1" s="161"/>
      <c r="X1" s="161"/>
      <c r="Y1" s="161"/>
      <c r="Z1" s="161"/>
    </row>
    <row r="2" s="113" customFormat="1" ht="24.95" customHeight="1" spans="1:26">
      <c r="A2" s="57" t="s">
        <v>211</v>
      </c>
      <c r="B2" s="57"/>
      <c r="C2" s="57" t="s">
        <v>212</v>
      </c>
      <c r="D2" s="57" t="s">
        <v>213</v>
      </c>
      <c r="E2" s="57"/>
      <c r="F2" s="57"/>
      <c r="G2" s="57" t="s">
        <v>214</v>
      </c>
      <c r="H2" s="57"/>
      <c r="I2" s="57"/>
      <c r="J2" s="57" t="s">
        <v>215</v>
      </c>
      <c r="K2" s="57"/>
      <c r="L2" s="57"/>
      <c r="N2" s="57" t="s">
        <v>211</v>
      </c>
      <c r="O2" s="57"/>
      <c r="P2" s="57" t="s">
        <v>212</v>
      </c>
      <c r="Q2" s="57" t="s">
        <v>213</v>
      </c>
      <c r="R2" s="57" t="s">
        <v>214</v>
      </c>
      <c r="S2" s="57" t="s">
        <v>215</v>
      </c>
      <c r="U2" s="57" t="s">
        <v>216</v>
      </c>
      <c r="V2" s="57"/>
      <c r="W2" s="57" t="s">
        <v>212</v>
      </c>
      <c r="X2" s="57" t="s">
        <v>213</v>
      </c>
      <c r="Y2" s="57" t="s">
        <v>214</v>
      </c>
      <c r="Z2" s="57" t="s">
        <v>215</v>
      </c>
    </row>
    <row r="3" s="113" customFormat="1" ht="15.95" customHeight="1" spans="1:31">
      <c r="A3" s="58" t="str">
        <f t="shared" ref="A3:A9" si="0">N3</f>
        <v>项目名称</v>
      </c>
      <c r="B3" s="58"/>
      <c r="C3" s="57" t="str">
        <f t="shared" ref="C3:C6" si="1">P3</f>
        <v>新黄楼小区商服</v>
      </c>
      <c r="D3" s="57" t="str">
        <f t="shared" ref="D3:D6" si="2">Q3</f>
        <v>新黄楼小区商服</v>
      </c>
      <c r="E3" s="57"/>
      <c r="F3" s="57"/>
      <c r="G3" s="57" t="str">
        <f t="shared" ref="G3:G6" si="3">R3</f>
        <v>新黄楼小区商服</v>
      </c>
      <c r="H3" s="57"/>
      <c r="I3" s="57"/>
      <c r="J3" s="57" t="str">
        <f t="shared" ref="J3:J6" si="4">S3</f>
        <v>新黄楼小区商服</v>
      </c>
      <c r="K3" s="57"/>
      <c r="L3" s="57"/>
      <c r="N3" s="58" t="str">
        <f t="shared" ref="N3:S3" si="5">U3</f>
        <v>项目名称</v>
      </c>
      <c r="O3" s="58"/>
      <c r="P3" s="57" t="str">
        <f t="shared" si="5"/>
        <v>新黄楼小区商服</v>
      </c>
      <c r="Q3" s="57" t="str">
        <f t="shared" si="5"/>
        <v>新黄楼小区商服</v>
      </c>
      <c r="R3" s="57" t="str">
        <f t="shared" si="5"/>
        <v>新黄楼小区商服</v>
      </c>
      <c r="S3" s="57" t="str">
        <f t="shared" si="5"/>
        <v>新黄楼小区商服</v>
      </c>
      <c r="U3" s="57" t="s">
        <v>217</v>
      </c>
      <c r="V3" s="57"/>
      <c r="W3" s="174" t="s">
        <v>266</v>
      </c>
      <c r="X3" s="174" t="str">
        <f>AC3</f>
        <v>新黄楼小区商服</v>
      </c>
      <c r="Y3" s="174" t="str">
        <f>AD3</f>
        <v>新黄楼小区商服</v>
      </c>
      <c r="Z3" s="174" t="str">
        <f>AE3</f>
        <v>新黄楼小区商服</v>
      </c>
      <c r="AC3" s="174" t="s">
        <v>266</v>
      </c>
      <c r="AD3" s="174" t="s">
        <v>266</v>
      </c>
      <c r="AE3" s="174" t="s">
        <v>266</v>
      </c>
    </row>
    <row r="4" s="113" customFormat="1" ht="15.95" customHeight="1" spans="1:31">
      <c r="A4" s="58" t="str">
        <f t="shared" si="0"/>
        <v>座落</v>
      </c>
      <c r="B4" s="58"/>
      <c r="C4" s="57" t="str">
        <f t="shared" si="1"/>
        <v>吉祥路</v>
      </c>
      <c r="D4" s="119" t="str">
        <f t="shared" si="2"/>
        <v>吉祥路</v>
      </c>
      <c r="E4" s="120"/>
      <c r="F4" s="121"/>
      <c r="G4" s="119" t="str">
        <f t="shared" si="3"/>
        <v>吉祥路</v>
      </c>
      <c r="H4" s="120"/>
      <c r="I4" s="121"/>
      <c r="J4" s="119" t="str">
        <f t="shared" si="4"/>
        <v>吉祥路</v>
      </c>
      <c r="K4" s="120"/>
      <c r="L4" s="121"/>
      <c r="N4" s="58" t="str">
        <f t="shared" ref="N4:S4" si="6">U4</f>
        <v>座落</v>
      </c>
      <c r="O4" s="58"/>
      <c r="P4" s="57" t="str">
        <f t="shared" si="6"/>
        <v>吉祥路</v>
      </c>
      <c r="Q4" s="57" t="str">
        <f t="shared" si="6"/>
        <v>吉祥路</v>
      </c>
      <c r="R4" s="57" t="str">
        <f t="shared" si="6"/>
        <v>吉祥路</v>
      </c>
      <c r="S4" s="57" t="str">
        <f t="shared" si="6"/>
        <v>吉祥路</v>
      </c>
      <c r="U4" s="57" t="s">
        <v>221</v>
      </c>
      <c r="V4" s="57"/>
      <c r="W4" s="174" t="s">
        <v>267</v>
      </c>
      <c r="X4" s="174" t="s">
        <v>267</v>
      </c>
      <c r="Y4" s="174" t="s">
        <v>267</v>
      </c>
      <c r="Z4" s="174" t="s">
        <v>267</v>
      </c>
      <c r="AC4" s="165">
        <v>140</v>
      </c>
      <c r="AD4" s="165">
        <v>142</v>
      </c>
      <c r="AE4" s="165">
        <v>140</v>
      </c>
    </row>
    <row r="5" s="113" customFormat="1" ht="15.95" customHeight="1" spans="1:31">
      <c r="A5" s="58" t="str">
        <f t="shared" si="0"/>
        <v>付款方式</v>
      </c>
      <c r="B5" s="58"/>
      <c r="C5" s="59"/>
      <c r="D5" s="57" t="str">
        <f t="shared" si="2"/>
        <v>一次付款</v>
      </c>
      <c r="E5" s="57"/>
      <c r="F5" s="57"/>
      <c r="G5" s="57" t="str">
        <f t="shared" si="3"/>
        <v>一次付款</v>
      </c>
      <c r="H5" s="57"/>
      <c r="I5" s="57"/>
      <c r="J5" s="57" t="str">
        <f t="shared" si="4"/>
        <v>一次付款</v>
      </c>
      <c r="K5" s="57"/>
      <c r="L5" s="57"/>
      <c r="N5" s="58" t="str">
        <f t="shared" ref="N5:S5" si="7">U5</f>
        <v>付款方式</v>
      </c>
      <c r="O5" s="58"/>
      <c r="P5" s="59"/>
      <c r="Q5" s="57" t="str">
        <f t="shared" si="7"/>
        <v>一次付款</v>
      </c>
      <c r="R5" s="57" t="str">
        <f t="shared" si="7"/>
        <v>一次付款</v>
      </c>
      <c r="S5" s="57" t="str">
        <f t="shared" si="7"/>
        <v>一次付款</v>
      </c>
      <c r="U5" s="57" t="s">
        <v>224</v>
      </c>
      <c r="V5" s="57"/>
      <c r="W5" s="59"/>
      <c r="X5" s="57" t="s">
        <v>268</v>
      </c>
      <c r="Y5" s="57" t="s">
        <v>268</v>
      </c>
      <c r="Z5" s="57" t="s">
        <v>268</v>
      </c>
      <c r="AC5" s="165">
        <v>600000</v>
      </c>
      <c r="AD5" s="165">
        <v>600000</v>
      </c>
      <c r="AE5" s="165">
        <v>500000</v>
      </c>
    </row>
    <row r="6" s="113" customFormat="1" ht="15.95" customHeight="1" spans="1:31">
      <c r="A6" s="58" t="str">
        <f t="shared" si="0"/>
        <v>交易价格(元/m2)</v>
      </c>
      <c r="B6" s="58"/>
      <c r="C6" s="57" t="str">
        <f t="shared" si="1"/>
        <v>待估</v>
      </c>
      <c r="D6" s="122">
        <f t="shared" si="2"/>
        <v>4285.71428571429</v>
      </c>
      <c r="E6" s="122"/>
      <c r="F6" s="122"/>
      <c r="G6" s="122">
        <f t="shared" si="3"/>
        <v>4225.35211267606</v>
      </c>
      <c r="H6" s="122"/>
      <c r="I6" s="122"/>
      <c r="J6" s="122">
        <f t="shared" si="4"/>
        <v>3571.42857142857</v>
      </c>
      <c r="K6" s="122"/>
      <c r="L6" s="122"/>
      <c r="N6" s="58" t="str">
        <f t="shared" ref="N6:S6" si="8">U6</f>
        <v>交易价格(元/m2)</v>
      </c>
      <c r="O6" s="58"/>
      <c r="P6" s="57" t="str">
        <f t="shared" si="8"/>
        <v>待估</v>
      </c>
      <c r="Q6" s="74">
        <f t="shared" si="8"/>
        <v>4285.71428571429</v>
      </c>
      <c r="R6" s="74">
        <f t="shared" si="8"/>
        <v>4225.35211267606</v>
      </c>
      <c r="S6" s="74">
        <f t="shared" si="8"/>
        <v>3571.42857142857</v>
      </c>
      <c r="T6" s="138"/>
      <c r="U6" s="57" t="s">
        <v>226</v>
      </c>
      <c r="V6" s="57"/>
      <c r="W6" s="57" t="s">
        <v>228</v>
      </c>
      <c r="X6" s="74">
        <f>AC6</f>
        <v>4285.71428571429</v>
      </c>
      <c r="Y6" s="74">
        <f>AD6</f>
        <v>4225.35211267606</v>
      </c>
      <c r="Z6" s="74">
        <f>AE6</f>
        <v>3571.42857142857</v>
      </c>
      <c r="AB6" s="113">
        <v>0.95</v>
      </c>
      <c r="AC6" s="181">
        <f>AC5/AC4</f>
        <v>4285.71428571429</v>
      </c>
      <c r="AD6" s="181">
        <f>AD5/AD4</f>
        <v>4225.35211267606</v>
      </c>
      <c r="AE6" s="181">
        <f>AE5/AE4</f>
        <v>3571.42857142857</v>
      </c>
    </row>
    <row r="7" s="113" customFormat="1" ht="15.95" customHeight="1" spans="1:26">
      <c r="A7" s="58" t="str">
        <f t="shared" si="0"/>
        <v>交易时间</v>
      </c>
      <c r="B7" s="58"/>
      <c r="C7" s="119">
        <v>100</v>
      </c>
      <c r="D7" s="119">
        <v>100</v>
      </c>
      <c r="E7" s="120" t="s">
        <v>230</v>
      </c>
      <c r="F7" s="123">
        <f t="shared" ref="F7:F17" si="9">Q7</f>
        <v>100</v>
      </c>
      <c r="G7" s="119">
        <v>100</v>
      </c>
      <c r="H7" s="120" t="s">
        <v>230</v>
      </c>
      <c r="I7" s="162">
        <f t="shared" ref="I7:I17" si="10">R7</f>
        <v>100</v>
      </c>
      <c r="J7" s="119">
        <v>100</v>
      </c>
      <c r="K7" s="120" t="s">
        <v>230</v>
      </c>
      <c r="L7" s="163">
        <f t="shared" ref="L7:L17" si="11">S7</f>
        <v>100</v>
      </c>
      <c r="N7" s="58" t="str">
        <f t="shared" ref="N7:N9" si="12">U7</f>
        <v>交易时间</v>
      </c>
      <c r="O7" s="58"/>
      <c r="P7" s="57">
        <v>100</v>
      </c>
      <c r="Q7" s="57">
        <v>100</v>
      </c>
      <c r="R7" s="57">
        <v>100</v>
      </c>
      <c r="S7" s="57">
        <v>100</v>
      </c>
      <c r="T7" s="138"/>
      <c r="U7" s="57" t="s">
        <v>229</v>
      </c>
      <c r="V7" s="57"/>
      <c r="W7" s="75">
        <v>43344</v>
      </c>
      <c r="X7" s="75">
        <v>43344</v>
      </c>
      <c r="Y7" s="75">
        <v>43344</v>
      </c>
      <c r="Z7" s="75">
        <v>43344</v>
      </c>
    </row>
    <row r="8" s="113" customFormat="1" ht="15.95" customHeight="1" spans="1:26">
      <c r="A8" s="58" t="str">
        <f t="shared" si="0"/>
        <v>交易目的</v>
      </c>
      <c r="B8" s="58"/>
      <c r="C8" s="119">
        <v>100</v>
      </c>
      <c r="D8" s="119">
        <v>100</v>
      </c>
      <c r="E8" s="120" t="s">
        <v>230</v>
      </c>
      <c r="F8" s="123">
        <f t="shared" si="9"/>
        <v>100</v>
      </c>
      <c r="G8" s="119">
        <v>100</v>
      </c>
      <c r="H8" s="120" t="s">
        <v>230</v>
      </c>
      <c r="I8" s="162">
        <f t="shared" si="10"/>
        <v>100</v>
      </c>
      <c r="J8" s="119">
        <v>100</v>
      </c>
      <c r="K8" s="120" t="s">
        <v>230</v>
      </c>
      <c r="L8" s="163">
        <f t="shared" si="11"/>
        <v>100</v>
      </c>
      <c r="N8" s="58" t="str">
        <f t="shared" si="12"/>
        <v>交易目的</v>
      </c>
      <c r="O8" s="58"/>
      <c r="P8" s="57">
        <v>100</v>
      </c>
      <c r="Q8" s="57">
        <v>100</v>
      </c>
      <c r="R8" s="57">
        <v>100</v>
      </c>
      <c r="S8" s="57">
        <v>100</v>
      </c>
      <c r="T8" s="138"/>
      <c r="U8" s="57" t="s">
        <v>231</v>
      </c>
      <c r="V8" s="57"/>
      <c r="W8" s="57" t="s">
        <v>232</v>
      </c>
      <c r="X8" s="57" t="s">
        <v>232</v>
      </c>
      <c r="Y8" s="57" t="s">
        <v>232</v>
      </c>
      <c r="Z8" s="57" t="s">
        <v>232</v>
      </c>
    </row>
    <row r="9" s="113" customFormat="1" ht="15.95" customHeight="1" spans="1:26">
      <c r="A9" s="58" t="str">
        <f t="shared" si="0"/>
        <v>房地产用途</v>
      </c>
      <c r="B9" s="58"/>
      <c r="C9" s="119">
        <v>100</v>
      </c>
      <c r="D9" s="119">
        <v>100</v>
      </c>
      <c r="E9" s="120" t="s">
        <v>230</v>
      </c>
      <c r="F9" s="123">
        <f t="shared" si="9"/>
        <v>100</v>
      </c>
      <c r="G9" s="119">
        <v>100</v>
      </c>
      <c r="H9" s="120" t="s">
        <v>230</v>
      </c>
      <c r="I9" s="162">
        <f t="shared" si="10"/>
        <v>100</v>
      </c>
      <c r="J9" s="119">
        <v>100</v>
      </c>
      <c r="K9" s="120" t="s">
        <v>230</v>
      </c>
      <c r="L9" s="163">
        <f t="shared" si="11"/>
        <v>100</v>
      </c>
      <c r="N9" s="58" t="str">
        <f t="shared" si="12"/>
        <v>房地产用途</v>
      </c>
      <c r="O9" s="58"/>
      <c r="P9" s="57">
        <v>100</v>
      </c>
      <c r="Q9" s="57">
        <v>100</v>
      </c>
      <c r="R9" s="57">
        <v>100</v>
      </c>
      <c r="S9" s="57">
        <v>100</v>
      </c>
      <c r="T9" s="138"/>
      <c r="U9" s="57" t="s">
        <v>233</v>
      </c>
      <c r="V9" s="57"/>
      <c r="W9" s="57" t="s">
        <v>269</v>
      </c>
      <c r="X9" s="57" t="s">
        <v>269</v>
      </c>
      <c r="Y9" s="57" t="s">
        <v>269</v>
      </c>
      <c r="Z9" s="57" t="s">
        <v>269</v>
      </c>
    </row>
    <row r="10" s="113" customFormat="1" ht="36" customHeight="1" spans="1:26">
      <c r="A10" s="65" t="s">
        <v>235</v>
      </c>
      <c r="B10" s="124" t="s">
        <v>236</v>
      </c>
      <c r="C10" s="119">
        <v>100</v>
      </c>
      <c r="D10" s="119">
        <v>100</v>
      </c>
      <c r="E10" s="120" t="s">
        <v>230</v>
      </c>
      <c r="F10" s="123">
        <f t="shared" si="9"/>
        <v>100</v>
      </c>
      <c r="G10" s="119">
        <v>100</v>
      </c>
      <c r="H10" s="120" t="s">
        <v>230</v>
      </c>
      <c r="I10" s="162">
        <f t="shared" si="10"/>
        <v>100</v>
      </c>
      <c r="J10" s="119">
        <v>100</v>
      </c>
      <c r="K10" s="120" t="s">
        <v>230</v>
      </c>
      <c r="L10" s="163">
        <f t="shared" si="11"/>
        <v>100</v>
      </c>
      <c r="N10" s="65" t="s">
        <v>235</v>
      </c>
      <c r="O10" s="58" t="str">
        <f t="shared" ref="O10:O17" si="13">V10</f>
        <v>商业繁华程度</v>
      </c>
      <c r="P10" s="57">
        <v>100</v>
      </c>
      <c r="Q10" s="57">
        <v>100</v>
      </c>
      <c r="R10" s="57">
        <v>100</v>
      </c>
      <c r="S10" s="57">
        <v>100</v>
      </c>
      <c r="T10" s="138"/>
      <c r="U10" s="65" t="s">
        <v>235</v>
      </c>
      <c r="V10" s="58" t="s">
        <v>236</v>
      </c>
      <c r="W10" s="175" t="s">
        <v>270</v>
      </c>
      <c r="X10" s="175" t="s">
        <v>270</v>
      </c>
      <c r="Y10" s="175" t="s">
        <v>270</v>
      </c>
      <c r="Z10" s="175" t="s">
        <v>270</v>
      </c>
    </row>
    <row r="11" s="113" customFormat="1" ht="15.95" customHeight="1" spans="1:26">
      <c r="A11" s="66"/>
      <c r="B11" s="58" t="s">
        <v>238</v>
      </c>
      <c r="C11" s="119">
        <v>100</v>
      </c>
      <c r="D11" s="119">
        <v>100</v>
      </c>
      <c r="E11" s="120" t="s">
        <v>230</v>
      </c>
      <c r="F11" s="123">
        <f t="shared" si="9"/>
        <v>100</v>
      </c>
      <c r="G11" s="119">
        <v>100</v>
      </c>
      <c r="H11" s="120" t="s">
        <v>230</v>
      </c>
      <c r="I11" s="162">
        <f t="shared" si="10"/>
        <v>100</v>
      </c>
      <c r="J11" s="119">
        <v>100</v>
      </c>
      <c r="K11" s="120" t="s">
        <v>230</v>
      </c>
      <c r="L11" s="163">
        <f t="shared" si="11"/>
        <v>100</v>
      </c>
      <c r="N11" s="66"/>
      <c r="O11" s="58" t="str">
        <f t="shared" si="13"/>
        <v>交通便捷程度</v>
      </c>
      <c r="P11" s="57">
        <v>100</v>
      </c>
      <c r="Q11" s="57">
        <v>100</v>
      </c>
      <c r="R11" s="57">
        <v>100</v>
      </c>
      <c r="S11" s="57">
        <v>100</v>
      </c>
      <c r="T11" s="138"/>
      <c r="U11" s="66"/>
      <c r="V11" s="58" t="s">
        <v>238</v>
      </c>
      <c r="W11" s="176" t="s">
        <v>271</v>
      </c>
      <c r="X11" s="176" t="s">
        <v>271</v>
      </c>
      <c r="Y11" s="176" t="s">
        <v>271</v>
      </c>
      <c r="Z11" s="176" t="s">
        <v>271</v>
      </c>
    </row>
    <row r="12" s="113" customFormat="1" ht="21.95" customHeight="1" spans="1:26">
      <c r="A12" s="66"/>
      <c r="B12" s="124" t="s">
        <v>240</v>
      </c>
      <c r="C12" s="119">
        <v>100</v>
      </c>
      <c r="D12" s="119">
        <v>100</v>
      </c>
      <c r="E12" s="120" t="s">
        <v>230</v>
      </c>
      <c r="F12" s="123">
        <f t="shared" si="9"/>
        <v>100</v>
      </c>
      <c r="G12" s="119">
        <v>100</v>
      </c>
      <c r="H12" s="120" t="s">
        <v>230</v>
      </c>
      <c r="I12" s="162">
        <f t="shared" si="10"/>
        <v>100</v>
      </c>
      <c r="J12" s="119">
        <v>100</v>
      </c>
      <c r="K12" s="120" t="s">
        <v>230</v>
      </c>
      <c r="L12" s="163">
        <f t="shared" si="11"/>
        <v>100</v>
      </c>
      <c r="N12" s="66"/>
      <c r="O12" s="58" t="str">
        <f t="shared" si="13"/>
        <v>基础设施、公共设施完善程度</v>
      </c>
      <c r="P12" s="57">
        <v>100</v>
      </c>
      <c r="Q12" s="57">
        <v>100</v>
      </c>
      <c r="R12" s="57">
        <v>100</v>
      </c>
      <c r="S12" s="57">
        <v>100</v>
      </c>
      <c r="T12" s="138"/>
      <c r="U12" s="66"/>
      <c r="V12" s="58" t="s">
        <v>240</v>
      </c>
      <c r="W12" s="57" t="s">
        <v>241</v>
      </c>
      <c r="X12" s="57" t="s">
        <v>241</v>
      </c>
      <c r="Y12" s="57" t="s">
        <v>241</v>
      </c>
      <c r="Z12" s="57" t="s">
        <v>241</v>
      </c>
    </row>
    <row r="13" s="113" customFormat="1" ht="15.95" customHeight="1" spans="1:26">
      <c r="A13" s="66"/>
      <c r="B13" s="124" t="s">
        <v>242</v>
      </c>
      <c r="C13" s="119">
        <v>100</v>
      </c>
      <c r="D13" s="119">
        <v>100</v>
      </c>
      <c r="E13" s="120" t="s">
        <v>230</v>
      </c>
      <c r="F13" s="123">
        <f t="shared" si="9"/>
        <v>100</v>
      </c>
      <c r="G13" s="119">
        <v>100</v>
      </c>
      <c r="H13" s="120" t="s">
        <v>230</v>
      </c>
      <c r="I13" s="162">
        <f t="shared" si="10"/>
        <v>100</v>
      </c>
      <c r="J13" s="119">
        <v>100</v>
      </c>
      <c r="K13" s="120" t="s">
        <v>230</v>
      </c>
      <c r="L13" s="163">
        <f t="shared" si="11"/>
        <v>100</v>
      </c>
      <c r="N13" s="66"/>
      <c r="O13" s="58" t="str">
        <f t="shared" si="13"/>
        <v>环境质量、周围景观</v>
      </c>
      <c r="P13" s="57">
        <v>100</v>
      </c>
      <c r="Q13" s="57">
        <v>100</v>
      </c>
      <c r="R13" s="57">
        <v>100</v>
      </c>
      <c r="S13" s="57">
        <v>100</v>
      </c>
      <c r="T13" s="138"/>
      <c r="U13" s="66"/>
      <c r="V13" s="58" t="s">
        <v>242</v>
      </c>
      <c r="W13" s="57" t="s">
        <v>237</v>
      </c>
      <c r="X13" s="57" t="s">
        <v>237</v>
      </c>
      <c r="Y13" s="57" t="s">
        <v>237</v>
      </c>
      <c r="Z13" s="57" t="s">
        <v>237</v>
      </c>
    </row>
    <row r="14" s="113" customFormat="1" ht="15.95" customHeight="1" spans="1:26">
      <c r="A14" s="66"/>
      <c r="B14" s="58" t="s">
        <v>243</v>
      </c>
      <c r="C14" s="119">
        <v>100</v>
      </c>
      <c r="D14" s="119">
        <v>100</v>
      </c>
      <c r="E14" s="120" t="s">
        <v>230</v>
      </c>
      <c r="F14" s="123">
        <f t="shared" si="9"/>
        <v>100</v>
      </c>
      <c r="G14" s="119">
        <v>100</v>
      </c>
      <c r="H14" s="120" t="s">
        <v>230</v>
      </c>
      <c r="I14" s="162">
        <f t="shared" si="10"/>
        <v>100</v>
      </c>
      <c r="J14" s="119">
        <v>100</v>
      </c>
      <c r="K14" s="120" t="s">
        <v>230</v>
      </c>
      <c r="L14" s="163">
        <f t="shared" si="11"/>
        <v>100</v>
      </c>
      <c r="N14" s="66"/>
      <c r="O14" s="58" t="str">
        <f t="shared" si="13"/>
        <v>城市规划限制</v>
      </c>
      <c r="P14" s="57">
        <v>100</v>
      </c>
      <c r="Q14" s="57">
        <v>100</v>
      </c>
      <c r="R14" s="57">
        <v>100</v>
      </c>
      <c r="S14" s="57">
        <v>100</v>
      </c>
      <c r="T14" s="138"/>
      <c r="U14" s="66"/>
      <c r="V14" s="58" t="s">
        <v>243</v>
      </c>
      <c r="W14" s="58" t="s">
        <v>244</v>
      </c>
      <c r="X14" s="58" t="s">
        <v>244</v>
      </c>
      <c r="Y14" s="58" t="s">
        <v>244</v>
      </c>
      <c r="Z14" s="58" t="s">
        <v>244</v>
      </c>
    </row>
    <row r="15" s="113" customFormat="1" ht="15.95" customHeight="1" spans="1:26">
      <c r="A15" s="66"/>
      <c r="B15" s="58" t="str">
        <f>O15</f>
        <v>建筑物临路状况</v>
      </c>
      <c r="C15" s="119">
        <v>100</v>
      </c>
      <c r="D15" s="125">
        <v>100</v>
      </c>
      <c r="E15" s="120" t="s">
        <v>230</v>
      </c>
      <c r="F15" s="123">
        <f t="shared" si="9"/>
        <v>100</v>
      </c>
      <c r="G15" s="119">
        <v>100</v>
      </c>
      <c r="H15" s="120" t="s">
        <v>230</v>
      </c>
      <c r="I15" s="162">
        <f t="shared" si="10"/>
        <v>100</v>
      </c>
      <c r="J15" s="119">
        <v>100</v>
      </c>
      <c r="K15" s="120" t="s">
        <v>230</v>
      </c>
      <c r="L15" s="163">
        <f t="shared" si="11"/>
        <v>100</v>
      </c>
      <c r="N15" s="66"/>
      <c r="O15" s="58" t="str">
        <f t="shared" si="13"/>
        <v>建筑物临路状况</v>
      </c>
      <c r="P15" s="57">
        <v>100</v>
      </c>
      <c r="Q15" s="57">
        <v>100</v>
      </c>
      <c r="R15" s="57">
        <v>100</v>
      </c>
      <c r="S15" s="57">
        <v>100</v>
      </c>
      <c r="T15" s="138"/>
      <c r="U15" s="66"/>
      <c r="V15" s="58" t="s">
        <v>248</v>
      </c>
      <c r="W15" s="174" t="s">
        <v>267</v>
      </c>
      <c r="X15" s="174" t="s">
        <v>267</v>
      </c>
      <c r="Y15" s="174" t="s">
        <v>267</v>
      </c>
      <c r="Z15" s="174" t="s">
        <v>267</v>
      </c>
    </row>
    <row r="16" s="113" customFormat="1" ht="15.95" customHeight="1" spans="1:26">
      <c r="A16" s="66"/>
      <c r="B16" s="58" t="s">
        <v>110</v>
      </c>
      <c r="C16" s="119">
        <v>100</v>
      </c>
      <c r="D16" s="125">
        <v>100</v>
      </c>
      <c r="E16" s="120" t="s">
        <v>230</v>
      </c>
      <c r="F16" s="123">
        <f t="shared" si="9"/>
        <v>100</v>
      </c>
      <c r="G16" s="119">
        <v>100</v>
      </c>
      <c r="H16" s="120" t="s">
        <v>230</v>
      </c>
      <c r="I16" s="162">
        <f t="shared" si="10"/>
        <v>100</v>
      </c>
      <c r="J16" s="119">
        <v>100</v>
      </c>
      <c r="K16" s="120" t="s">
        <v>230</v>
      </c>
      <c r="L16" s="163">
        <f t="shared" si="11"/>
        <v>100</v>
      </c>
      <c r="N16" s="66"/>
      <c r="O16" s="58" t="str">
        <f t="shared" si="13"/>
        <v>所在层数</v>
      </c>
      <c r="P16" s="57">
        <v>100</v>
      </c>
      <c r="Q16" s="57">
        <v>100</v>
      </c>
      <c r="R16" s="57">
        <v>100</v>
      </c>
      <c r="S16" s="57">
        <v>100</v>
      </c>
      <c r="T16" s="138"/>
      <c r="U16" s="66"/>
      <c r="V16" s="58" t="s">
        <v>110</v>
      </c>
      <c r="W16" s="177" t="s">
        <v>272</v>
      </c>
      <c r="X16" s="177" t="s">
        <v>272</v>
      </c>
      <c r="Y16" s="177" t="s">
        <v>272</v>
      </c>
      <c r="Z16" s="177" t="s">
        <v>272</v>
      </c>
    </row>
    <row r="17" s="113" customFormat="1" ht="15.95" customHeight="1" spans="1:26">
      <c r="A17" s="66"/>
      <c r="B17" s="58" t="s">
        <v>111</v>
      </c>
      <c r="C17" s="119">
        <v>100</v>
      </c>
      <c r="D17" s="126">
        <v>100</v>
      </c>
      <c r="E17" s="120" t="s">
        <v>230</v>
      </c>
      <c r="F17" s="123">
        <f t="shared" si="9"/>
        <v>100</v>
      </c>
      <c r="G17" s="119">
        <v>100</v>
      </c>
      <c r="H17" s="120" t="s">
        <v>230</v>
      </c>
      <c r="I17" s="162">
        <f t="shared" si="10"/>
        <v>100</v>
      </c>
      <c r="J17" s="119">
        <v>100</v>
      </c>
      <c r="K17" s="120" t="s">
        <v>230</v>
      </c>
      <c r="L17" s="163">
        <f t="shared" si="11"/>
        <v>100</v>
      </c>
      <c r="N17" s="67"/>
      <c r="O17" s="58" t="str">
        <f t="shared" si="13"/>
        <v>朝向</v>
      </c>
      <c r="P17" s="57">
        <v>100</v>
      </c>
      <c r="Q17" s="57">
        <v>100</v>
      </c>
      <c r="R17" s="57">
        <v>100</v>
      </c>
      <c r="S17" s="57">
        <v>100</v>
      </c>
      <c r="T17" s="138"/>
      <c r="U17" s="67"/>
      <c r="V17" s="58" t="s">
        <v>111</v>
      </c>
      <c r="W17" s="178" t="s">
        <v>180</v>
      </c>
      <c r="X17" s="178" t="s">
        <v>180</v>
      </c>
      <c r="Y17" s="178" t="s">
        <v>180</v>
      </c>
      <c r="Z17" s="178" t="s">
        <v>180</v>
      </c>
    </row>
    <row r="18" s="113" customFormat="1" ht="15.95" customHeight="1" spans="1:26">
      <c r="A18" s="67"/>
      <c r="B18" s="58" t="s">
        <v>245</v>
      </c>
      <c r="C18" s="57"/>
      <c r="D18" s="127">
        <f>ROUND(D10/F10*D11/F11*D12/F12*D13/F13*D14/F14*D15/F15*D16/F16*D17/F17,4)</f>
        <v>1</v>
      </c>
      <c r="E18" s="127"/>
      <c r="F18" s="127"/>
      <c r="G18" s="127">
        <f>ROUND(G10/I10*G11/I11*G12/I12*G13/I13*G14/I14*G15/I15*G16/I16*G17/I17,4)</f>
        <v>1</v>
      </c>
      <c r="H18" s="127"/>
      <c r="I18" s="127"/>
      <c r="J18" s="127">
        <f>ROUND(J10/L10*J11/L11*J12/L12*J13/L13*J14/L14*J15/L15*J16/L16*J17/L17,4)</f>
        <v>1</v>
      </c>
      <c r="K18" s="127"/>
      <c r="L18" s="127"/>
      <c r="N18" s="164"/>
      <c r="O18" s="58"/>
      <c r="P18" s="165"/>
      <c r="Q18" s="165"/>
      <c r="R18" s="165"/>
      <c r="S18" s="165"/>
      <c r="T18" s="138"/>
      <c r="U18" s="164"/>
      <c r="V18" s="165"/>
      <c r="W18" s="165"/>
      <c r="X18" s="165"/>
      <c r="Y18" s="165"/>
      <c r="Z18" s="165"/>
    </row>
    <row r="19" s="113" customFormat="1" ht="29" customHeight="1" spans="1:16145">
      <c r="A19" s="66" t="s">
        <v>246</v>
      </c>
      <c r="B19" s="58" t="s">
        <v>273</v>
      </c>
      <c r="C19" s="119">
        <v>100</v>
      </c>
      <c r="D19" s="119">
        <v>100</v>
      </c>
      <c r="E19" s="120" t="s">
        <v>230</v>
      </c>
      <c r="F19" s="123">
        <f t="shared" ref="F19:F25" si="14">Q19</f>
        <v>100</v>
      </c>
      <c r="G19" s="119">
        <v>100</v>
      </c>
      <c r="H19" s="120" t="s">
        <v>230</v>
      </c>
      <c r="I19" s="163">
        <f t="shared" ref="I19:I25" si="15">R19</f>
        <v>100</v>
      </c>
      <c r="J19" s="119">
        <v>100</v>
      </c>
      <c r="K19" s="120" t="s">
        <v>230</v>
      </c>
      <c r="L19" s="163">
        <f t="shared" ref="L19:L25" si="16">S19</f>
        <v>100</v>
      </c>
      <c r="M19" s="116"/>
      <c r="N19" s="62" t="s">
        <v>246</v>
      </c>
      <c r="O19" s="58" t="str">
        <f t="shared" ref="O19:O25" si="17">V19</f>
        <v>综合成新度</v>
      </c>
      <c r="P19" s="57">
        <v>100</v>
      </c>
      <c r="Q19" s="57">
        <v>100</v>
      </c>
      <c r="R19" s="57">
        <v>100</v>
      </c>
      <c r="S19" s="57">
        <v>100</v>
      </c>
      <c r="T19" s="138"/>
      <c r="U19" s="62" t="s">
        <v>246</v>
      </c>
      <c r="V19" s="58" t="s">
        <v>274</v>
      </c>
      <c r="W19" s="179" t="s">
        <v>275</v>
      </c>
      <c r="X19" s="179" t="s">
        <v>275</v>
      </c>
      <c r="Y19" s="179" t="s">
        <v>275</v>
      </c>
      <c r="Z19" s="179" t="s">
        <v>275</v>
      </c>
      <c r="IJ19" s="116"/>
      <c r="IK19" s="116"/>
      <c r="IL19" s="116"/>
      <c r="IM19" s="116"/>
      <c r="IN19" s="116"/>
      <c r="IO19" s="116"/>
      <c r="IP19" s="116"/>
      <c r="IQ19" s="116"/>
      <c r="IR19" s="116"/>
      <c r="IS19" s="116"/>
      <c r="IT19" s="116"/>
      <c r="IU19" s="116"/>
      <c r="IV19" s="116"/>
      <c r="IW19" s="116"/>
      <c r="IX19" s="116"/>
      <c r="IY19" s="116"/>
      <c r="IZ19" s="116"/>
      <c r="JA19" s="116"/>
      <c r="JB19" s="116"/>
      <c r="JC19" s="116"/>
      <c r="JD19" s="116"/>
      <c r="JE19" s="116"/>
      <c r="JF19" s="116"/>
      <c r="JG19" s="116"/>
      <c r="JH19" s="116"/>
      <c r="JI19" s="116"/>
      <c r="JJ19" s="116"/>
      <c r="JM19" s="116"/>
      <c r="SF19" s="116"/>
      <c r="SG19" s="116"/>
      <c r="SH19" s="116"/>
      <c r="SI19" s="116"/>
      <c r="SJ19" s="116"/>
      <c r="SK19" s="116"/>
      <c r="SL19" s="116"/>
      <c r="SM19" s="116"/>
      <c r="SN19" s="116"/>
      <c r="SO19" s="116"/>
      <c r="SP19" s="116"/>
      <c r="SQ19" s="116"/>
      <c r="SR19" s="116"/>
      <c r="SS19" s="116"/>
      <c r="ST19" s="116"/>
      <c r="SU19" s="116"/>
      <c r="SV19" s="116"/>
      <c r="SW19" s="116"/>
      <c r="SX19" s="116"/>
      <c r="SY19" s="116"/>
      <c r="SZ19" s="116"/>
      <c r="TA19" s="116"/>
      <c r="TB19" s="116"/>
      <c r="TC19" s="116"/>
      <c r="TD19" s="116"/>
      <c r="TE19" s="116"/>
      <c r="TF19" s="116"/>
      <c r="TI19" s="116"/>
      <c r="ACB19" s="116"/>
      <c r="ACC19" s="116"/>
      <c r="ACD19" s="116"/>
      <c r="ACE19" s="116"/>
      <c r="ACF19" s="116"/>
      <c r="ACG19" s="116"/>
      <c r="ACH19" s="116"/>
      <c r="ACI19" s="116"/>
      <c r="ACJ19" s="116"/>
      <c r="ACK19" s="116"/>
      <c r="ACL19" s="116"/>
      <c r="ACM19" s="116"/>
      <c r="ACN19" s="116"/>
      <c r="ACO19" s="116"/>
      <c r="ACP19" s="116"/>
      <c r="ACQ19" s="116"/>
      <c r="ACR19" s="116"/>
      <c r="ACS19" s="116"/>
      <c r="ACT19" s="116"/>
      <c r="ACU19" s="116"/>
      <c r="ACV19" s="116"/>
      <c r="ACW19" s="116"/>
      <c r="ACX19" s="116"/>
      <c r="ACY19" s="116"/>
      <c r="ACZ19" s="116"/>
      <c r="ADA19" s="116"/>
      <c r="ADB19" s="116"/>
      <c r="ADE19" s="116"/>
      <c r="ALX19" s="116"/>
      <c r="ALY19" s="116"/>
      <c r="ALZ19" s="116"/>
      <c r="AMA19" s="116"/>
      <c r="AMB19" s="116"/>
      <c r="AMC19" s="116"/>
      <c r="AMD19" s="116"/>
      <c r="AME19" s="116"/>
      <c r="AMF19" s="116"/>
      <c r="AMG19" s="116"/>
      <c r="AMH19" s="116"/>
      <c r="AMI19" s="116"/>
      <c r="AMJ19" s="116"/>
      <c r="AMK19" s="116"/>
      <c r="AML19" s="116"/>
      <c r="AMM19" s="116"/>
      <c r="AMN19" s="116"/>
      <c r="AMO19" s="116"/>
      <c r="AMP19" s="116"/>
      <c r="AMQ19" s="116"/>
      <c r="AMR19" s="116"/>
      <c r="AMS19" s="116"/>
      <c r="AMT19" s="116"/>
      <c r="AMU19" s="116"/>
      <c r="AMV19" s="116"/>
      <c r="AMW19" s="116"/>
      <c r="AMX19" s="116"/>
      <c r="ANA19" s="116"/>
      <c r="AVT19" s="116"/>
      <c r="AVU19" s="116"/>
      <c r="AVV19" s="116"/>
      <c r="AVW19" s="116"/>
      <c r="AVX19" s="116"/>
      <c r="AVY19" s="116"/>
      <c r="AVZ19" s="116"/>
      <c r="AWA19" s="116"/>
      <c r="AWB19" s="116"/>
      <c r="AWC19" s="116"/>
      <c r="AWD19" s="116"/>
      <c r="AWE19" s="116"/>
      <c r="AWF19" s="116"/>
      <c r="AWG19" s="116"/>
      <c r="AWH19" s="116"/>
      <c r="AWI19" s="116"/>
      <c r="AWJ19" s="116"/>
      <c r="AWK19" s="116"/>
      <c r="AWL19" s="116"/>
      <c r="AWM19" s="116"/>
      <c r="AWN19" s="116"/>
      <c r="AWO19" s="116"/>
      <c r="AWP19" s="116"/>
      <c r="AWQ19" s="116"/>
      <c r="AWR19" s="116"/>
      <c r="AWS19" s="116"/>
      <c r="AWT19" s="116"/>
      <c r="AWW19" s="116"/>
      <c r="BFP19" s="116"/>
      <c r="BFQ19" s="116"/>
      <c r="BFR19" s="116"/>
      <c r="BFS19" s="116"/>
      <c r="BFT19" s="116"/>
      <c r="BFU19" s="116"/>
      <c r="BFV19" s="116"/>
      <c r="BFW19" s="116"/>
      <c r="BFX19" s="116"/>
      <c r="BFY19" s="116"/>
      <c r="BFZ19" s="116"/>
      <c r="BGA19" s="116"/>
      <c r="BGB19" s="116"/>
      <c r="BGC19" s="116"/>
      <c r="BGD19" s="116"/>
      <c r="BGE19" s="116"/>
      <c r="BGF19" s="116"/>
      <c r="BGG19" s="116"/>
      <c r="BGH19" s="116"/>
      <c r="BGI19" s="116"/>
      <c r="BGJ19" s="116"/>
      <c r="BGK19" s="116"/>
      <c r="BGL19" s="116"/>
      <c r="BGM19" s="116"/>
      <c r="BGN19" s="116"/>
      <c r="BGO19" s="116"/>
      <c r="BGP19" s="116"/>
      <c r="BGS19" s="116"/>
      <c r="BPL19" s="116"/>
      <c r="BPM19" s="116"/>
      <c r="BPN19" s="116"/>
      <c r="BPO19" s="116"/>
      <c r="BPP19" s="116"/>
      <c r="BPQ19" s="116"/>
      <c r="BPR19" s="116"/>
      <c r="BPS19" s="116"/>
      <c r="BPT19" s="116"/>
      <c r="BPU19" s="116"/>
      <c r="BPV19" s="116"/>
      <c r="BPW19" s="116"/>
      <c r="BPX19" s="116"/>
      <c r="BPY19" s="116"/>
      <c r="BPZ19" s="116"/>
      <c r="BQA19" s="116"/>
      <c r="BQB19" s="116"/>
      <c r="BQC19" s="116"/>
      <c r="BQD19" s="116"/>
      <c r="BQE19" s="116"/>
      <c r="BQF19" s="116"/>
      <c r="BQG19" s="116"/>
      <c r="BQH19" s="116"/>
      <c r="BQI19" s="116"/>
      <c r="BQJ19" s="116"/>
      <c r="BQK19" s="116"/>
      <c r="BQL19" s="116"/>
      <c r="BQO19" s="116"/>
      <c r="BZH19" s="116"/>
      <c r="BZI19" s="116"/>
      <c r="BZJ19" s="116"/>
      <c r="BZK19" s="116"/>
      <c r="BZL19" s="116"/>
      <c r="BZM19" s="116"/>
      <c r="BZN19" s="116"/>
      <c r="BZO19" s="116"/>
      <c r="BZP19" s="116"/>
      <c r="BZQ19" s="116"/>
      <c r="BZR19" s="116"/>
      <c r="BZS19" s="116"/>
      <c r="BZT19" s="116"/>
      <c r="BZU19" s="116"/>
      <c r="BZV19" s="116"/>
      <c r="BZW19" s="116"/>
      <c r="BZX19" s="116"/>
      <c r="BZY19" s="116"/>
      <c r="BZZ19" s="116"/>
      <c r="CAA19" s="116"/>
      <c r="CAB19" s="116"/>
      <c r="CAC19" s="116"/>
      <c r="CAD19" s="116"/>
      <c r="CAE19" s="116"/>
      <c r="CAF19" s="116"/>
      <c r="CAG19" s="116"/>
      <c r="CAH19" s="116"/>
      <c r="CAK19" s="116"/>
      <c r="CJD19" s="116"/>
      <c r="CJE19" s="116"/>
      <c r="CJF19" s="116"/>
      <c r="CJG19" s="116"/>
      <c r="CJH19" s="116"/>
      <c r="CJI19" s="116"/>
      <c r="CJJ19" s="116"/>
      <c r="CJK19" s="116"/>
      <c r="CJL19" s="116"/>
      <c r="CJM19" s="116"/>
      <c r="CJN19" s="116"/>
      <c r="CJO19" s="116"/>
      <c r="CJP19" s="116"/>
      <c r="CJQ19" s="116"/>
      <c r="CJR19" s="116"/>
      <c r="CJS19" s="116"/>
      <c r="CJT19" s="116"/>
      <c r="CJU19" s="116"/>
      <c r="CJV19" s="116"/>
      <c r="CJW19" s="116"/>
      <c r="CJX19" s="116"/>
      <c r="CJY19" s="116"/>
      <c r="CJZ19" s="116"/>
      <c r="CKA19" s="116"/>
      <c r="CKB19" s="116"/>
      <c r="CKC19" s="116"/>
      <c r="CKD19" s="116"/>
      <c r="CKG19" s="116"/>
      <c r="CSZ19" s="116"/>
      <c r="CTA19" s="116"/>
      <c r="CTB19" s="116"/>
      <c r="CTC19" s="116"/>
      <c r="CTD19" s="116"/>
      <c r="CTE19" s="116"/>
      <c r="CTF19" s="116"/>
      <c r="CTG19" s="116"/>
      <c r="CTH19" s="116"/>
      <c r="CTI19" s="116"/>
      <c r="CTJ19" s="116"/>
      <c r="CTK19" s="116"/>
      <c r="CTL19" s="116"/>
      <c r="CTM19" s="116"/>
      <c r="CTN19" s="116"/>
      <c r="CTO19" s="116"/>
      <c r="CTP19" s="116"/>
      <c r="CTQ19" s="116"/>
      <c r="CTR19" s="116"/>
      <c r="CTS19" s="116"/>
      <c r="CTT19" s="116"/>
      <c r="CTU19" s="116"/>
      <c r="CTV19" s="116"/>
      <c r="CTW19" s="116"/>
      <c r="CTX19" s="116"/>
      <c r="CTY19" s="116"/>
      <c r="CTZ19" s="116"/>
      <c r="CUC19" s="116"/>
      <c r="DCV19" s="116"/>
      <c r="DCW19" s="116"/>
      <c r="DCX19" s="116"/>
      <c r="DCY19" s="116"/>
      <c r="DCZ19" s="116"/>
      <c r="DDA19" s="116"/>
      <c r="DDB19" s="116"/>
      <c r="DDC19" s="116"/>
      <c r="DDD19" s="116"/>
      <c r="DDE19" s="116"/>
      <c r="DDF19" s="116"/>
      <c r="DDG19" s="116"/>
      <c r="DDH19" s="116"/>
      <c r="DDI19" s="116"/>
      <c r="DDJ19" s="116"/>
      <c r="DDK19" s="116"/>
      <c r="DDL19" s="116"/>
      <c r="DDM19" s="116"/>
      <c r="DDN19" s="116"/>
      <c r="DDO19" s="116"/>
      <c r="DDP19" s="116"/>
      <c r="DDQ19" s="116"/>
      <c r="DDR19" s="116"/>
      <c r="DDS19" s="116"/>
      <c r="DDT19" s="116"/>
      <c r="DDU19" s="116"/>
      <c r="DDV19" s="116"/>
      <c r="DDY19" s="116"/>
      <c r="DMR19" s="116"/>
      <c r="DMS19" s="116"/>
      <c r="DMT19" s="116"/>
      <c r="DMU19" s="116"/>
      <c r="DMV19" s="116"/>
      <c r="DMW19" s="116"/>
      <c r="DMX19" s="116"/>
      <c r="DMY19" s="116"/>
      <c r="DMZ19" s="116"/>
      <c r="DNA19" s="116"/>
      <c r="DNB19" s="116"/>
      <c r="DNC19" s="116"/>
      <c r="DND19" s="116"/>
      <c r="DNE19" s="116"/>
      <c r="DNF19" s="116"/>
      <c r="DNG19" s="116"/>
      <c r="DNH19" s="116"/>
      <c r="DNI19" s="116"/>
      <c r="DNJ19" s="116"/>
      <c r="DNK19" s="116"/>
      <c r="DNL19" s="116"/>
      <c r="DNM19" s="116"/>
      <c r="DNN19" s="116"/>
      <c r="DNO19" s="116"/>
      <c r="DNP19" s="116"/>
      <c r="DNQ19" s="116"/>
      <c r="DNR19" s="116"/>
      <c r="DNU19" s="116"/>
      <c r="DWN19" s="116"/>
      <c r="DWO19" s="116"/>
      <c r="DWP19" s="116"/>
      <c r="DWQ19" s="116"/>
      <c r="DWR19" s="116"/>
      <c r="DWS19" s="116"/>
      <c r="DWT19" s="116"/>
      <c r="DWU19" s="116"/>
      <c r="DWV19" s="116"/>
      <c r="DWW19" s="116"/>
      <c r="DWX19" s="116"/>
      <c r="DWY19" s="116"/>
      <c r="DWZ19" s="116"/>
      <c r="DXA19" s="116"/>
      <c r="DXB19" s="116"/>
      <c r="DXC19" s="116"/>
      <c r="DXD19" s="116"/>
      <c r="DXE19" s="116"/>
      <c r="DXF19" s="116"/>
      <c r="DXG19" s="116"/>
      <c r="DXH19" s="116"/>
      <c r="DXI19" s="116"/>
      <c r="DXJ19" s="116"/>
      <c r="DXK19" s="116"/>
      <c r="DXL19" s="116"/>
      <c r="DXM19" s="116"/>
      <c r="DXN19" s="116"/>
      <c r="DXQ19" s="116"/>
      <c r="EGJ19" s="116"/>
      <c r="EGK19" s="116"/>
      <c r="EGL19" s="116"/>
      <c r="EGM19" s="116"/>
      <c r="EGN19" s="116"/>
      <c r="EGO19" s="116"/>
      <c r="EGP19" s="116"/>
      <c r="EGQ19" s="116"/>
      <c r="EGR19" s="116"/>
      <c r="EGS19" s="116"/>
      <c r="EGT19" s="116"/>
      <c r="EGU19" s="116"/>
      <c r="EGV19" s="116"/>
      <c r="EGW19" s="116"/>
      <c r="EGX19" s="116"/>
      <c r="EGY19" s="116"/>
      <c r="EGZ19" s="116"/>
      <c r="EHA19" s="116"/>
      <c r="EHB19" s="116"/>
      <c r="EHC19" s="116"/>
      <c r="EHD19" s="116"/>
      <c r="EHE19" s="116"/>
      <c r="EHF19" s="116"/>
      <c r="EHG19" s="116"/>
      <c r="EHH19" s="116"/>
      <c r="EHI19" s="116"/>
      <c r="EHJ19" s="116"/>
      <c r="EHM19" s="116"/>
      <c r="EQF19" s="116"/>
      <c r="EQG19" s="116"/>
      <c r="EQH19" s="116"/>
      <c r="EQI19" s="116"/>
      <c r="EQJ19" s="116"/>
      <c r="EQK19" s="116"/>
      <c r="EQL19" s="116"/>
      <c r="EQM19" s="116"/>
      <c r="EQN19" s="116"/>
      <c r="EQO19" s="116"/>
      <c r="EQP19" s="116"/>
      <c r="EQQ19" s="116"/>
      <c r="EQR19" s="116"/>
      <c r="EQS19" s="116"/>
      <c r="EQT19" s="116"/>
      <c r="EQU19" s="116"/>
      <c r="EQV19" s="116"/>
      <c r="EQW19" s="116"/>
      <c r="EQX19" s="116"/>
      <c r="EQY19" s="116"/>
      <c r="EQZ19" s="116"/>
      <c r="ERA19" s="116"/>
      <c r="ERB19" s="116"/>
      <c r="ERC19" s="116"/>
      <c r="ERD19" s="116"/>
      <c r="ERE19" s="116"/>
      <c r="ERF19" s="116"/>
      <c r="ERI19" s="116"/>
      <c r="FAB19" s="116"/>
      <c r="FAC19" s="116"/>
      <c r="FAD19" s="116"/>
      <c r="FAE19" s="116"/>
      <c r="FAF19" s="116"/>
      <c r="FAG19" s="116"/>
      <c r="FAH19" s="116"/>
      <c r="FAI19" s="116"/>
      <c r="FAJ19" s="116"/>
      <c r="FAK19" s="116"/>
      <c r="FAL19" s="116"/>
      <c r="FAM19" s="116"/>
      <c r="FAN19" s="116"/>
      <c r="FAO19" s="116"/>
      <c r="FAP19" s="116"/>
      <c r="FAQ19" s="116"/>
      <c r="FAR19" s="116"/>
      <c r="FAS19" s="116"/>
      <c r="FAT19" s="116"/>
      <c r="FAU19" s="116"/>
      <c r="FAV19" s="116"/>
      <c r="FAW19" s="116"/>
      <c r="FAX19" s="116"/>
      <c r="FAY19" s="116"/>
      <c r="FAZ19" s="116"/>
      <c r="FBA19" s="116"/>
      <c r="FBB19" s="116"/>
      <c r="FBE19" s="116"/>
      <c r="FJX19" s="116"/>
      <c r="FJY19" s="116"/>
      <c r="FJZ19" s="116"/>
      <c r="FKA19" s="116"/>
      <c r="FKB19" s="116"/>
      <c r="FKC19" s="116"/>
      <c r="FKD19" s="116"/>
      <c r="FKE19" s="116"/>
      <c r="FKF19" s="116"/>
      <c r="FKG19" s="116"/>
      <c r="FKH19" s="116"/>
      <c r="FKI19" s="116"/>
      <c r="FKJ19" s="116"/>
      <c r="FKK19" s="116"/>
      <c r="FKL19" s="116"/>
      <c r="FKM19" s="116"/>
      <c r="FKN19" s="116"/>
      <c r="FKO19" s="116"/>
      <c r="FKP19" s="116"/>
      <c r="FKQ19" s="116"/>
      <c r="FKR19" s="116"/>
      <c r="FKS19" s="116"/>
      <c r="FKT19" s="116"/>
      <c r="FKU19" s="116"/>
      <c r="FKV19" s="116"/>
      <c r="FKW19" s="116"/>
      <c r="FKX19" s="116"/>
      <c r="FLA19" s="116"/>
      <c r="FTT19" s="116"/>
      <c r="FTU19" s="116"/>
      <c r="FTV19" s="116"/>
      <c r="FTW19" s="116"/>
      <c r="FTX19" s="116"/>
      <c r="FTY19" s="116"/>
      <c r="FTZ19" s="116"/>
      <c r="FUA19" s="116"/>
      <c r="FUB19" s="116"/>
      <c r="FUC19" s="116"/>
      <c r="FUD19" s="116"/>
      <c r="FUE19" s="116"/>
      <c r="FUF19" s="116"/>
      <c r="FUG19" s="116"/>
      <c r="FUH19" s="116"/>
      <c r="FUI19" s="116"/>
      <c r="FUJ19" s="116"/>
      <c r="FUK19" s="116"/>
      <c r="FUL19" s="116"/>
      <c r="FUM19" s="116"/>
      <c r="FUN19" s="116"/>
      <c r="FUO19" s="116"/>
      <c r="FUP19" s="116"/>
      <c r="FUQ19" s="116"/>
      <c r="FUR19" s="116"/>
      <c r="FUS19" s="116"/>
      <c r="FUT19" s="116"/>
      <c r="FUW19" s="116"/>
      <c r="GDP19" s="116"/>
      <c r="GDQ19" s="116"/>
      <c r="GDR19" s="116"/>
      <c r="GDS19" s="116"/>
      <c r="GDT19" s="116"/>
      <c r="GDU19" s="116"/>
      <c r="GDV19" s="116"/>
      <c r="GDW19" s="116"/>
      <c r="GDX19" s="116"/>
      <c r="GDY19" s="116"/>
      <c r="GDZ19" s="116"/>
      <c r="GEA19" s="116"/>
      <c r="GEB19" s="116"/>
      <c r="GEC19" s="116"/>
      <c r="GED19" s="116"/>
      <c r="GEE19" s="116"/>
      <c r="GEF19" s="116"/>
      <c r="GEG19" s="116"/>
      <c r="GEH19" s="116"/>
      <c r="GEI19" s="116"/>
      <c r="GEJ19" s="116"/>
      <c r="GEK19" s="116"/>
      <c r="GEL19" s="116"/>
      <c r="GEM19" s="116"/>
      <c r="GEN19" s="116"/>
      <c r="GEO19" s="116"/>
      <c r="GEP19" s="116"/>
      <c r="GES19" s="116"/>
      <c r="GNL19" s="116"/>
      <c r="GNM19" s="116"/>
      <c r="GNN19" s="116"/>
      <c r="GNO19" s="116"/>
      <c r="GNP19" s="116"/>
      <c r="GNQ19" s="116"/>
      <c r="GNR19" s="116"/>
      <c r="GNS19" s="116"/>
      <c r="GNT19" s="116"/>
      <c r="GNU19" s="116"/>
      <c r="GNV19" s="116"/>
      <c r="GNW19" s="116"/>
      <c r="GNX19" s="116"/>
      <c r="GNY19" s="116"/>
      <c r="GNZ19" s="116"/>
      <c r="GOA19" s="116"/>
      <c r="GOB19" s="116"/>
      <c r="GOC19" s="116"/>
      <c r="GOD19" s="116"/>
      <c r="GOE19" s="116"/>
      <c r="GOF19" s="116"/>
      <c r="GOG19" s="116"/>
      <c r="GOH19" s="116"/>
      <c r="GOI19" s="116"/>
      <c r="GOJ19" s="116"/>
      <c r="GOK19" s="116"/>
      <c r="GOL19" s="116"/>
      <c r="GOO19" s="116"/>
      <c r="GXH19" s="116"/>
      <c r="GXI19" s="116"/>
      <c r="GXJ19" s="116"/>
      <c r="GXK19" s="116"/>
      <c r="GXL19" s="116"/>
      <c r="GXM19" s="116"/>
      <c r="GXN19" s="116"/>
      <c r="GXO19" s="116"/>
      <c r="GXP19" s="116"/>
      <c r="GXQ19" s="116"/>
      <c r="GXR19" s="116"/>
      <c r="GXS19" s="116"/>
      <c r="GXT19" s="116"/>
      <c r="GXU19" s="116"/>
      <c r="GXV19" s="116"/>
      <c r="GXW19" s="116"/>
      <c r="GXX19" s="116"/>
      <c r="GXY19" s="116"/>
      <c r="GXZ19" s="116"/>
      <c r="GYA19" s="116"/>
      <c r="GYB19" s="116"/>
      <c r="GYC19" s="116"/>
      <c r="GYD19" s="116"/>
      <c r="GYE19" s="116"/>
      <c r="GYF19" s="116"/>
      <c r="GYG19" s="116"/>
      <c r="GYH19" s="116"/>
      <c r="GYK19" s="116"/>
      <c r="HHD19" s="116"/>
      <c r="HHE19" s="116"/>
      <c r="HHF19" s="116"/>
      <c r="HHG19" s="116"/>
      <c r="HHH19" s="116"/>
      <c r="HHI19" s="116"/>
      <c r="HHJ19" s="116"/>
      <c r="HHK19" s="116"/>
      <c r="HHL19" s="116"/>
      <c r="HHM19" s="116"/>
      <c r="HHN19" s="116"/>
      <c r="HHO19" s="116"/>
      <c r="HHP19" s="116"/>
      <c r="HHQ19" s="116"/>
      <c r="HHR19" s="116"/>
      <c r="HHS19" s="116"/>
      <c r="HHT19" s="116"/>
      <c r="HHU19" s="116"/>
      <c r="HHV19" s="116"/>
      <c r="HHW19" s="116"/>
      <c r="HHX19" s="116"/>
      <c r="HHY19" s="116"/>
      <c r="HHZ19" s="116"/>
      <c r="HIA19" s="116"/>
      <c r="HIB19" s="116"/>
      <c r="HIC19" s="116"/>
      <c r="HID19" s="116"/>
      <c r="HIG19" s="116"/>
      <c r="HQZ19" s="116"/>
      <c r="HRA19" s="116"/>
      <c r="HRB19" s="116"/>
      <c r="HRC19" s="116"/>
      <c r="HRD19" s="116"/>
      <c r="HRE19" s="116"/>
      <c r="HRF19" s="116"/>
      <c r="HRG19" s="116"/>
      <c r="HRH19" s="116"/>
      <c r="HRI19" s="116"/>
      <c r="HRJ19" s="116"/>
      <c r="HRK19" s="116"/>
      <c r="HRL19" s="116"/>
      <c r="HRM19" s="116"/>
      <c r="HRN19" s="116"/>
      <c r="HRO19" s="116"/>
      <c r="HRP19" s="116"/>
      <c r="HRQ19" s="116"/>
      <c r="HRR19" s="116"/>
      <c r="HRS19" s="116"/>
      <c r="HRT19" s="116"/>
      <c r="HRU19" s="116"/>
      <c r="HRV19" s="116"/>
      <c r="HRW19" s="116"/>
      <c r="HRX19" s="116"/>
      <c r="HRY19" s="116"/>
      <c r="HRZ19" s="116"/>
      <c r="HSC19" s="116"/>
      <c r="IAV19" s="116"/>
      <c r="IAW19" s="116"/>
      <c r="IAX19" s="116"/>
      <c r="IAY19" s="116"/>
      <c r="IAZ19" s="116"/>
      <c r="IBA19" s="116"/>
      <c r="IBB19" s="116"/>
      <c r="IBC19" s="116"/>
      <c r="IBD19" s="116"/>
      <c r="IBE19" s="116"/>
      <c r="IBF19" s="116"/>
      <c r="IBG19" s="116"/>
      <c r="IBH19" s="116"/>
      <c r="IBI19" s="116"/>
      <c r="IBJ19" s="116"/>
      <c r="IBK19" s="116"/>
      <c r="IBL19" s="116"/>
      <c r="IBM19" s="116"/>
      <c r="IBN19" s="116"/>
      <c r="IBO19" s="116"/>
      <c r="IBP19" s="116"/>
      <c r="IBQ19" s="116"/>
      <c r="IBR19" s="116"/>
      <c r="IBS19" s="116"/>
      <c r="IBT19" s="116"/>
      <c r="IBU19" s="116"/>
      <c r="IBV19" s="116"/>
      <c r="IBY19" s="116"/>
      <c r="IKR19" s="116"/>
      <c r="IKS19" s="116"/>
      <c r="IKT19" s="116"/>
      <c r="IKU19" s="116"/>
      <c r="IKV19" s="116"/>
      <c r="IKW19" s="116"/>
      <c r="IKX19" s="116"/>
      <c r="IKY19" s="116"/>
      <c r="IKZ19" s="116"/>
      <c r="ILA19" s="116"/>
      <c r="ILB19" s="116"/>
      <c r="ILC19" s="116"/>
      <c r="ILD19" s="116"/>
      <c r="ILE19" s="116"/>
      <c r="ILF19" s="116"/>
      <c r="ILG19" s="116"/>
      <c r="ILH19" s="116"/>
      <c r="ILI19" s="116"/>
      <c r="ILJ19" s="116"/>
      <c r="ILK19" s="116"/>
      <c r="ILL19" s="116"/>
      <c r="ILM19" s="116"/>
      <c r="ILN19" s="116"/>
      <c r="ILO19" s="116"/>
      <c r="ILP19" s="116"/>
      <c r="ILQ19" s="116"/>
      <c r="ILR19" s="116"/>
      <c r="ILU19" s="116"/>
      <c r="IUN19" s="116"/>
      <c r="IUO19" s="116"/>
      <c r="IUP19" s="116"/>
      <c r="IUQ19" s="116"/>
      <c r="IUR19" s="116"/>
      <c r="IUS19" s="116"/>
      <c r="IUT19" s="116"/>
      <c r="IUU19" s="116"/>
      <c r="IUV19" s="116"/>
      <c r="IUW19" s="116"/>
      <c r="IUX19" s="116"/>
      <c r="IUY19" s="116"/>
      <c r="IUZ19" s="116"/>
      <c r="IVA19" s="116"/>
      <c r="IVB19" s="116"/>
      <c r="IVC19" s="116"/>
      <c r="IVD19" s="116"/>
      <c r="IVE19" s="116"/>
      <c r="IVF19" s="116"/>
      <c r="IVG19" s="116"/>
      <c r="IVH19" s="116"/>
      <c r="IVI19" s="116"/>
      <c r="IVJ19" s="116"/>
      <c r="IVK19" s="116"/>
      <c r="IVL19" s="116"/>
      <c r="IVM19" s="116"/>
      <c r="IVN19" s="116"/>
      <c r="IVQ19" s="116"/>
      <c r="JEJ19" s="116"/>
      <c r="JEK19" s="116"/>
      <c r="JEL19" s="116"/>
      <c r="JEM19" s="116"/>
      <c r="JEN19" s="116"/>
      <c r="JEO19" s="116"/>
      <c r="JEP19" s="116"/>
      <c r="JEQ19" s="116"/>
      <c r="JER19" s="116"/>
      <c r="JES19" s="116"/>
      <c r="JET19" s="116"/>
      <c r="JEU19" s="116"/>
      <c r="JEV19" s="116"/>
      <c r="JEW19" s="116"/>
      <c r="JEX19" s="116"/>
      <c r="JEY19" s="116"/>
      <c r="JEZ19" s="116"/>
      <c r="JFA19" s="116"/>
      <c r="JFB19" s="116"/>
      <c r="JFC19" s="116"/>
      <c r="JFD19" s="116"/>
      <c r="JFE19" s="116"/>
      <c r="JFF19" s="116"/>
      <c r="JFG19" s="116"/>
      <c r="JFH19" s="116"/>
      <c r="JFI19" s="116"/>
      <c r="JFJ19" s="116"/>
      <c r="JFM19" s="116"/>
      <c r="JOF19" s="116"/>
      <c r="JOG19" s="116"/>
      <c r="JOH19" s="116"/>
      <c r="JOI19" s="116"/>
      <c r="JOJ19" s="116"/>
      <c r="JOK19" s="116"/>
      <c r="JOL19" s="116"/>
      <c r="JOM19" s="116"/>
      <c r="JON19" s="116"/>
      <c r="JOO19" s="116"/>
      <c r="JOP19" s="116"/>
      <c r="JOQ19" s="116"/>
      <c r="JOR19" s="116"/>
      <c r="JOS19" s="116"/>
      <c r="JOT19" s="116"/>
      <c r="JOU19" s="116"/>
      <c r="JOV19" s="116"/>
      <c r="JOW19" s="116"/>
      <c r="JOX19" s="116"/>
      <c r="JOY19" s="116"/>
      <c r="JOZ19" s="116"/>
      <c r="JPA19" s="116"/>
      <c r="JPB19" s="116"/>
      <c r="JPC19" s="116"/>
      <c r="JPD19" s="116"/>
      <c r="JPE19" s="116"/>
      <c r="JPF19" s="116"/>
      <c r="JPI19" s="116"/>
      <c r="JYB19" s="116"/>
      <c r="JYC19" s="116"/>
      <c r="JYD19" s="116"/>
      <c r="JYE19" s="116"/>
      <c r="JYF19" s="116"/>
      <c r="JYG19" s="116"/>
      <c r="JYH19" s="116"/>
      <c r="JYI19" s="116"/>
      <c r="JYJ19" s="116"/>
      <c r="JYK19" s="116"/>
      <c r="JYL19" s="116"/>
      <c r="JYM19" s="116"/>
      <c r="JYN19" s="116"/>
      <c r="JYO19" s="116"/>
      <c r="JYP19" s="116"/>
      <c r="JYQ19" s="116"/>
      <c r="JYR19" s="116"/>
      <c r="JYS19" s="116"/>
      <c r="JYT19" s="116"/>
      <c r="JYU19" s="116"/>
      <c r="JYV19" s="116"/>
      <c r="JYW19" s="116"/>
      <c r="JYX19" s="116"/>
      <c r="JYY19" s="116"/>
      <c r="JYZ19" s="116"/>
      <c r="JZA19" s="116"/>
      <c r="JZB19" s="116"/>
      <c r="JZE19" s="116"/>
      <c r="KHX19" s="116"/>
      <c r="KHY19" s="116"/>
      <c r="KHZ19" s="116"/>
      <c r="KIA19" s="116"/>
      <c r="KIB19" s="116"/>
      <c r="KIC19" s="116"/>
      <c r="KID19" s="116"/>
      <c r="KIE19" s="116"/>
      <c r="KIF19" s="116"/>
      <c r="KIG19" s="116"/>
      <c r="KIH19" s="116"/>
      <c r="KII19" s="116"/>
      <c r="KIJ19" s="116"/>
      <c r="KIK19" s="116"/>
      <c r="KIL19" s="116"/>
      <c r="KIM19" s="116"/>
      <c r="KIN19" s="116"/>
      <c r="KIO19" s="116"/>
      <c r="KIP19" s="116"/>
      <c r="KIQ19" s="116"/>
      <c r="KIR19" s="116"/>
      <c r="KIS19" s="116"/>
      <c r="KIT19" s="116"/>
      <c r="KIU19" s="116"/>
      <c r="KIV19" s="116"/>
      <c r="KIW19" s="116"/>
      <c r="KIX19" s="116"/>
      <c r="KJA19" s="116"/>
      <c r="KRT19" s="116"/>
      <c r="KRU19" s="116"/>
      <c r="KRV19" s="116"/>
      <c r="KRW19" s="116"/>
      <c r="KRX19" s="116"/>
      <c r="KRY19" s="116"/>
      <c r="KRZ19" s="116"/>
      <c r="KSA19" s="116"/>
      <c r="KSB19" s="116"/>
      <c r="KSC19" s="116"/>
      <c r="KSD19" s="116"/>
      <c r="KSE19" s="116"/>
      <c r="KSF19" s="116"/>
      <c r="KSG19" s="116"/>
      <c r="KSH19" s="116"/>
      <c r="KSI19" s="116"/>
      <c r="KSJ19" s="116"/>
      <c r="KSK19" s="116"/>
      <c r="KSL19" s="116"/>
      <c r="KSM19" s="116"/>
      <c r="KSN19" s="116"/>
      <c r="KSO19" s="116"/>
      <c r="KSP19" s="116"/>
      <c r="KSQ19" s="116"/>
      <c r="KSR19" s="116"/>
      <c r="KSS19" s="116"/>
      <c r="KST19" s="116"/>
      <c r="KSW19" s="116"/>
      <c r="LBP19" s="116"/>
      <c r="LBQ19" s="116"/>
      <c r="LBR19" s="116"/>
      <c r="LBS19" s="116"/>
      <c r="LBT19" s="116"/>
      <c r="LBU19" s="116"/>
      <c r="LBV19" s="116"/>
      <c r="LBW19" s="116"/>
      <c r="LBX19" s="116"/>
      <c r="LBY19" s="116"/>
      <c r="LBZ19" s="116"/>
      <c r="LCA19" s="116"/>
      <c r="LCB19" s="116"/>
      <c r="LCC19" s="116"/>
      <c r="LCD19" s="116"/>
      <c r="LCE19" s="116"/>
      <c r="LCF19" s="116"/>
      <c r="LCG19" s="116"/>
      <c r="LCH19" s="116"/>
      <c r="LCI19" s="116"/>
      <c r="LCJ19" s="116"/>
      <c r="LCK19" s="116"/>
      <c r="LCL19" s="116"/>
      <c r="LCM19" s="116"/>
      <c r="LCN19" s="116"/>
      <c r="LCO19" s="116"/>
      <c r="LCP19" s="116"/>
      <c r="LCS19" s="116"/>
      <c r="LLL19" s="116"/>
      <c r="LLM19" s="116"/>
      <c r="LLN19" s="116"/>
      <c r="LLO19" s="116"/>
      <c r="LLP19" s="116"/>
      <c r="LLQ19" s="116"/>
      <c r="LLR19" s="116"/>
      <c r="LLS19" s="116"/>
      <c r="LLT19" s="116"/>
      <c r="LLU19" s="116"/>
      <c r="LLV19" s="116"/>
      <c r="LLW19" s="116"/>
      <c r="LLX19" s="116"/>
      <c r="LLY19" s="116"/>
      <c r="LLZ19" s="116"/>
      <c r="LMA19" s="116"/>
      <c r="LMB19" s="116"/>
      <c r="LMC19" s="116"/>
      <c r="LMD19" s="116"/>
      <c r="LME19" s="116"/>
      <c r="LMF19" s="116"/>
      <c r="LMG19" s="116"/>
      <c r="LMH19" s="116"/>
      <c r="LMI19" s="116"/>
      <c r="LMJ19" s="116"/>
      <c r="LMK19" s="116"/>
      <c r="LML19" s="116"/>
      <c r="LMO19" s="116"/>
      <c r="LVH19" s="116"/>
      <c r="LVI19" s="116"/>
      <c r="LVJ19" s="116"/>
      <c r="LVK19" s="116"/>
      <c r="LVL19" s="116"/>
      <c r="LVM19" s="116"/>
      <c r="LVN19" s="116"/>
      <c r="LVO19" s="116"/>
      <c r="LVP19" s="116"/>
      <c r="LVQ19" s="116"/>
      <c r="LVR19" s="116"/>
      <c r="LVS19" s="116"/>
      <c r="LVT19" s="116"/>
      <c r="LVU19" s="116"/>
      <c r="LVV19" s="116"/>
      <c r="LVW19" s="116"/>
      <c r="LVX19" s="116"/>
      <c r="LVY19" s="116"/>
      <c r="LVZ19" s="116"/>
      <c r="LWA19" s="116"/>
      <c r="LWB19" s="116"/>
      <c r="LWC19" s="116"/>
      <c r="LWD19" s="116"/>
      <c r="LWE19" s="116"/>
      <c r="LWF19" s="116"/>
      <c r="LWG19" s="116"/>
      <c r="LWH19" s="116"/>
      <c r="LWK19" s="116"/>
      <c r="MFD19" s="116"/>
      <c r="MFE19" s="116"/>
      <c r="MFF19" s="116"/>
      <c r="MFG19" s="116"/>
      <c r="MFH19" s="116"/>
      <c r="MFI19" s="116"/>
      <c r="MFJ19" s="116"/>
      <c r="MFK19" s="116"/>
      <c r="MFL19" s="116"/>
      <c r="MFM19" s="116"/>
      <c r="MFN19" s="116"/>
      <c r="MFO19" s="116"/>
      <c r="MFP19" s="116"/>
      <c r="MFQ19" s="116"/>
      <c r="MFR19" s="116"/>
      <c r="MFS19" s="116"/>
      <c r="MFT19" s="116"/>
      <c r="MFU19" s="116"/>
      <c r="MFV19" s="116"/>
      <c r="MFW19" s="116"/>
      <c r="MFX19" s="116"/>
      <c r="MFY19" s="116"/>
      <c r="MFZ19" s="116"/>
      <c r="MGA19" s="116"/>
      <c r="MGB19" s="116"/>
      <c r="MGC19" s="116"/>
      <c r="MGD19" s="116"/>
      <c r="MGG19" s="116"/>
      <c r="MOZ19" s="116"/>
      <c r="MPA19" s="116"/>
      <c r="MPB19" s="116"/>
      <c r="MPC19" s="116"/>
      <c r="MPD19" s="116"/>
      <c r="MPE19" s="116"/>
      <c r="MPF19" s="116"/>
      <c r="MPG19" s="116"/>
      <c r="MPH19" s="116"/>
      <c r="MPI19" s="116"/>
      <c r="MPJ19" s="116"/>
      <c r="MPK19" s="116"/>
      <c r="MPL19" s="116"/>
      <c r="MPM19" s="116"/>
      <c r="MPN19" s="116"/>
      <c r="MPO19" s="116"/>
      <c r="MPP19" s="116"/>
      <c r="MPQ19" s="116"/>
      <c r="MPR19" s="116"/>
      <c r="MPS19" s="116"/>
      <c r="MPT19" s="116"/>
      <c r="MPU19" s="116"/>
      <c r="MPV19" s="116"/>
      <c r="MPW19" s="116"/>
      <c r="MPX19" s="116"/>
      <c r="MPY19" s="116"/>
      <c r="MPZ19" s="116"/>
      <c r="MQC19" s="116"/>
      <c r="MYV19" s="116"/>
      <c r="MYW19" s="116"/>
      <c r="MYX19" s="116"/>
      <c r="MYY19" s="116"/>
      <c r="MYZ19" s="116"/>
      <c r="MZA19" s="116"/>
      <c r="MZB19" s="116"/>
      <c r="MZC19" s="116"/>
      <c r="MZD19" s="116"/>
      <c r="MZE19" s="116"/>
      <c r="MZF19" s="116"/>
      <c r="MZG19" s="116"/>
      <c r="MZH19" s="116"/>
      <c r="MZI19" s="116"/>
      <c r="MZJ19" s="116"/>
      <c r="MZK19" s="116"/>
      <c r="MZL19" s="116"/>
      <c r="MZM19" s="116"/>
      <c r="MZN19" s="116"/>
      <c r="MZO19" s="116"/>
      <c r="MZP19" s="116"/>
      <c r="MZQ19" s="116"/>
      <c r="MZR19" s="116"/>
      <c r="MZS19" s="116"/>
      <c r="MZT19" s="116"/>
      <c r="MZU19" s="116"/>
      <c r="MZV19" s="116"/>
      <c r="MZY19" s="116"/>
      <c r="NIR19" s="116"/>
      <c r="NIS19" s="116"/>
      <c r="NIT19" s="116"/>
      <c r="NIU19" s="116"/>
      <c r="NIV19" s="116"/>
      <c r="NIW19" s="116"/>
      <c r="NIX19" s="116"/>
      <c r="NIY19" s="116"/>
      <c r="NIZ19" s="116"/>
      <c r="NJA19" s="116"/>
      <c r="NJB19" s="116"/>
      <c r="NJC19" s="116"/>
      <c r="NJD19" s="116"/>
      <c r="NJE19" s="116"/>
      <c r="NJF19" s="116"/>
      <c r="NJG19" s="116"/>
      <c r="NJH19" s="116"/>
      <c r="NJI19" s="116"/>
      <c r="NJJ19" s="116"/>
      <c r="NJK19" s="116"/>
      <c r="NJL19" s="116"/>
      <c r="NJM19" s="116"/>
      <c r="NJN19" s="116"/>
      <c r="NJO19" s="116"/>
      <c r="NJP19" s="116"/>
      <c r="NJQ19" s="116"/>
      <c r="NJR19" s="116"/>
      <c r="NJU19" s="116"/>
      <c r="NSN19" s="116"/>
      <c r="NSO19" s="116"/>
      <c r="NSP19" s="116"/>
      <c r="NSQ19" s="116"/>
      <c r="NSR19" s="116"/>
      <c r="NSS19" s="116"/>
      <c r="NST19" s="116"/>
      <c r="NSU19" s="116"/>
      <c r="NSV19" s="116"/>
      <c r="NSW19" s="116"/>
      <c r="NSX19" s="116"/>
      <c r="NSY19" s="116"/>
      <c r="NSZ19" s="116"/>
      <c r="NTA19" s="116"/>
      <c r="NTB19" s="116"/>
      <c r="NTC19" s="116"/>
      <c r="NTD19" s="116"/>
      <c r="NTE19" s="116"/>
      <c r="NTF19" s="116"/>
      <c r="NTG19" s="116"/>
      <c r="NTH19" s="116"/>
      <c r="NTI19" s="116"/>
      <c r="NTJ19" s="116"/>
      <c r="NTK19" s="116"/>
      <c r="NTL19" s="116"/>
      <c r="NTM19" s="116"/>
      <c r="NTN19" s="116"/>
      <c r="NTQ19" s="116"/>
      <c r="OCJ19" s="116"/>
      <c r="OCK19" s="116"/>
      <c r="OCL19" s="116"/>
      <c r="OCM19" s="116"/>
      <c r="OCN19" s="116"/>
      <c r="OCO19" s="116"/>
      <c r="OCP19" s="116"/>
      <c r="OCQ19" s="116"/>
      <c r="OCR19" s="116"/>
      <c r="OCS19" s="116"/>
      <c r="OCT19" s="116"/>
      <c r="OCU19" s="116"/>
      <c r="OCV19" s="116"/>
      <c r="OCW19" s="116"/>
      <c r="OCX19" s="116"/>
      <c r="OCY19" s="116"/>
      <c r="OCZ19" s="116"/>
      <c r="ODA19" s="116"/>
      <c r="ODB19" s="116"/>
      <c r="ODC19" s="116"/>
      <c r="ODD19" s="116"/>
      <c r="ODE19" s="116"/>
      <c r="ODF19" s="116"/>
      <c r="ODG19" s="116"/>
      <c r="ODH19" s="116"/>
      <c r="ODI19" s="116"/>
      <c r="ODJ19" s="116"/>
      <c r="ODM19" s="116"/>
      <c r="OMF19" s="116"/>
      <c r="OMG19" s="116"/>
      <c r="OMH19" s="116"/>
      <c r="OMI19" s="116"/>
      <c r="OMJ19" s="116"/>
      <c r="OMK19" s="116"/>
      <c r="OML19" s="116"/>
      <c r="OMM19" s="116"/>
      <c r="OMN19" s="116"/>
      <c r="OMO19" s="116"/>
      <c r="OMP19" s="116"/>
      <c r="OMQ19" s="116"/>
      <c r="OMR19" s="116"/>
      <c r="OMS19" s="116"/>
      <c r="OMT19" s="116"/>
      <c r="OMU19" s="116"/>
      <c r="OMV19" s="116"/>
      <c r="OMW19" s="116"/>
      <c r="OMX19" s="116"/>
      <c r="OMY19" s="116"/>
      <c r="OMZ19" s="116"/>
      <c r="ONA19" s="116"/>
      <c r="ONB19" s="116"/>
      <c r="ONC19" s="116"/>
      <c r="OND19" s="116"/>
      <c r="ONE19" s="116"/>
      <c r="ONF19" s="116"/>
      <c r="ONI19" s="116"/>
      <c r="OWB19" s="116"/>
      <c r="OWC19" s="116"/>
      <c r="OWD19" s="116"/>
      <c r="OWE19" s="116"/>
      <c r="OWF19" s="116"/>
      <c r="OWG19" s="116"/>
      <c r="OWH19" s="116"/>
      <c r="OWI19" s="116"/>
      <c r="OWJ19" s="116"/>
      <c r="OWK19" s="116"/>
      <c r="OWL19" s="116"/>
      <c r="OWM19" s="116"/>
      <c r="OWN19" s="116"/>
      <c r="OWO19" s="116"/>
      <c r="OWP19" s="116"/>
      <c r="OWQ19" s="116"/>
      <c r="OWR19" s="116"/>
      <c r="OWS19" s="116"/>
      <c r="OWT19" s="116"/>
      <c r="OWU19" s="116"/>
      <c r="OWV19" s="116"/>
      <c r="OWW19" s="116"/>
      <c r="OWX19" s="116"/>
      <c r="OWY19" s="116"/>
      <c r="OWZ19" s="116"/>
      <c r="OXA19" s="116"/>
      <c r="OXB19" s="116"/>
      <c r="OXE19" s="116"/>
      <c r="PFX19" s="116"/>
      <c r="PFY19" s="116"/>
      <c r="PFZ19" s="116"/>
      <c r="PGA19" s="116"/>
      <c r="PGB19" s="116"/>
      <c r="PGC19" s="116"/>
      <c r="PGD19" s="116"/>
      <c r="PGE19" s="116"/>
      <c r="PGF19" s="116"/>
      <c r="PGG19" s="116"/>
      <c r="PGH19" s="116"/>
      <c r="PGI19" s="116"/>
      <c r="PGJ19" s="116"/>
      <c r="PGK19" s="116"/>
      <c r="PGL19" s="116"/>
      <c r="PGM19" s="116"/>
      <c r="PGN19" s="116"/>
      <c r="PGO19" s="116"/>
      <c r="PGP19" s="116"/>
      <c r="PGQ19" s="116"/>
      <c r="PGR19" s="116"/>
      <c r="PGS19" s="116"/>
      <c r="PGT19" s="116"/>
      <c r="PGU19" s="116"/>
      <c r="PGV19" s="116"/>
      <c r="PGW19" s="116"/>
      <c r="PGX19" s="116"/>
      <c r="PHA19" s="116"/>
      <c r="PPT19" s="116"/>
      <c r="PPU19" s="116"/>
      <c r="PPV19" s="116"/>
      <c r="PPW19" s="116"/>
      <c r="PPX19" s="116"/>
      <c r="PPY19" s="116"/>
      <c r="PPZ19" s="116"/>
      <c r="PQA19" s="116"/>
      <c r="PQB19" s="116"/>
      <c r="PQC19" s="116"/>
      <c r="PQD19" s="116"/>
      <c r="PQE19" s="116"/>
      <c r="PQF19" s="116"/>
      <c r="PQG19" s="116"/>
      <c r="PQH19" s="116"/>
      <c r="PQI19" s="116"/>
      <c r="PQJ19" s="116"/>
      <c r="PQK19" s="116"/>
      <c r="PQL19" s="116"/>
      <c r="PQM19" s="116"/>
      <c r="PQN19" s="116"/>
      <c r="PQO19" s="116"/>
      <c r="PQP19" s="116"/>
      <c r="PQQ19" s="116"/>
      <c r="PQR19" s="116"/>
      <c r="PQS19" s="116"/>
      <c r="PQT19" s="116"/>
      <c r="PQW19" s="116"/>
      <c r="PZP19" s="116"/>
      <c r="PZQ19" s="116"/>
      <c r="PZR19" s="116"/>
      <c r="PZS19" s="116"/>
      <c r="PZT19" s="116"/>
      <c r="PZU19" s="116"/>
      <c r="PZV19" s="116"/>
      <c r="PZW19" s="116"/>
      <c r="PZX19" s="116"/>
      <c r="PZY19" s="116"/>
      <c r="PZZ19" s="116"/>
      <c r="QAA19" s="116"/>
      <c r="QAB19" s="116"/>
      <c r="QAC19" s="116"/>
      <c r="QAD19" s="116"/>
      <c r="QAE19" s="116"/>
      <c r="QAF19" s="116"/>
      <c r="QAG19" s="116"/>
      <c r="QAH19" s="116"/>
      <c r="QAI19" s="116"/>
      <c r="QAJ19" s="116"/>
      <c r="QAK19" s="116"/>
      <c r="QAL19" s="116"/>
      <c r="QAM19" s="116"/>
      <c r="QAN19" s="116"/>
      <c r="QAO19" s="116"/>
      <c r="QAP19" s="116"/>
      <c r="QAS19" s="116"/>
      <c r="QJL19" s="116"/>
      <c r="QJM19" s="116"/>
      <c r="QJN19" s="116"/>
      <c r="QJO19" s="116"/>
      <c r="QJP19" s="116"/>
      <c r="QJQ19" s="116"/>
      <c r="QJR19" s="116"/>
      <c r="QJS19" s="116"/>
      <c r="QJT19" s="116"/>
      <c r="QJU19" s="116"/>
      <c r="QJV19" s="116"/>
      <c r="QJW19" s="116"/>
      <c r="QJX19" s="116"/>
      <c r="QJY19" s="116"/>
      <c r="QJZ19" s="116"/>
      <c r="QKA19" s="116"/>
      <c r="QKB19" s="116"/>
      <c r="QKC19" s="116"/>
      <c r="QKD19" s="116"/>
      <c r="QKE19" s="116"/>
      <c r="QKF19" s="116"/>
      <c r="QKG19" s="116"/>
      <c r="QKH19" s="116"/>
      <c r="QKI19" s="116"/>
      <c r="QKJ19" s="116"/>
      <c r="QKK19" s="116"/>
      <c r="QKL19" s="116"/>
      <c r="QKO19" s="116"/>
      <c r="QTH19" s="116"/>
      <c r="QTI19" s="116"/>
      <c r="QTJ19" s="116"/>
      <c r="QTK19" s="116"/>
      <c r="QTL19" s="116"/>
      <c r="QTM19" s="116"/>
      <c r="QTN19" s="116"/>
      <c r="QTO19" s="116"/>
      <c r="QTP19" s="116"/>
      <c r="QTQ19" s="116"/>
      <c r="QTR19" s="116"/>
      <c r="QTS19" s="116"/>
      <c r="QTT19" s="116"/>
      <c r="QTU19" s="116"/>
      <c r="QTV19" s="116"/>
      <c r="QTW19" s="116"/>
      <c r="QTX19" s="116"/>
      <c r="QTY19" s="116"/>
      <c r="QTZ19" s="116"/>
      <c r="QUA19" s="116"/>
      <c r="QUB19" s="116"/>
      <c r="QUC19" s="116"/>
      <c r="QUD19" s="116"/>
      <c r="QUE19" s="116"/>
      <c r="QUF19" s="116"/>
      <c r="QUG19" s="116"/>
      <c r="QUH19" s="116"/>
      <c r="QUK19" s="116"/>
      <c r="RDD19" s="116"/>
      <c r="RDE19" s="116"/>
      <c r="RDF19" s="116"/>
      <c r="RDG19" s="116"/>
      <c r="RDH19" s="116"/>
      <c r="RDI19" s="116"/>
      <c r="RDJ19" s="116"/>
      <c r="RDK19" s="116"/>
      <c r="RDL19" s="116"/>
      <c r="RDM19" s="116"/>
      <c r="RDN19" s="116"/>
      <c r="RDO19" s="116"/>
      <c r="RDP19" s="116"/>
      <c r="RDQ19" s="116"/>
      <c r="RDR19" s="116"/>
      <c r="RDS19" s="116"/>
      <c r="RDT19" s="116"/>
      <c r="RDU19" s="116"/>
      <c r="RDV19" s="116"/>
      <c r="RDW19" s="116"/>
      <c r="RDX19" s="116"/>
      <c r="RDY19" s="116"/>
      <c r="RDZ19" s="116"/>
      <c r="REA19" s="116"/>
      <c r="REB19" s="116"/>
      <c r="REC19" s="116"/>
      <c r="RED19" s="116"/>
      <c r="REG19" s="116"/>
      <c r="RMZ19" s="116"/>
      <c r="RNA19" s="116"/>
      <c r="RNB19" s="116"/>
      <c r="RNC19" s="116"/>
      <c r="RND19" s="116"/>
      <c r="RNE19" s="116"/>
      <c r="RNF19" s="116"/>
      <c r="RNG19" s="116"/>
      <c r="RNH19" s="116"/>
      <c r="RNI19" s="116"/>
      <c r="RNJ19" s="116"/>
      <c r="RNK19" s="116"/>
      <c r="RNL19" s="116"/>
      <c r="RNM19" s="116"/>
      <c r="RNN19" s="116"/>
      <c r="RNO19" s="116"/>
      <c r="RNP19" s="116"/>
      <c r="RNQ19" s="116"/>
      <c r="RNR19" s="116"/>
      <c r="RNS19" s="116"/>
      <c r="RNT19" s="116"/>
      <c r="RNU19" s="116"/>
      <c r="RNV19" s="116"/>
      <c r="RNW19" s="116"/>
      <c r="RNX19" s="116"/>
      <c r="RNY19" s="116"/>
      <c r="RNZ19" s="116"/>
      <c r="ROC19" s="116"/>
      <c r="RWV19" s="116"/>
      <c r="RWW19" s="116"/>
      <c r="RWX19" s="116"/>
      <c r="RWY19" s="116"/>
      <c r="RWZ19" s="116"/>
      <c r="RXA19" s="116"/>
      <c r="RXB19" s="116"/>
      <c r="RXC19" s="116"/>
      <c r="RXD19" s="116"/>
      <c r="RXE19" s="116"/>
      <c r="RXF19" s="116"/>
      <c r="RXG19" s="116"/>
      <c r="RXH19" s="116"/>
      <c r="RXI19" s="116"/>
      <c r="RXJ19" s="116"/>
      <c r="RXK19" s="116"/>
      <c r="RXL19" s="116"/>
      <c r="RXM19" s="116"/>
      <c r="RXN19" s="116"/>
      <c r="RXO19" s="116"/>
      <c r="RXP19" s="116"/>
      <c r="RXQ19" s="116"/>
      <c r="RXR19" s="116"/>
      <c r="RXS19" s="116"/>
      <c r="RXT19" s="116"/>
      <c r="RXU19" s="116"/>
      <c r="RXV19" s="116"/>
      <c r="RXY19" s="116"/>
      <c r="SGR19" s="116"/>
      <c r="SGS19" s="116"/>
      <c r="SGT19" s="116"/>
      <c r="SGU19" s="116"/>
      <c r="SGV19" s="116"/>
      <c r="SGW19" s="116"/>
      <c r="SGX19" s="116"/>
      <c r="SGY19" s="116"/>
      <c r="SGZ19" s="116"/>
      <c r="SHA19" s="116"/>
      <c r="SHB19" s="116"/>
      <c r="SHC19" s="116"/>
      <c r="SHD19" s="116"/>
      <c r="SHE19" s="116"/>
      <c r="SHF19" s="116"/>
      <c r="SHG19" s="116"/>
      <c r="SHH19" s="116"/>
      <c r="SHI19" s="116"/>
      <c r="SHJ19" s="116"/>
      <c r="SHK19" s="116"/>
      <c r="SHL19" s="116"/>
      <c r="SHM19" s="116"/>
      <c r="SHN19" s="116"/>
      <c r="SHO19" s="116"/>
      <c r="SHP19" s="116"/>
      <c r="SHQ19" s="116"/>
      <c r="SHR19" s="116"/>
      <c r="SHU19" s="116"/>
      <c r="SQN19" s="116"/>
      <c r="SQO19" s="116"/>
      <c r="SQP19" s="116"/>
      <c r="SQQ19" s="116"/>
      <c r="SQR19" s="116"/>
      <c r="SQS19" s="116"/>
      <c r="SQT19" s="116"/>
      <c r="SQU19" s="116"/>
      <c r="SQV19" s="116"/>
      <c r="SQW19" s="116"/>
      <c r="SQX19" s="116"/>
      <c r="SQY19" s="116"/>
      <c r="SQZ19" s="116"/>
      <c r="SRA19" s="116"/>
      <c r="SRB19" s="116"/>
      <c r="SRC19" s="116"/>
      <c r="SRD19" s="116"/>
      <c r="SRE19" s="116"/>
      <c r="SRF19" s="116"/>
      <c r="SRG19" s="116"/>
      <c r="SRH19" s="116"/>
      <c r="SRI19" s="116"/>
      <c r="SRJ19" s="116"/>
      <c r="SRK19" s="116"/>
      <c r="SRL19" s="116"/>
      <c r="SRM19" s="116"/>
      <c r="SRN19" s="116"/>
      <c r="SRQ19" s="116"/>
      <c r="TAJ19" s="116"/>
      <c r="TAK19" s="116"/>
      <c r="TAL19" s="116"/>
      <c r="TAM19" s="116"/>
      <c r="TAN19" s="116"/>
      <c r="TAO19" s="116"/>
      <c r="TAP19" s="116"/>
      <c r="TAQ19" s="116"/>
      <c r="TAR19" s="116"/>
      <c r="TAS19" s="116"/>
      <c r="TAT19" s="116"/>
      <c r="TAU19" s="116"/>
      <c r="TAV19" s="116"/>
      <c r="TAW19" s="116"/>
      <c r="TAX19" s="116"/>
      <c r="TAY19" s="116"/>
      <c r="TAZ19" s="116"/>
      <c r="TBA19" s="116"/>
      <c r="TBB19" s="116"/>
      <c r="TBC19" s="116"/>
      <c r="TBD19" s="116"/>
      <c r="TBE19" s="116"/>
      <c r="TBF19" s="116"/>
      <c r="TBG19" s="116"/>
      <c r="TBH19" s="116"/>
      <c r="TBI19" s="116"/>
      <c r="TBJ19" s="116"/>
      <c r="TBM19" s="116"/>
      <c r="TKF19" s="116"/>
      <c r="TKG19" s="116"/>
      <c r="TKH19" s="116"/>
      <c r="TKI19" s="116"/>
      <c r="TKJ19" s="116"/>
      <c r="TKK19" s="116"/>
      <c r="TKL19" s="116"/>
      <c r="TKM19" s="116"/>
      <c r="TKN19" s="116"/>
      <c r="TKO19" s="116"/>
      <c r="TKP19" s="116"/>
      <c r="TKQ19" s="116"/>
      <c r="TKR19" s="116"/>
      <c r="TKS19" s="116"/>
      <c r="TKT19" s="116"/>
      <c r="TKU19" s="116"/>
      <c r="TKV19" s="116"/>
      <c r="TKW19" s="116"/>
      <c r="TKX19" s="116"/>
      <c r="TKY19" s="116"/>
      <c r="TKZ19" s="116"/>
      <c r="TLA19" s="116"/>
      <c r="TLB19" s="116"/>
      <c r="TLC19" s="116"/>
      <c r="TLD19" s="116"/>
      <c r="TLE19" s="116"/>
      <c r="TLF19" s="116"/>
      <c r="TLI19" s="116"/>
      <c r="TUB19" s="116"/>
      <c r="TUC19" s="116"/>
      <c r="TUD19" s="116"/>
      <c r="TUE19" s="116"/>
      <c r="TUF19" s="116"/>
      <c r="TUG19" s="116"/>
      <c r="TUH19" s="116"/>
      <c r="TUI19" s="116"/>
      <c r="TUJ19" s="116"/>
      <c r="TUK19" s="116"/>
      <c r="TUL19" s="116"/>
      <c r="TUM19" s="116"/>
      <c r="TUN19" s="116"/>
      <c r="TUO19" s="116"/>
      <c r="TUP19" s="116"/>
      <c r="TUQ19" s="116"/>
      <c r="TUR19" s="116"/>
      <c r="TUS19" s="116"/>
      <c r="TUT19" s="116"/>
      <c r="TUU19" s="116"/>
      <c r="TUV19" s="116"/>
      <c r="TUW19" s="116"/>
      <c r="TUX19" s="116"/>
      <c r="TUY19" s="116"/>
      <c r="TUZ19" s="116"/>
      <c r="TVA19" s="116"/>
      <c r="TVB19" s="116"/>
      <c r="TVE19" s="116"/>
      <c r="UDX19" s="116"/>
      <c r="UDY19" s="116"/>
      <c r="UDZ19" s="116"/>
      <c r="UEA19" s="116"/>
      <c r="UEB19" s="116"/>
      <c r="UEC19" s="116"/>
      <c r="UED19" s="116"/>
      <c r="UEE19" s="116"/>
      <c r="UEF19" s="116"/>
      <c r="UEG19" s="116"/>
      <c r="UEH19" s="116"/>
      <c r="UEI19" s="116"/>
      <c r="UEJ19" s="116"/>
      <c r="UEK19" s="116"/>
      <c r="UEL19" s="116"/>
      <c r="UEM19" s="116"/>
      <c r="UEN19" s="116"/>
      <c r="UEO19" s="116"/>
      <c r="UEP19" s="116"/>
      <c r="UEQ19" s="116"/>
      <c r="UER19" s="116"/>
      <c r="UES19" s="116"/>
      <c r="UET19" s="116"/>
      <c r="UEU19" s="116"/>
      <c r="UEV19" s="116"/>
      <c r="UEW19" s="116"/>
      <c r="UEX19" s="116"/>
      <c r="UFA19" s="116"/>
      <c r="UNT19" s="116"/>
      <c r="UNU19" s="116"/>
      <c r="UNV19" s="116"/>
      <c r="UNW19" s="116"/>
      <c r="UNX19" s="116"/>
      <c r="UNY19" s="116"/>
      <c r="UNZ19" s="116"/>
      <c r="UOA19" s="116"/>
      <c r="UOB19" s="116"/>
      <c r="UOC19" s="116"/>
      <c r="UOD19" s="116"/>
      <c r="UOE19" s="116"/>
      <c r="UOF19" s="116"/>
      <c r="UOG19" s="116"/>
      <c r="UOH19" s="116"/>
      <c r="UOI19" s="116"/>
      <c r="UOJ19" s="116"/>
      <c r="UOK19" s="116"/>
      <c r="UOL19" s="116"/>
      <c r="UOM19" s="116"/>
      <c r="UON19" s="116"/>
      <c r="UOO19" s="116"/>
      <c r="UOP19" s="116"/>
      <c r="UOQ19" s="116"/>
      <c r="UOR19" s="116"/>
      <c r="UOS19" s="116"/>
      <c r="UOT19" s="116"/>
      <c r="UOW19" s="116"/>
      <c r="UXP19" s="116"/>
      <c r="UXQ19" s="116"/>
      <c r="UXR19" s="116"/>
      <c r="UXS19" s="116"/>
      <c r="UXT19" s="116"/>
      <c r="UXU19" s="116"/>
      <c r="UXV19" s="116"/>
      <c r="UXW19" s="116"/>
      <c r="UXX19" s="116"/>
      <c r="UXY19" s="116"/>
      <c r="UXZ19" s="116"/>
      <c r="UYA19" s="116"/>
      <c r="UYB19" s="116"/>
      <c r="UYC19" s="116"/>
      <c r="UYD19" s="116"/>
      <c r="UYE19" s="116"/>
      <c r="UYF19" s="116"/>
      <c r="UYG19" s="116"/>
      <c r="UYH19" s="116"/>
      <c r="UYI19" s="116"/>
      <c r="UYJ19" s="116"/>
      <c r="UYK19" s="116"/>
      <c r="UYL19" s="116"/>
      <c r="UYM19" s="116"/>
      <c r="UYN19" s="116"/>
      <c r="UYO19" s="116"/>
      <c r="UYP19" s="116"/>
      <c r="UYS19" s="116"/>
      <c r="VHL19" s="116"/>
      <c r="VHM19" s="116"/>
      <c r="VHN19" s="116"/>
      <c r="VHO19" s="116"/>
      <c r="VHP19" s="116"/>
      <c r="VHQ19" s="116"/>
      <c r="VHR19" s="116"/>
      <c r="VHS19" s="116"/>
      <c r="VHT19" s="116"/>
      <c r="VHU19" s="116"/>
      <c r="VHV19" s="116"/>
      <c r="VHW19" s="116"/>
      <c r="VHX19" s="116"/>
      <c r="VHY19" s="116"/>
      <c r="VHZ19" s="116"/>
      <c r="VIA19" s="116"/>
      <c r="VIB19" s="116"/>
      <c r="VIC19" s="116"/>
      <c r="VID19" s="116"/>
      <c r="VIE19" s="116"/>
      <c r="VIF19" s="116"/>
      <c r="VIG19" s="116"/>
      <c r="VIH19" s="116"/>
      <c r="VII19" s="116"/>
      <c r="VIJ19" s="116"/>
      <c r="VIK19" s="116"/>
      <c r="VIL19" s="116"/>
      <c r="VIO19" s="116"/>
      <c r="VRH19" s="116"/>
      <c r="VRI19" s="116"/>
      <c r="VRJ19" s="116"/>
      <c r="VRK19" s="116"/>
      <c r="VRL19" s="116"/>
      <c r="VRM19" s="116"/>
      <c r="VRN19" s="116"/>
      <c r="VRO19" s="116"/>
      <c r="VRP19" s="116"/>
      <c r="VRQ19" s="116"/>
      <c r="VRR19" s="116"/>
      <c r="VRS19" s="116"/>
      <c r="VRT19" s="116"/>
      <c r="VRU19" s="116"/>
      <c r="VRV19" s="116"/>
      <c r="VRW19" s="116"/>
      <c r="VRX19" s="116"/>
      <c r="VRY19" s="116"/>
      <c r="VRZ19" s="116"/>
      <c r="VSA19" s="116"/>
      <c r="VSB19" s="116"/>
      <c r="VSC19" s="116"/>
      <c r="VSD19" s="116"/>
      <c r="VSE19" s="116"/>
      <c r="VSF19" s="116"/>
      <c r="VSG19" s="116"/>
      <c r="VSH19" s="116"/>
      <c r="VSK19" s="116"/>
      <c r="WBD19" s="116"/>
      <c r="WBE19" s="116"/>
      <c r="WBF19" s="116"/>
      <c r="WBG19" s="116"/>
      <c r="WBH19" s="116"/>
      <c r="WBI19" s="116"/>
      <c r="WBJ19" s="116"/>
      <c r="WBK19" s="116"/>
      <c r="WBL19" s="116"/>
      <c r="WBM19" s="116"/>
      <c r="WBN19" s="116"/>
      <c r="WBO19" s="116"/>
      <c r="WBP19" s="116"/>
      <c r="WBQ19" s="116"/>
      <c r="WBR19" s="116"/>
      <c r="WBS19" s="116"/>
      <c r="WBT19" s="116"/>
      <c r="WBU19" s="116"/>
      <c r="WBV19" s="116"/>
      <c r="WBW19" s="116"/>
      <c r="WBX19" s="116"/>
      <c r="WBY19" s="116"/>
      <c r="WBZ19" s="116"/>
      <c r="WCA19" s="116"/>
      <c r="WCB19" s="116"/>
      <c r="WCC19" s="116"/>
      <c r="WCD19" s="116"/>
      <c r="WCG19" s="116"/>
      <c r="WKZ19" s="116"/>
      <c r="WLA19" s="116"/>
      <c r="WLB19" s="116"/>
      <c r="WLC19" s="116"/>
      <c r="WLD19" s="116"/>
      <c r="WLE19" s="116"/>
      <c r="WLF19" s="116"/>
      <c r="WLG19" s="116"/>
      <c r="WLH19" s="116"/>
      <c r="WLI19" s="116"/>
      <c r="WLJ19" s="116"/>
      <c r="WLK19" s="116"/>
      <c r="WLL19" s="116"/>
      <c r="WLM19" s="116"/>
      <c r="WLN19" s="116"/>
      <c r="WLO19" s="116"/>
      <c r="WLP19" s="116"/>
      <c r="WLQ19" s="116"/>
      <c r="WLR19" s="116"/>
      <c r="WLS19" s="116"/>
      <c r="WLT19" s="116"/>
      <c r="WLU19" s="116"/>
      <c r="WLV19" s="116"/>
      <c r="WLW19" s="116"/>
      <c r="WLX19" s="116"/>
      <c r="WLY19" s="116"/>
      <c r="WLZ19" s="116"/>
      <c r="WMC19" s="116"/>
      <c r="WUV19" s="116"/>
      <c r="WUW19" s="116"/>
      <c r="WUX19" s="116"/>
      <c r="WUY19" s="116"/>
      <c r="WUZ19" s="116"/>
      <c r="WVA19" s="116"/>
      <c r="WVB19" s="116"/>
      <c r="WVC19" s="116"/>
      <c r="WVD19" s="116"/>
      <c r="WVE19" s="116"/>
      <c r="WVF19" s="116"/>
      <c r="WVG19" s="116"/>
      <c r="WVH19" s="116"/>
      <c r="WVI19" s="116"/>
      <c r="WVJ19" s="116"/>
      <c r="WVK19" s="116"/>
      <c r="WVL19" s="116"/>
      <c r="WVM19" s="116"/>
      <c r="WVN19" s="116"/>
      <c r="WVO19" s="116"/>
      <c r="WVP19" s="116"/>
      <c r="WVQ19" s="116"/>
      <c r="WVR19" s="116"/>
      <c r="WVS19" s="116"/>
      <c r="WVT19" s="116"/>
      <c r="WVU19" s="116"/>
      <c r="WVV19" s="116"/>
      <c r="WVY19" s="116"/>
    </row>
    <row r="20" s="113" customFormat="1" ht="15.95" customHeight="1" spans="1:26">
      <c r="A20" s="66"/>
      <c r="B20" s="58" t="s">
        <v>276</v>
      </c>
      <c r="C20" s="119">
        <v>100</v>
      </c>
      <c r="D20" s="119">
        <v>100</v>
      </c>
      <c r="E20" s="120" t="s">
        <v>230</v>
      </c>
      <c r="F20" s="123">
        <f t="shared" si="14"/>
        <v>100</v>
      </c>
      <c r="G20" s="119">
        <v>100</v>
      </c>
      <c r="H20" s="120" t="s">
        <v>230</v>
      </c>
      <c r="I20" s="163">
        <f t="shared" si="15"/>
        <v>100</v>
      </c>
      <c r="J20" s="119">
        <v>100</v>
      </c>
      <c r="K20" s="120" t="s">
        <v>230</v>
      </c>
      <c r="L20" s="163">
        <f t="shared" si="16"/>
        <v>100</v>
      </c>
      <c r="N20" s="62"/>
      <c r="O20" s="58" t="str">
        <f t="shared" si="17"/>
        <v>建筑物配套设备设施</v>
      </c>
      <c r="P20" s="57">
        <v>100</v>
      </c>
      <c r="Q20" s="57">
        <v>100</v>
      </c>
      <c r="R20" s="57">
        <v>100</v>
      </c>
      <c r="S20" s="57">
        <v>100</v>
      </c>
      <c r="T20" s="138"/>
      <c r="U20" s="62"/>
      <c r="V20" s="58" t="s">
        <v>276</v>
      </c>
      <c r="W20" s="57" t="s">
        <v>277</v>
      </c>
      <c r="X20" s="57" t="s">
        <v>277</v>
      </c>
      <c r="Y20" s="57" t="s">
        <v>277</v>
      </c>
      <c r="Z20" s="57" t="s">
        <v>277</v>
      </c>
    </row>
    <row r="21" s="113" customFormat="1" ht="15.95" customHeight="1" spans="1:26">
      <c r="A21" s="66"/>
      <c r="B21" s="58" t="str">
        <f t="shared" ref="B21:B24" si="18">O21</f>
        <v>装饰装修</v>
      </c>
      <c r="C21" s="119">
        <v>100</v>
      </c>
      <c r="D21" s="119">
        <v>100</v>
      </c>
      <c r="E21" s="120" t="s">
        <v>230</v>
      </c>
      <c r="F21" s="123">
        <f t="shared" si="14"/>
        <v>100</v>
      </c>
      <c r="G21" s="119">
        <v>100</v>
      </c>
      <c r="H21" s="120" t="s">
        <v>230</v>
      </c>
      <c r="I21" s="163">
        <f t="shared" si="15"/>
        <v>100</v>
      </c>
      <c r="J21" s="119">
        <v>100</v>
      </c>
      <c r="K21" s="120" t="s">
        <v>230</v>
      </c>
      <c r="L21" s="163">
        <f t="shared" si="16"/>
        <v>100</v>
      </c>
      <c r="N21" s="62"/>
      <c r="O21" s="58" t="str">
        <f t="shared" si="17"/>
        <v>装饰装修</v>
      </c>
      <c r="P21" s="57">
        <v>100</v>
      </c>
      <c r="Q21" s="57">
        <v>100</v>
      </c>
      <c r="R21" s="57">
        <v>100</v>
      </c>
      <c r="S21" s="57">
        <v>100</v>
      </c>
      <c r="T21" s="138"/>
      <c r="U21" s="62"/>
      <c r="V21" s="58" t="s">
        <v>278</v>
      </c>
      <c r="W21" s="57" t="s">
        <v>279</v>
      </c>
      <c r="X21" s="57" t="s">
        <v>279</v>
      </c>
      <c r="Y21" s="57" t="s">
        <v>279</v>
      </c>
      <c r="Z21" s="57" t="s">
        <v>279</v>
      </c>
    </row>
    <row r="22" s="113" customFormat="1" ht="25" customHeight="1" spans="1:26">
      <c r="A22" s="66"/>
      <c r="B22" s="58" t="str">
        <f t="shared" si="18"/>
        <v>设施设备</v>
      </c>
      <c r="C22" s="119">
        <v>100</v>
      </c>
      <c r="D22" s="119">
        <v>100</v>
      </c>
      <c r="E22" s="120" t="s">
        <v>230</v>
      </c>
      <c r="F22" s="123">
        <f t="shared" si="14"/>
        <v>100</v>
      </c>
      <c r="G22" s="119">
        <v>100</v>
      </c>
      <c r="H22" s="120" t="s">
        <v>230</v>
      </c>
      <c r="I22" s="163">
        <f t="shared" si="15"/>
        <v>100</v>
      </c>
      <c r="J22" s="119">
        <v>100</v>
      </c>
      <c r="K22" s="120" t="s">
        <v>230</v>
      </c>
      <c r="L22" s="163">
        <f t="shared" si="16"/>
        <v>100</v>
      </c>
      <c r="N22" s="62"/>
      <c r="O22" s="58" t="str">
        <f t="shared" si="17"/>
        <v>设施设备</v>
      </c>
      <c r="P22" s="57">
        <v>100</v>
      </c>
      <c r="Q22" s="57">
        <v>100</v>
      </c>
      <c r="R22" s="57">
        <v>100</v>
      </c>
      <c r="S22" s="57">
        <v>100</v>
      </c>
      <c r="T22" s="138"/>
      <c r="U22" s="62"/>
      <c r="V22" s="58" t="s">
        <v>280</v>
      </c>
      <c r="W22" s="180" t="s">
        <v>281</v>
      </c>
      <c r="X22" s="180" t="s">
        <v>281</v>
      </c>
      <c r="Y22" s="180" t="s">
        <v>281</v>
      </c>
      <c r="Z22" s="180" t="s">
        <v>281</v>
      </c>
    </row>
    <row r="23" s="113" customFormat="1" ht="15.95" customHeight="1" spans="1:26">
      <c r="A23" s="66"/>
      <c r="B23" s="58" t="str">
        <f t="shared" si="18"/>
        <v>建筑面积</v>
      </c>
      <c r="C23" s="119">
        <v>100</v>
      </c>
      <c r="D23" s="119">
        <v>100</v>
      </c>
      <c r="E23" s="120" t="s">
        <v>230</v>
      </c>
      <c r="F23" s="123">
        <f t="shared" si="14"/>
        <v>100</v>
      </c>
      <c r="G23" s="119">
        <v>100</v>
      </c>
      <c r="H23" s="120" t="s">
        <v>230</v>
      </c>
      <c r="I23" s="163">
        <f t="shared" si="15"/>
        <v>100</v>
      </c>
      <c r="J23" s="119">
        <v>100</v>
      </c>
      <c r="K23" s="120" t="s">
        <v>230</v>
      </c>
      <c r="L23" s="163">
        <f t="shared" si="16"/>
        <v>100</v>
      </c>
      <c r="N23" s="65"/>
      <c r="O23" s="58" t="str">
        <f t="shared" si="17"/>
        <v>建筑面积</v>
      </c>
      <c r="P23" s="166">
        <v>100</v>
      </c>
      <c r="Q23" s="166">
        <v>100</v>
      </c>
      <c r="R23" s="166">
        <v>100</v>
      </c>
      <c r="S23" s="166">
        <v>100</v>
      </c>
      <c r="T23" s="138"/>
      <c r="U23" s="65"/>
      <c r="V23" s="167" t="s">
        <v>261</v>
      </c>
      <c r="W23" s="166">
        <v>161.04</v>
      </c>
      <c r="X23" s="166">
        <f t="shared" ref="X23:Z23" si="19">AC4</f>
        <v>140</v>
      </c>
      <c r="Y23" s="166">
        <f t="shared" si="19"/>
        <v>142</v>
      </c>
      <c r="Z23" s="166">
        <f t="shared" si="19"/>
        <v>140</v>
      </c>
    </row>
    <row r="24" s="113" customFormat="1" ht="15.95" customHeight="1" spans="1:26">
      <c r="A24" s="66"/>
      <c r="B24" s="58" t="str">
        <f t="shared" si="18"/>
        <v>户型结构</v>
      </c>
      <c r="C24" s="119">
        <v>100</v>
      </c>
      <c r="D24" s="119">
        <v>100</v>
      </c>
      <c r="E24" s="120" t="s">
        <v>230</v>
      </c>
      <c r="F24" s="123">
        <f t="shared" si="14"/>
        <v>100</v>
      </c>
      <c r="G24" s="119">
        <v>100</v>
      </c>
      <c r="H24" s="120" t="s">
        <v>230</v>
      </c>
      <c r="I24" s="163">
        <f t="shared" si="15"/>
        <v>100</v>
      </c>
      <c r="J24" s="119">
        <v>100</v>
      </c>
      <c r="K24" s="120" t="s">
        <v>230</v>
      </c>
      <c r="L24" s="163">
        <f t="shared" si="16"/>
        <v>100</v>
      </c>
      <c r="N24" s="65"/>
      <c r="O24" s="58" t="str">
        <f t="shared" si="17"/>
        <v>户型结构</v>
      </c>
      <c r="P24" s="166">
        <v>100</v>
      </c>
      <c r="Q24" s="166">
        <v>100</v>
      </c>
      <c r="R24" s="166">
        <v>100</v>
      </c>
      <c r="S24" s="166">
        <v>100</v>
      </c>
      <c r="T24" s="138"/>
      <c r="U24" s="65"/>
      <c r="V24" s="167" t="s">
        <v>282</v>
      </c>
      <c r="W24" s="166" t="s">
        <v>283</v>
      </c>
      <c r="X24" s="166" t="s">
        <v>283</v>
      </c>
      <c r="Y24" s="166" t="s">
        <v>283</v>
      </c>
      <c r="Z24" s="166" t="s">
        <v>283</v>
      </c>
    </row>
    <row r="25" s="113" customFormat="1" ht="15.95" customHeight="1" spans="1:26">
      <c r="A25" s="66"/>
      <c r="B25" s="58" t="s">
        <v>260</v>
      </c>
      <c r="C25" s="119">
        <v>100</v>
      </c>
      <c r="D25" s="119">
        <v>100</v>
      </c>
      <c r="E25" s="120" t="s">
        <v>230</v>
      </c>
      <c r="F25" s="123">
        <f t="shared" si="14"/>
        <v>100</v>
      </c>
      <c r="G25" s="119">
        <v>100</v>
      </c>
      <c r="H25" s="120" t="s">
        <v>230</v>
      </c>
      <c r="I25" s="163">
        <f t="shared" si="15"/>
        <v>100</v>
      </c>
      <c r="J25" s="119">
        <v>100</v>
      </c>
      <c r="K25" s="120" t="s">
        <v>230</v>
      </c>
      <c r="L25" s="163">
        <f t="shared" si="16"/>
        <v>100</v>
      </c>
      <c r="N25" s="65"/>
      <c r="O25" s="167" t="str">
        <f t="shared" si="17"/>
        <v>建筑结构</v>
      </c>
      <c r="P25" s="166">
        <v>100</v>
      </c>
      <c r="Q25" s="166">
        <v>100</v>
      </c>
      <c r="R25" s="166">
        <v>100</v>
      </c>
      <c r="S25" s="166">
        <v>100</v>
      </c>
      <c r="T25" s="138"/>
      <c r="U25" s="65"/>
      <c r="V25" s="167" t="s">
        <v>260</v>
      </c>
      <c r="W25" s="166" t="s">
        <v>125</v>
      </c>
      <c r="X25" s="166" t="s">
        <v>125</v>
      </c>
      <c r="Y25" s="166" t="s">
        <v>125</v>
      </c>
      <c r="Z25" s="166" t="s">
        <v>125</v>
      </c>
    </row>
    <row r="26" s="113" customFormat="1" ht="15.95" customHeight="1" spans="1:26">
      <c r="A26" s="67"/>
      <c r="B26" s="58" t="s">
        <v>245</v>
      </c>
      <c r="C26" s="59"/>
      <c r="D26" s="127">
        <f>ROUND(D19/F19*D20/F20*D21/F21*D22/F22*D23/F23*D24/F24*D25/F25,4)</f>
        <v>1</v>
      </c>
      <c r="E26" s="127"/>
      <c r="F26" s="127"/>
      <c r="G26" s="127">
        <f>ROUND(G19/I19*G20/I20*G21/I21*G22/I22*G23/I23*G24/I24*G25/I25,4)</f>
        <v>1</v>
      </c>
      <c r="H26" s="127"/>
      <c r="I26" s="127"/>
      <c r="J26" s="127">
        <f>ROUND(J19/L19*J20/L20*J21/L21*J22/L22*J23/L23*J24/L24*J25/L25,4)</f>
        <v>1</v>
      </c>
      <c r="K26" s="127"/>
      <c r="L26" s="127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</row>
    <row r="27" s="113" customFormat="1" ht="15.95" customHeight="1" spans="1:34">
      <c r="A27" s="65" t="s">
        <v>284</v>
      </c>
      <c r="B27" s="58" t="str">
        <f t="shared" ref="B27:B30" si="20">O27</f>
        <v>他项权利</v>
      </c>
      <c r="C27" s="119">
        <v>100</v>
      </c>
      <c r="D27" s="119">
        <v>100</v>
      </c>
      <c r="E27" s="120" t="s">
        <v>230</v>
      </c>
      <c r="F27" s="123">
        <f t="shared" ref="F27:F30" si="21">P27</f>
        <v>100</v>
      </c>
      <c r="G27" s="119">
        <v>100</v>
      </c>
      <c r="H27" s="120" t="s">
        <v>230</v>
      </c>
      <c r="I27" s="123">
        <f t="shared" ref="I27:I30" si="22">R27</f>
        <v>100</v>
      </c>
      <c r="J27" s="119">
        <v>100</v>
      </c>
      <c r="K27" s="120" t="s">
        <v>230</v>
      </c>
      <c r="L27" s="163">
        <f t="shared" ref="L27:L30" si="23">S27</f>
        <v>100</v>
      </c>
      <c r="N27" s="65" t="s">
        <v>284</v>
      </c>
      <c r="O27" s="58" t="str">
        <f t="shared" ref="O27:O30" si="24">V27</f>
        <v>他项权利</v>
      </c>
      <c r="P27" s="57">
        <v>100</v>
      </c>
      <c r="Q27" s="57">
        <v>100</v>
      </c>
      <c r="R27" s="57">
        <v>100</v>
      </c>
      <c r="S27" s="57">
        <v>100</v>
      </c>
      <c r="T27" s="165"/>
      <c r="U27" s="65" t="s">
        <v>284</v>
      </c>
      <c r="V27" s="58" t="s">
        <v>285</v>
      </c>
      <c r="W27" s="57" t="s">
        <v>286</v>
      </c>
      <c r="X27" s="57" t="s">
        <v>286</v>
      </c>
      <c r="Y27" s="57" t="s">
        <v>286</v>
      </c>
      <c r="Z27" s="57" t="s">
        <v>286</v>
      </c>
      <c r="AH27" s="182"/>
    </row>
    <row r="28" s="113" customFormat="1" ht="15.95" customHeight="1" spans="1:26">
      <c r="A28" s="66"/>
      <c r="B28" s="58" t="str">
        <f t="shared" si="20"/>
        <v>房屋产权性质、用途</v>
      </c>
      <c r="C28" s="119">
        <v>100</v>
      </c>
      <c r="D28" s="119">
        <v>100</v>
      </c>
      <c r="E28" s="120" t="s">
        <v>230</v>
      </c>
      <c r="F28" s="123">
        <f t="shared" si="21"/>
        <v>100</v>
      </c>
      <c r="G28" s="119">
        <v>100</v>
      </c>
      <c r="H28" s="120" t="s">
        <v>230</v>
      </c>
      <c r="I28" s="123">
        <f t="shared" si="22"/>
        <v>100</v>
      </c>
      <c r="J28" s="119">
        <v>100</v>
      </c>
      <c r="K28" s="120" t="s">
        <v>230</v>
      </c>
      <c r="L28" s="163">
        <f t="shared" si="23"/>
        <v>100</v>
      </c>
      <c r="N28" s="66"/>
      <c r="O28" s="58" t="str">
        <f t="shared" si="24"/>
        <v>房屋产权性质、用途</v>
      </c>
      <c r="P28" s="166">
        <v>100</v>
      </c>
      <c r="Q28" s="166">
        <v>100</v>
      </c>
      <c r="R28" s="166">
        <v>100</v>
      </c>
      <c r="S28" s="166">
        <v>100</v>
      </c>
      <c r="T28" s="165"/>
      <c r="U28" s="66"/>
      <c r="V28" s="58" t="s">
        <v>287</v>
      </c>
      <c r="W28" s="57" t="s">
        <v>269</v>
      </c>
      <c r="X28" s="57" t="s">
        <v>269</v>
      </c>
      <c r="Y28" s="57" t="s">
        <v>269</v>
      </c>
      <c r="Z28" s="57" t="s">
        <v>269</v>
      </c>
    </row>
    <row r="29" s="113" customFormat="1" ht="15.95" customHeight="1" spans="1:26">
      <c r="A29" s="66"/>
      <c r="B29" s="58" t="str">
        <f t="shared" si="20"/>
        <v>租赁或占有情况</v>
      </c>
      <c r="C29" s="119">
        <v>100</v>
      </c>
      <c r="D29" s="119">
        <v>100</v>
      </c>
      <c r="E29" s="120" t="s">
        <v>230</v>
      </c>
      <c r="F29" s="123">
        <f t="shared" si="21"/>
        <v>100</v>
      </c>
      <c r="G29" s="119">
        <v>100</v>
      </c>
      <c r="H29" s="120" t="s">
        <v>230</v>
      </c>
      <c r="I29" s="123">
        <f t="shared" si="22"/>
        <v>100</v>
      </c>
      <c r="J29" s="119">
        <v>100</v>
      </c>
      <c r="K29" s="120" t="s">
        <v>230</v>
      </c>
      <c r="L29" s="163">
        <f t="shared" si="23"/>
        <v>100</v>
      </c>
      <c r="N29" s="66"/>
      <c r="O29" s="58" t="str">
        <f t="shared" si="24"/>
        <v>租赁或占有情况</v>
      </c>
      <c r="P29" s="57">
        <v>100</v>
      </c>
      <c r="Q29" s="57">
        <v>100</v>
      </c>
      <c r="R29" s="57">
        <v>100</v>
      </c>
      <c r="S29" s="57">
        <v>100</v>
      </c>
      <c r="T29" s="165"/>
      <c r="U29" s="66"/>
      <c r="V29" s="167" t="s">
        <v>288</v>
      </c>
      <c r="W29" s="166" t="s">
        <v>286</v>
      </c>
      <c r="X29" s="166" t="s">
        <v>286</v>
      </c>
      <c r="Y29" s="166" t="s">
        <v>286</v>
      </c>
      <c r="Z29" s="166" t="s">
        <v>286</v>
      </c>
    </row>
    <row r="30" s="113" customFormat="1" ht="15.95" customHeight="1" spans="1:26">
      <c r="A30" s="66"/>
      <c r="B30" s="58" t="str">
        <f t="shared" si="20"/>
        <v>权属清晰情况</v>
      </c>
      <c r="C30" s="119">
        <v>100</v>
      </c>
      <c r="D30" s="119">
        <v>100</v>
      </c>
      <c r="E30" s="120" t="s">
        <v>230</v>
      </c>
      <c r="F30" s="123">
        <f t="shared" si="21"/>
        <v>100</v>
      </c>
      <c r="G30" s="119">
        <v>100</v>
      </c>
      <c r="H30" s="120" t="s">
        <v>230</v>
      </c>
      <c r="I30" s="123">
        <f t="shared" si="22"/>
        <v>100</v>
      </c>
      <c r="J30" s="119">
        <v>100</v>
      </c>
      <c r="K30" s="120" t="s">
        <v>230</v>
      </c>
      <c r="L30" s="163">
        <f t="shared" si="23"/>
        <v>100</v>
      </c>
      <c r="N30" s="67"/>
      <c r="O30" s="58" t="str">
        <f t="shared" si="24"/>
        <v>权属清晰情况</v>
      </c>
      <c r="P30" s="57">
        <v>100</v>
      </c>
      <c r="Q30" s="57">
        <v>100</v>
      </c>
      <c r="R30" s="57">
        <v>100</v>
      </c>
      <c r="S30" s="57">
        <v>100</v>
      </c>
      <c r="T30" s="165"/>
      <c r="U30" s="67"/>
      <c r="V30" s="58" t="s">
        <v>289</v>
      </c>
      <c r="W30" s="57" t="s">
        <v>290</v>
      </c>
      <c r="X30" s="57" t="s">
        <v>290</v>
      </c>
      <c r="Y30" s="57" t="s">
        <v>290</v>
      </c>
      <c r="Z30" s="57" t="s">
        <v>290</v>
      </c>
    </row>
    <row r="31" s="113" customFormat="1" ht="15.95" customHeight="1" spans="1:22">
      <c r="A31" s="67"/>
      <c r="B31" s="58" t="s">
        <v>245</v>
      </c>
      <c r="C31" s="128"/>
      <c r="D31" s="129">
        <f>ROUND(D27/F27*D28/F28*D29/F29*D30/F30,4)</f>
        <v>1</v>
      </c>
      <c r="E31" s="130"/>
      <c r="F31" s="131"/>
      <c r="G31" s="129">
        <f>ROUND(G27/I27*G28/I28*G29/I29*G30/I30,4)</f>
        <v>1</v>
      </c>
      <c r="H31" s="130"/>
      <c r="I31" s="131"/>
      <c r="J31" s="129">
        <f>ROUND(J27/L27*J28/L28*J29/L29*J30/L30,4)</f>
        <v>1</v>
      </c>
      <c r="K31" s="130"/>
      <c r="L31" s="131"/>
      <c r="N31" s="168"/>
      <c r="O31" s="137"/>
      <c r="U31" s="168"/>
      <c r="V31" s="137"/>
    </row>
    <row r="32" s="113" customFormat="1" ht="15.95" customHeight="1" spans="1:12">
      <c r="A32" s="58" t="s">
        <v>291</v>
      </c>
      <c r="B32" s="58"/>
      <c r="C32" s="132"/>
      <c r="D32" s="133">
        <f>ROUND(D6*D7/F7*D8/F8*D9/F9*D18*D26*D31,2)</f>
        <v>4285.71</v>
      </c>
      <c r="E32" s="133"/>
      <c r="F32" s="133"/>
      <c r="G32" s="133">
        <f>ROUND(G6*G7/I7*G8/I8*G9/I9*G18*G26*G31,2)</f>
        <v>4225.35</v>
      </c>
      <c r="H32" s="133"/>
      <c r="I32" s="133"/>
      <c r="J32" s="133">
        <f>ROUND(J6*J7/L7*J8/L8*J9/L9*J18*J26*J31,2)</f>
        <v>3571.43</v>
      </c>
      <c r="K32" s="133"/>
      <c r="L32" s="133"/>
    </row>
    <row r="33" s="114" customFormat="1" ht="15.95" customHeight="1" spans="1:12">
      <c r="A33" s="134" t="s">
        <v>265</v>
      </c>
      <c r="B33" s="135"/>
      <c r="C33" s="136">
        <f>ROUND((D32+G32+J32)/3,2)</f>
        <v>4027.5</v>
      </c>
      <c r="D33" s="136"/>
      <c r="E33" s="136"/>
      <c r="F33" s="136"/>
      <c r="G33" s="136"/>
      <c r="H33" s="136"/>
      <c r="I33" s="136"/>
      <c r="J33" s="136"/>
      <c r="K33" s="136"/>
      <c r="L33" s="136"/>
    </row>
    <row r="34" s="114" customFormat="1" ht="15.95" customHeight="1" spans="1:12">
      <c r="A34" s="137"/>
      <c r="B34" s="137"/>
      <c r="C34" s="138"/>
      <c r="D34" s="138"/>
      <c r="E34" s="138"/>
      <c r="F34" s="138"/>
      <c r="G34" s="138"/>
      <c r="H34" s="138"/>
      <c r="I34" s="138"/>
      <c r="J34" s="138"/>
      <c r="K34" s="138"/>
      <c r="L34" s="138"/>
    </row>
    <row r="35" s="114" customFormat="1" ht="15.95" customHeight="1" spans="1:12">
      <c r="A35" s="137"/>
      <c r="B35" s="137"/>
      <c r="C35" s="139" t="s">
        <v>292</v>
      </c>
      <c r="D35" s="139"/>
      <c r="E35" s="139"/>
      <c r="F35" s="139"/>
      <c r="G35" s="139"/>
      <c r="H35" s="139"/>
      <c r="I35" s="139"/>
      <c r="J35" s="139"/>
      <c r="K35" s="139"/>
      <c r="L35" s="139"/>
    </row>
    <row r="36" ht="15.95" customHeight="1" spans="1:12">
      <c r="A36" s="140"/>
      <c r="B36" s="140"/>
      <c r="C36" s="141"/>
      <c r="D36" s="142"/>
      <c r="E36" s="142"/>
      <c r="F36" s="142"/>
      <c r="G36" s="142"/>
      <c r="H36" s="142"/>
      <c r="I36" s="142"/>
      <c r="J36" s="142"/>
      <c r="K36" s="142"/>
      <c r="L36" s="142"/>
    </row>
    <row r="37" ht="15.95" customHeight="1" spans="1:12">
      <c r="A37" s="140"/>
      <c r="B37" s="140"/>
      <c r="C37" s="143"/>
      <c r="D37" s="144"/>
      <c r="E37" s="144"/>
      <c r="F37" s="144"/>
      <c r="G37" s="144"/>
      <c r="H37" s="144"/>
      <c r="I37" s="144"/>
      <c r="J37" s="147"/>
      <c r="K37" s="147"/>
      <c r="L37" s="147"/>
    </row>
    <row r="38" ht="15.95" customHeight="1" spans="1:12">
      <c r="A38" s="140"/>
      <c r="B38" s="145"/>
      <c r="C38" s="146"/>
      <c r="D38" s="147"/>
      <c r="E38" s="147"/>
      <c r="F38" s="147"/>
      <c r="G38" s="147"/>
      <c r="H38" s="147"/>
      <c r="I38" s="147"/>
      <c r="J38" s="169"/>
      <c r="K38" s="169"/>
      <c r="L38" s="169"/>
    </row>
    <row r="39" ht="15.95" customHeight="1" spans="1:12">
      <c r="A39" s="140"/>
      <c r="B39" s="148"/>
      <c r="C39" s="146"/>
      <c r="D39" s="149"/>
      <c r="E39" s="149"/>
      <c r="F39" s="149"/>
      <c r="G39" s="149"/>
      <c r="H39" s="149"/>
      <c r="I39" s="149"/>
      <c r="J39" s="169"/>
      <c r="K39" s="169"/>
      <c r="L39" s="169"/>
    </row>
    <row r="40" s="115" customFormat="1" ht="15.95" customHeight="1" spans="4:12">
      <c r="D40" s="150"/>
      <c r="E40" s="150"/>
      <c r="F40" s="150"/>
      <c r="G40" s="151"/>
      <c r="H40" s="151"/>
      <c r="I40" s="151"/>
      <c r="J40" s="150"/>
      <c r="K40" s="150"/>
      <c r="L40" s="150"/>
    </row>
    <row r="41" s="115" customFormat="1" ht="15.95" customHeight="1" spans="3:12">
      <c r="C41" s="152"/>
      <c r="D41" s="152"/>
      <c r="E41" s="152"/>
      <c r="F41" s="152"/>
      <c r="G41" s="152"/>
      <c r="H41" s="152"/>
      <c r="I41" s="152"/>
      <c r="J41" s="170"/>
      <c r="K41" s="170"/>
      <c r="L41" s="170"/>
    </row>
    <row r="42" s="115" customFormat="1" ht="15.95" customHeight="1" spans="3:14">
      <c r="C42" s="152"/>
      <c r="D42" s="152"/>
      <c r="E42" s="152"/>
      <c r="F42" s="152"/>
      <c r="G42" s="152"/>
      <c r="H42" s="152"/>
      <c r="I42" s="152"/>
      <c r="J42" s="170"/>
      <c r="K42" s="170"/>
      <c r="L42" s="170"/>
      <c r="M42" s="171"/>
      <c r="N42" s="171"/>
    </row>
    <row r="43" ht="15.95" customHeight="1" spans="3:15">
      <c r="C43" s="140"/>
      <c r="D43" s="153"/>
      <c r="E43" s="153"/>
      <c r="F43" s="153"/>
      <c r="G43" s="154"/>
      <c r="H43" s="154"/>
      <c r="I43" s="154"/>
      <c r="J43" s="170"/>
      <c r="K43" s="170"/>
      <c r="L43" s="170"/>
      <c r="M43" s="172"/>
      <c r="N43" s="172"/>
      <c r="O43" s="160"/>
    </row>
    <row r="44" ht="15.95" customHeight="1" spans="2:16">
      <c r="B44" s="155"/>
      <c r="C44" s="140"/>
      <c r="D44" s="153"/>
      <c r="E44" s="153"/>
      <c r="F44" s="153"/>
      <c r="G44" s="154"/>
      <c r="H44" s="154"/>
      <c r="I44" s="154"/>
      <c r="J44" s="170"/>
      <c r="K44" s="170"/>
      <c r="L44" s="170"/>
      <c r="M44" s="158"/>
      <c r="N44" s="158"/>
      <c r="O44" s="159"/>
      <c r="P44" s="159"/>
    </row>
    <row r="45" ht="15.95" customHeight="1" spans="2:16">
      <c r="B45" s="156"/>
      <c r="C45" s="154"/>
      <c r="D45" s="157"/>
      <c r="E45" s="157"/>
      <c r="F45" s="157"/>
      <c r="G45" s="158"/>
      <c r="H45" s="158"/>
      <c r="I45" s="158"/>
      <c r="J45" s="158"/>
      <c r="K45" s="158"/>
      <c r="L45" s="158"/>
      <c r="M45" s="158"/>
      <c r="N45" s="158"/>
      <c r="O45" s="159"/>
      <c r="P45" s="159"/>
    </row>
    <row r="46" ht="15.95" customHeight="1" spans="2:16">
      <c r="B46" s="156"/>
      <c r="C46" s="156"/>
      <c r="D46" s="159"/>
      <c r="E46" s="159"/>
      <c r="F46" s="159"/>
      <c r="G46" s="159"/>
      <c r="H46" s="159"/>
      <c r="I46" s="156"/>
      <c r="J46" s="159"/>
      <c r="K46" s="159"/>
      <c r="L46" s="159"/>
      <c r="M46" s="159"/>
      <c r="N46" s="159"/>
      <c r="O46" s="159"/>
      <c r="P46" s="159"/>
    </row>
    <row r="47" spans="2:16"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</row>
    <row r="48" spans="15:15">
      <c r="O48" s="159"/>
    </row>
    <row r="49" spans="10:12">
      <c r="J49" s="173"/>
      <c r="K49" s="173"/>
      <c r="L49" s="173"/>
    </row>
    <row r="50" spans="2:2">
      <c r="B50" s="160"/>
    </row>
    <row r="51" spans="2:3">
      <c r="B51" s="160"/>
      <c r="C51" s="160"/>
    </row>
    <row r="52" spans="2:2">
      <c r="B52" s="160"/>
    </row>
    <row r="53" spans="2:2">
      <c r="B53" s="160"/>
    </row>
    <row r="54" spans="2:2">
      <c r="B54" s="160"/>
    </row>
    <row r="55" spans="2:34">
      <c r="B55" s="160"/>
      <c r="AH55" s="183"/>
    </row>
    <row r="56" spans="2:2">
      <c r="B56" s="160"/>
    </row>
    <row r="57" spans="2:2">
      <c r="B57" s="160"/>
    </row>
  </sheetData>
  <mergeCells count="95">
    <mergeCell ref="A1:L1"/>
    <mergeCell ref="N1:S1"/>
    <mergeCell ref="U1:Z1"/>
    <mergeCell ref="A2:B2"/>
    <mergeCell ref="D2:F2"/>
    <mergeCell ref="G2:I2"/>
    <mergeCell ref="J2:L2"/>
    <mergeCell ref="N2:O2"/>
    <mergeCell ref="U2:V2"/>
    <mergeCell ref="A3:B3"/>
    <mergeCell ref="D3:F3"/>
    <mergeCell ref="G3:I3"/>
    <mergeCell ref="J3:L3"/>
    <mergeCell ref="N3:O3"/>
    <mergeCell ref="U3:V3"/>
    <mergeCell ref="A4:B4"/>
    <mergeCell ref="D4:F4"/>
    <mergeCell ref="G4:I4"/>
    <mergeCell ref="J4:L4"/>
    <mergeCell ref="N4:O4"/>
    <mergeCell ref="U4:V4"/>
    <mergeCell ref="A5:B5"/>
    <mergeCell ref="D5:F5"/>
    <mergeCell ref="G5:I5"/>
    <mergeCell ref="J5:L5"/>
    <mergeCell ref="N5:O5"/>
    <mergeCell ref="U5:V5"/>
    <mergeCell ref="A6:B6"/>
    <mergeCell ref="D6:F6"/>
    <mergeCell ref="G6:I6"/>
    <mergeCell ref="J6:L6"/>
    <mergeCell ref="N6:O6"/>
    <mergeCell ref="U6:V6"/>
    <mergeCell ref="A7:B7"/>
    <mergeCell ref="N7:O7"/>
    <mergeCell ref="U7:V7"/>
    <mergeCell ref="A8:B8"/>
    <mergeCell ref="N8:O8"/>
    <mergeCell ref="U8:V8"/>
    <mergeCell ref="A9:B9"/>
    <mergeCell ref="N9:O9"/>
    <mergeCell ref="U9:V9"/>
    <mergeCell ref="D18:F18"/>
    <mergeCell ref="G18:I18"/>
    <mergeCell ref="J18:L18"/>
    <mergeCell ref="D26:F26"/>
    <mergeCell ref="G26:I26"/>
    <mergeCell ref="J26:L26"/>
    <mergeCell ref="D31:F31"/>
    <mergeCell ref="G31:I31"/>
    <mergeCell ref="J31:L31"/>
    <mergeCell ref="A32:B32"/>
    <mergeCell ref="D32:F32"/>
    <mergeCell ref="G32:I32"/>
    <mergeCell ref="J32:L32"/>
    <mergeCell ref="A33:B33"/>
    <mergeCell ref="C33:L33"/>
    <mergeCell ref="C35:L35"/>
    <mergeCell ref="D36:F36"/>
    <mergeCell ref="G36:I36"/>
    <mergeCell ref="J36:L36"/>
    <mergeCell ref="D37:F37"/>
    <mergeCell ref="G37:I37"/>
    <mergeCell ref="J37:L37"/>
    <mergeCell ref="D38:I38"/>
    <mergeCell ref="J38:L38"/>
    <mergeCell ref="D39:F39"/>
    <mergeCell ref="G39:I39"/>
    <mergeCell ref="J39:L39"/>
    <mergeCell ref="D40:F40"/>
    <mergeCell ref="G40:I40"/>
    <mergeCell ref="J40:L40"/>
    <mergeCell ref="D41:F41"/>
    <mergeCell ref="G41:I41"/>
    <mergeCell ref="J41:L41"/>
    <mergeCell ref="D42:F42"/>
    <mergeCell ref="G42:I42"/>
    <mergeCell ref="J42:L42"/>
    <mergeCell ref="D43:F43"/>
    <mergeCell ref="G43:I43"/>
    <mergeCell ref="J43:L43"/>
    <mergeCell ref="D44:F44"/>
    <mergeCell ref="G44:I44"/>
    <mergeCell ref="J44:L44"/>
    <mergeCell ref="D45:F45"/>
    <mergeCell ref="J49:L49"/>
    <mergeCell ref="A10:A18"/>
    <mergeCell ref="A19:A26"/>
    <mergeCell ref="A27:A31"/>
    <mergeCell ref="N10:N17"/>
    <mergeCell ref="N19:N25"/>
    <mergeCell ref="N27:N30"/>
    <mergeCell ref="U10:U17"/>
    <mergeCell ref="U19:U25"/>
    <mergeCell ref="U27:U30"/>
  </mergeCells>
  <hyperlinks>
    <hyperlink ref="AH55" r:id="rId1"/>
    <hyperlink ref="AH27" r:id="rId2"/>
  </hyperlinks>
  <pageMargins left="0.590277777777778" right="0.590277777777778" top="0.984027777777778" bottom="0.786805555555556" header="0.590277777777778" footer="0.590277777777778"/>
  <pageSetup paperSize="9" firstPageNumber="4294963191" orientation="portrait" useFirstPageNumber="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W52"/>
  <sheetViews>
    <sheetView zoomScale="110" zoomScaleNormal="110" topLeftCell="W1" workbookViewId="0">
      <selection activeCell="AD24" sqref="AD24:AI24"/>
    </sheetView>
  </sheetViews>
  <sheetFormatPr defaultColWidth="9" defaultRowHeight="15.75"/>
  <cols>
    <col min="1" max="1" width="2.625" customWidth="1"/>
    <col min="2" max="2" width="20.625" customWidth="1"/>
    <col min="3" max="3" width="16.625" customWidth="1"/>
    <col min="4" max="4" width="5.625" customWidth="1"/>
    <col min="5" max="5" width="3.625" customWidth="1"/>
    <col min="6" max="7" width="5.625" customWidth="1"/>
    <col min="8" max="8" width="3.625" customWidth="1"/>
    <col min="9" max="10" width="5.625" customWidth="1"/>
    <col min="11" max="11" width="3.625" customWidth="1"/>
    <col min="12" max="12" width="5.625" customWidth="1"/>
    <col min="13" max="13" width="10.625" customWidth="1"/>
    <col min="14" max="14" width="2.625" customWidth="1"/>
    <col min="15" max="15" width="20.625" customWidth="1"/>
    <col min="16" max="19" width="15.375" customWidth="1"/>
    <col min="20" max="20" width="10.625" customWidth="1"/>
    <col min="21" max="21" width="2.625" customWidth="1"/>
    <col min="22" max="22" width="20.625" customWidth="1"/>
    <col min="23" max="26" width="15.375" customWidth="1"/>
    <col min="27" max="27" width="3.875" customWidth="1"/>
    <col min="28" max="28" width="23.125" customWidth="1"/>
    <col min="29" max="29" width="21.625" customWidth="1"/>
    <col min="30" max="30" width="11.625" style="18" customWidth="1"/>
    <col min="31" max="31" width="11.75" customWidth="1"/>
    <col min="32" max="32" width="12.875" customWidth="1"/>
    <col min="33" max="33" width="11.75" customWidth="1"/>
    <col min="34" max="35" width="11.125" customWidth="1"/>
    <col min="257" max="257" width="2.625" customWidth="1"/>
    <col min="258" max="258" width="20.625" customWidth="1"/>
    <col min="259" max="259" width="16.625" customWidth="1"/>
    <col min="260" max="260" width="5.625" customWidth="1"/>
    <col min="261" max="261" width="3.625" customWidth="1"/>
    <col min="262" max="263" width="5.625" customWidth="1"/>
    <col min="264" max="264" width="3.625" customWidth="1"/>
    <col min="265" max="266" width="5.625" customWidth="1"/>
    <col min="267" max="267" width="3.625" customWidth="1"/>
    <col min="268" max="268" width="5.625" customWidth="1"/>
    <col min="269" max="269" width="10.625" customWidth="1"/>
    <col min="270" max="270" width="2.625" customWidth="1"/>
    <col min="271" max="271" width="20.625" customWidth="1"/>
    <col min="272" max="275" width="15.375" customWidth="1"/>
    <col min="276" max="276" width="10.625" customWidth="1"/>
    <col min="277" max="277" width="2.625" customWidth="1"/>
    <col min="278" max="278" width="20.625" customWidth="1"/>
    <col min="279" max="282" width="15.375" customWidth="1"/>
    <col min="283" max="283" width="12.125" customWidth="1"/>
    <col min="286" max="286" width="27.75" customWidth="1"/>
    <col min="513" max="513" width="2.625" customWidth="1"/>
    <col min="514" max="514" width="20.625" customWidth="1"/>
    <col min="515" max="515" width="16.625" customWidth="1"/>
    <col min="516" max="516" width="5.625" customWidth="1"/>
    <col min="517" max="517" width="3.625" customWidth="1"/>
    <col min="518" max="519" width="5.625" customWidth="1"/>
    <col min="520" max="520" width="3.625" customWidth="1"/>
    <col min="521" max="522" width="5.625" customWidth="1"/>
    <col min="523" max="523" width="3.625" customWidth="1"/>
    <col min="524" max="524" width="5.625" customWidth="1"/>
    <col min="525" max="525" width="10.625" customWidth="1"/>
    <col min="526" max="526" width="2.625" customWidth="1"/>
    <col min="527" max="527" width="20.625" customWidth="1"/>
    <col min="528" max="531" width="15.375" customWidth="1"/>
    <col min="532" max="532" width="10.625" customWidth="1"/>
    <col min="533" max="533" width="2.625" customWidth="1"/>
    <col min="534" max="534" width="20.625" customWidth="1"/>
    <col min="535" max="538" width="15.375" customWidth="1"/>
    <col min="539" max="539" width="12.125" customWidth="1"/>
    <col min="542" max="542" width="27.75" customWidth="1"/>
    <col min="769" max="769" width="2.625" customWidth="1"/>
    <col min="770" max="770" width="20.625" customWidth="1"/>
    <col min="771" max="771" width="16.625" customWidth="1"/>
    <col min="772" max="772" width="5.625" customWidth="1"/>
    <col min="773" max="773" width="3.625" customWidth="1"/>
    <col min="774" max="775" width="5.625" customWidth="1"/>
    <col min="776" max="776" width="3.625" customWidth="1"/>
    <col min="777" max="778" width="5.625" customWidth="1"/>
    <col min="779" max="779" width="3.625" customWidth="1"/>
    <col min="780" max="780" width="5.625" customWidth="1"/>
    <col min="781" max="781" width="10.625" customWidth="1"/>
    <col min="782" max="782" width="2.625" customWidth="1"/>
    <col min="783" max="783" width="20.625" customWidth="1"/>
    <col min="784" max="787" width="15.375" customWidth="1"/>
    <col min="788" max="788" width="10.625" customWidth="1"/>
    <col min="789" max="789" width="2.625" customWidth="1"/>
    <col min="790" max="790" width="20.625" customWidth="1"/>
    <col min="791" max="794" width="15.375" customWidth="1"/>
    <col min="795" max="795" width="12.125" customWidth="1"/>
    <col min="798" max="798" width="27.75" customWidth="1"/>
    <col min="1025" max="1025" width="2.625" customWidth="1"/>
    <col min="1026" max="1026" width="20.625" customWidth="1"/>
    <col min="1027" max="1027" width="16.625" customWidth="1"/>
    <col min="1028" max="1028" width="5.625" customWidth="1"/>
    <col min="1029" max="1029" width="3.625" customWidth="1"/>
    <col min="1030" max="1031" width="5.625" customWidth="1"/>
    <col min="1032" max="1032" width="3.625" customWidth="1"/>
    <col min="1033" max="1034" width="5.625" customWidth="1"/>
    <col min="1035" max="1035" width="3.625" customWidth="1"/>
    <col min="1036" max="1036" width="5.625" customWidth="1"/>
    <col min="1037" max="1037" width="10.625" customWidth="1"/>
    <col min="1038" max="1038" width="2.625" customWidth="1"/>
    <col min="1039" max="1039" width="20.625" customWidth="1"/>
    <col min="1040" max="1043" width="15.375" customWidth="1"/>
    <col min="1044" max="1044" width="10.625" customWidth="1"/>
    <col min="1045" max="1045" width="2.625" customWidth="1"/>
    <col min="1046" max="1046" width="20.625" customWidth="1"/>
    <col min="1047" max="1050" width="15.375" customWidth="1"/>
    <col min="1051" max="1051" width="12.125" customWidth="1"/>
    <col min="1054" max="1054" width="27.75" customWidth="1"/>
    <col min="1281" max="1281" width="2.625" customWidth="1"/>
    <col min="1282" max="1282" width="20.625" customWidth="1"/>
    <col min="1283" max="1283" width="16.625" customWidth="1"/>
    <col min="1284" max="1284" width="5.625" customWidth="1"/>
    <col min="1285" max="1285" width="3.625" customWidth="1"/>
    <col min="1286" max="1287" width="5.625" customWidth="1"/>
    <col min="1288" max="1288" width="3.625" customWidth="1"/>
    <col min="1289" max="1290" width="5.625" customWidth="1"/>
    <col min="1291" max="1291" width="3.625" customWidth="1"/>
    <col min="1292" max="1292" width="5.625" customWidth="1"/>
    <col min="1293" max="1293" width="10.625" customWidth="1"/>
    <col min="1294" max="1294" width="2.625" customWidth="1"/>
    <col min="1295" max="1295" width="20.625" customWidth="1"/>
    <col min="1296" max="1299" width="15.375" customWidth="1"/>
    <col min="1300" max="1300" width="10.625" customWidth="1"/>
    <col min="1301" max="1301" width="2.625" customWidth="1"/>
    <col min="1302" max="1302" width="20.625" customWidth="1"/>
    <col min="1303" max="1306" width="15.375" customWidth="1"/>
    <col min="1307" max="1307" width="12.125" customWidth="1"/>
    <col min="1310" max="1310" width="27.75" customWidth="1"/>
    <col min="1537" max="1537" width="2.625" customWidth="1"/>
    <col min="1538" max="1538" width="20.625" customWidth="1"/>
    <col min="1539" max="1539" width="16.625" customWidth="1"/>
    <col min="1540" max="1540" width="5.625" customWidth="1"/>
    <col min="1541" max="1541" width="3.625" customWidth="1"/>
    <col min="1542" max="1543" width="5.625" customWidth="1"/>
    <col min="1544" max="1544" width="3.625" customWidth="1"/>
    <col min="1545" max="1546" width="5.625" customWidth="1"/>
    <col min="1547" max="1547" width="3.625" customWidth="1"/>
    <col min="1548" max="1548" width="5.625" customWidth="1"/>
    <col min="1549" max="1549" width="10.625" customWidth="1"/>
    <col min="1550" max="1550" width="2.625" customWidth="1"/>
    <col min="1551" max="1551" width="20.625" customWidth="1"/>
    <col min="1552" max="1555" width="15.375" customWidth="1"/>
    <col min="1556" max="1556" width="10.625" customWidth="1"/>
    <col min="1557" max="1557" width="2.625" customWidth="1"/>
    <col min="1558" max="1558" width="20.625" customWidth="1"/>
    <col min="1559" max="1562" width="15.375" customWidth="1"/>
    <col min="1563" max="1563" width="12.125" customWidth="1"/>
    <col min="1566" max="1566" width="27.75" customWidth="1"/>
    <col min="1793" max="1793" width="2.625" customWidth="1"/>
    <col min="1794" max="1794" width="20.625" customWidth="1"/>
    <col min="1795" max="1795" width="16.625" customWidth="1"/>
    <col min="1796" max="1796" width="5.625" customWidth="1"/>
    <col min="1797" max="1797" width="3.625" customWidth="1"/>
    <col min="1798" max="1799" width="5.625" customWidth="1"/>
    <col min="1800" max="1800" width="3.625" customWidth="1"/>
    <col min="1801" max="1802" width="5.625" customWidth="1"/>
    <col min="1803" max="1803" width="3.625" customWidth="1"/>
    <col min="1804" max="1804" width="5.625" customWidth="1"/>
    <col min="1805" max="1805" width="10.625" customWidth="1"/>
    <col min="1806" max="1806" width="2.625" customWidth="1"/>
    <col min="1807" max="1807" width="20.625" customWidth="1"/>
    <col min="1808" max="1811" width="15.375" customWidth="1"/>
    <col min="1812" max="1812" width="10.625" customWidth="1"/>
    <col min="1813" max="1813" width="2.625" customWidth="1"/>
    <col min="1814" max="1814" width="20.625" customWidth="1"/>
    <col min="1815" max="1818" width="15.375" customWidth="1"/>
    <col min="1819" max="1819" width="12.125" customWidth="1"/>
    <col min="1822" max="1822" width="27.75" customWidth="1"/>
    <col min="2049" max="2049" width="2.625" customWidth="1"/>
    <col min="2050" max="2050" width="20.625" customWidth="1"/>
    <col min="2051" max="2051" width="16.625" customWidth="1"/>
    <col min="2052" max="2052" width="5.625" customWidth="1"/>
    <col min="2053" max="2053" width="3.625" customWidth="1"/>
    <col min="2054" max="2055" width="5.625" customWidth="1"/>
    <col min="2056" max="2056" width="3.625" customWidth="1"/>
    <col min="2057" max="2058" width="5.625" customWidth="1"/>
    <col min="2059" max="2059" width="3.625" customWidth="1"/>
    <col min="2060" max="2060" width="5.625" customWidth="1"/>
    <col min="2061" max="2061" width="10.625" customWidth="1"/>
    <col min="2062" max="2062" width="2.625" customWidth="1"/>
    <col min="2063" max="2063" width="20.625" customWidth="1"/>
    <col min="2064" max="2067" width="15.375" customWidth="1"/>
    <col min="2068" max="2068" width="10.625" customWidth="1"/>
    <col min="2069" max="2069" width="2.625" customWidth="1"/>
    <col min="2070" max="2070" width="20.625" customWidth="1"/>
    <col min="2071" max="2074" width="15.375" customWidth="1"/>
    <col min="2075" max="2075" width="12.125" customWidth="1"/>
    <col min="2078" max="2078" width="27.75" customWidth="1"/>
    <col min="2305" max="2305" width="2.625" customWidth="1"/>
    <col min="2306" max="2306" width="20.625" customWidth="1"/>
    <col min="2307" max="2307" width="16.625" customWidth="1"/>
    <col min="2308" max="2308" width="5.625" customWidth="1"/>
    <col min="2309" max="2309" width="3.625" customWidth="1"/>
    <col min="2310" max="2311" width="5.625" customWidth="1"/>
    <col min="2312" max="2312" width="3.625" customWidth="1"/>
    <col min="2313" max="2314" width="5.625" customWidth="1"/>
    <col min="2315" max="2315" width="3.625" customWidth="1"/>
    <col min="2316" max="2316" width="5.625" customWidth="1"/>
    <col min="2317" max="2317" width="10.625" customWidth="1"/>
    <col min="2318" max="2318" width="2.625" customWidth="1"/>
    <col min="2319" max="2319" width="20.625" customWidth="1"/>
    <col min="2320" max="2323" width="15.375" customWidth="1"/>
    <col min="2324" max="2324" width="10.625" customWidth="1"/>
    <col min="2325" max="2325" width="2.625" customWidth="1"/>
    <col min="2326" max="2326" width="20.625" customWidth="1"/>
    <col min="2327" max="2330" width="15.375" customWidth="1"/>
    <col min="2331" max="2331" width="12.125" customWidth="1"/>
    <col min="2334" max="2334" width="27.75" customWidth="1"/>
    <col min="2561" max="2561" width="2.625" customWidth="1"/>
    <col min="2562" max="2562" width="20.625" customWidth="1"/>
    <col min="2563" max="2563" width="16.625" customWidth="1"/>
    <col min="2564" max="2564" width="5.625" customWidth="1"/>
    <col min="2565" max="2565" width="3.625" customWidth="1"/>
    <col min="2566" max="2567" width="5.625" customWidth="1"/>
    <col min="2568" max="2568" width="3.625" customWidth="1"/>
    <col min="2569" max="2570" width="5.625" customWidth="1"/>
    <col min="2571" max="2571" width="3.625" customWidth="1"/>
    <col min="2572" max="2572" width="5.625" customWidth="1"/>
    <col min="2573" max="2573" width="10.625" customWidth="1"/>
    <col min="2574" max="2574" width="2.625" customWidth="1"/>
    <col min="2575" max="2575" width="20.625" customWidth="1"/>
    <col min="2576" max="2579" width="15.375" customWidth="1"/>
    <col min="2580" max="2580" width="10.625" customWidth="1"/>
    <col min="2581" max="2581" width="2.625" customWidth="1"/>
    <col min="2582" max="2582" width="20.625" customWidth="1"/>
    <col min="2583" max="2586" width="15.375" customWidth="1"/>
    <col min="2587" max="2587" width="12.125" customWidth="1"/>
    <col min="2590" max="2590" width="27.75" customWidth="1"/>
    <col min="2817" max="2817" width="2.625" customWidth="1"/>
    <col min="2818" max="2818" width="20.625" customWidth="1"/>
    <col min="2819" max="2819" width="16.625" customWidth="1"/>
    <col min="2820" max="2820" width="5.625" customWidth="1"/>
    <col min="2821" max="2821" width="3.625" customWidth="1"/>
    <col min="2822" max="2823" width="5.625" customWidth="1"/>
    <col min="2824" max="2824" width="3.625" customWidth="1"/>
    <col min="2825" max="2826" width="5.625" customWidth="1"/>
    <col min="2827" max="2827" width="3.625" customWidth="1"/>
    <col min="2828" max="2828" width="5.625" customWidth="1"/>
    <col min="2829" max="2829" width="10.625" customWidth="1"/>
    <col min="2830" max="2830" width="2.625" customWidth="1"/>
    <col min="2831" max="2831" width="20.625" customWidth="1"/>
    <col min="2832" max="2835" width="15.375" customWidth="1"/>
    <col min="2836" max="2836" width="10.625" customWidth="1"/>
    <col min="2837" max="2837" width="2.625" customWidth="1"/>
    <col min="2838" max="2838" width="20.625" customWidth="1"/>
    <col min="2839" max="2842" width="15.375" customWidth="1"/>
    <col min="2843" max="2843" width="12.125" customWidth="1"/>
    <col min="2846" max="2846" width="27.75" customWidth="1"/>
    <col min="3073" max="3073" width="2.625" customWidth="1"/>
    <col min="3074" max="3074" width="20.625" customWidth="1"/>
    <col min="3075" max="3075" width="16.625" customWidth="1"/>
    <col min="3076" max="3076" width="5.625" customWidth="1"/>
    <col min="3077" max="3077" width="3.625" customWidth="1"/>
    <col min="3078" max="3079" width="5.625" customWidth="1"/>
    <col min="3080" max="3080" width="3.625" customWidth="1"/>
    <col min="3081" max="3082" width="5.625" customWidth="1"/>
    <col min="3083" max="3083" width="3.625" customWidth="1"/>
    <col min="3084" max="3084" width="5.625" customWidth="1"/>
    <col min="3085" max="3085" width="10.625" customWidth="1"/>
    <col min="3086" max="3086" width="2.625" customWidth="1"/>
    <col min="3087" max="3087" width="20.625" customWidth="1"/>
    <col min="3088" max="3091" width="15.375" customWidth="1"/>
    <col min="3092" max="3092" width="10.625" customWidth="1"/>
    <col min="3093" max="3093" width="2.625" customWidth="1"/>
    <col min="3094" max="3094" width="20.625" customWidth="1"/>
    <col min="3095" max="3098" width="15.375" customWidth="1"/>
    <col min="3099" max="3099" width="12.125" customWidth="1"/>
    <col min="3102" max="3102" width="27.75" customWidth="1"/>
    <col min="3329" max="3329" width="2.625" customWidth="1"/>
    <col min="3330" max="3330" width="20.625" customWidth="1"/>
    <col min="3331" max="3331" width="16.625" customWidth="1"/>
    <col min="3332" max="3332" width="5.625" customWidth="1"/>
    <col min="3333" max="3333" width="3.625" customWidth="1"/>
    <col min="3334" max="3335" width="5.625" customWidth="1"/>
    <col min="3336" max="3336" width="3.625" customWidth="1"/>
    <col min="3337" max="3338" width="5.625" customWidth="1"/>
    <col min="3339" max="3339" width="3.625" customWidth="1"/>
    <col min="3340" max="3340" width="5.625" customWidth="1"/>
    <col min="3341" max="3341" width="10.625" customWidth="1"/>
    <col min="3342" max="3342" width="2.625" customWidth="1"/>
    <col min="3343" max="3343" width="20.625" customWidth="1"/>
    <col min="3344" max="3347" width="15.375" customWidth="1"/>
    <col min="3348" max="3348" width="10.625" customWidth="1"/>
    <col min="3349" max="3349" width="2.625" customWidth="1"/>
    <col min="3350" max="3350" width="20.625" customWidth="1"/>
    <col min="3351" max="3354" width="15.375" customWidth="1"/>
    <col min="3355" max="3355" width="12.125" customWidth="1"/>
    <col min="3358" max="3358" width="27.75" customWidth="1"/>
    <col min="3585" max="3585" width="2.625" customWidth="1"/>
    <col min="3586" max="3586" width="20.625" customWidth="1"/>
    <col min="3587" max="3587" width="16.625" customWidth="1"/>
    <col min="3588" max="3588" width="5.625" customWidth="1"/>
    <col min="3589" max="3589" width="3.625" customWidth="1"/>
    <col min="3590" max="3591" width="5.625" customWidth="1"/>
    <col min="3592" max="3592" width="3.625" customWidth="1"/>
    <col min="3593" max="3594" width="5.625" customWidth="1"/>
    <col min="3595" max="3595" width="3.625" customWidth="1"/>
    <col min="3596" max="3596" width="5.625" customWidth="1"/>
    <col min="3597" max="3597" width="10.625" customWidth="1"/>
    <col min="3598" max="3598" width="2.625" customWidth="1"/>
    <col min="3599" max="3599" width="20.625" customWidth="1"/>
    <col min="3600" max="3603" width="15.375" customWidth="1"/>
    <col min="3604" max="3604" width="10.625" customWidth="1"/>
    <col min="3605" max="3605" width="2.625" customWidth="1"/>
    <col min="3606" max="3606" width="20.625" customWidth="1"/>
    <col min="3607" max="3610" width="15.375" customWidth="1"/>
    <col min="3611" max="3611" width="12.125" customWidth="1"/>
    <col min="3614" max="3614" width="27.75" customWidth="1"/>
    <col min="3841" max="3841" width="2.625" customWidth="1"/>
    <col min="3842" max="3842" width="20.625" customWidth="1"/>
    <col min="3843" max="3843" width="16.625" customWidth="1"/>
    <col min="3844" max="3844" width="5.625" customWidth="1"/>
    <col min="3845" max="3845" width="3.625" customWidth="1"/>
    <col min="3846" max="3847" width="5.625" customWidth="1"/>
    <col min="3848" max="3848" width="3.625" customWidth="1"/>
    <col min="3849" max="3850" width="5.625" customWidth="1"/>
    <col min="3851" max="3851" width="3.625" customWidth="1"/>
    <col min="3852" max="3852" width="5.625" customWidth="1"/>
    <col min="3853" max="3853" width="10.625" customWidth="1"/>
    <col min="3854" max="3854" width="2.625" customWidth="1"/>
    <col min="3855" max="3855" width="20.625" customWidth="1"/>
    <col min="3856" max="3859" width="15.375" customWidth="1"/>
    <col min="3860" max="3860" width="10.625" customWidth="1"/>
    <col min="3861" max="3861" width="2.625" customWidth="1"/>
    <col min="3862" max="3862" width="20.625" customWidth="1"/>
    <col min="3863" max="3866" width="15.375" customWidth="1"/>
    <col min="3867" max="3867" width="12.125" customWidth="1"/>
    <col min="3870" max="3870" width="27.75" customWidth="1"/>
    <col min="4097" max="4097" width="2.625" customWidth="1"/>
    <col min="4098" max="4098" width="20.625" customWidth="1"/>
    <col min="4099" max="4099" width="16.625" customWidth="1"/>
    <col min="4100" max="4100" width="5.625" customWidth="1"/>
    <col min="4101" max="4101" width="3.625" customWidth="1"/>
    <col min="4102" max="4103" width="5.625" customWidth="1"/>
    <col min="4104" max="4104" width="3.625" customWidth="1"/>
    <col min="4105" max="4106" width="5.625" customWidth="1"/>
    <col min="4107" max="4107" width="3.625" customWidth="1"/>
    <col min="4108" max="4108" width="5.625" customWidth="1"/>
    <col min="4109" max="4109" width="10.625" customWidth="1"/>
    <col min="4110" max="4110" width="2.625" customWidth="1"/>
    <col min="4111" max="4111" width="20.625" customWidth="1"/>
    <col min="4112" max="4115" width="15.375" customWidth="1"/>
    <col min="4116" max="4116" width="10.625" customWidth="1"/>
    <col min="4117" max="4117" width="2.625" customWidth="1"/>
    <col min="4118" max="4118" width="20.625" customWidth="1"/>
    <col min="4119" max="4122" width="15.375" customWidth="1"/>
    <col min="4123" max="4123" width="12.125" customWidth="1"/>
    <col min="4126" max="4126" width="27.75" customWidth="1"/>
    <col min="4353" max="4353" width="2.625" customWidth="1"/>
    <col min="4354" max="4354" width="20.625" customWidth="1"/>
    <col min="4355" max="4355" width="16.625" customWidth="1"/>
    <col min="4356" max="4356" width="5.625" customWidth="1"/>
    <col min="4357" max="4357" width="3.625" customWidth="1"/>
    <col min="4358" max="4359" width="5.625" customWidth="1"/>
    <col min="4360" max="4360" width="3.625" customWidth="1"/>
    <col min="4361" max="4362" width="5.625" customWidth="1"/>
    <col min="4363" max="4363" width="3.625" customWidth="1"/>
    <col min="4364" max="4364" width="5.625" customWidth="1"/>
    <col min="4365" max="4365" width="10.625" customWidth="1"/>
    <col min="4366" max="4366" width="2.625" customWidth="1"/>
    <col min="4367" max="4367" width="20.625" customWidth="1"/>
    <col min="4368" max="4371" width="15.375" customWidth="1"/>
    <col min="4372" max="4372" width="10.625" customWidth="1"/>
    <col min="4373" max="4373" width="2.625" customWidth="1"/>
    <col min="4374" max="4374" width="20.625" customWidth="1"/>
    <col min="4375" max="4378" width="15.375" customWidth="1"/>
    <col min="4379" max="4379" width="12.125" customWidth="1"/>
    <col min="4382" max="4382" width="27.75" customWidth="1"/>
    <col min="4609" max="4609" width="2.625" customWidth="1"/>
    <col min="4610" max="4610" width="20.625" customWidth="1"/>
    <col min="4611" max="4611" width="16.625" customWidth="1"/>
    <col min="4612" max="4612" width="5.625" customWidth="1"/>
    <col min="4613" max="4613" width="3.625" customWidth="1"/>
    <col min="4614" max="4615" width="5.625" customWidth="1"/>
    <col min="4616" max="4616" width="3.625" customWidth="1"/>
    <col min="4617" max="4618" width="5.625" customWidth="1"/>
    <col min="4619" max="4619" width="3.625" customWidth="1"/>
    <col min="4620" max="4620" width="5.625" customWidth="1"/>
    <col min="4621" max="4621" width="10.625" customWidth="1"/>
    <col min="4622" max="4622" width="2.625" customWidth="1"/>
    <col min="4623" max="4623" width="20.625" customWidth="1"/>
    <col min="4624" max="4627" width="15.375" customWidth="1"/>
    <col min="4628" max="4628" width="10.625" customWidth="1"/>
    <col min="4629" max="4629" width="2.625" customWidth="1"/>
    <col min="4630" max="4630" width="20.625" customWidth="1"/>
    <col min="4631" max="4634" width="15.375" customWidth="1"/>
    <col min="4635" max="4635" width="12.125" customWidth="1"/>
    <col min="4638" max="4638" width="27.75" customWidth="1"/>
    <col min="4865" max="4865" width="2.625" customWidth="1"/>
    <col min="4866" max="4866" width="20.625" customWidth="1"/>
    <col min="4867" max="4867" width="16.625" customWidth="1"/>
    <col min="4868" max="4868" width="5.625" customWidth="1"/>
    <col min="4869" max="4869" width="3.625" customWidth="1"/>
    <col min="4870" max="4871" width="5.625" customWidth="1"/>
    <col min="4872" max="4872" width="3.625" customWidth="1"/>
    <col min="4873" max="4874" width="5.625" customWidth="1"/>
    <col min="4875" max="4875" width="3.625" customWidth="1"/>
    <col min="4876" max="4876" width="5.625" customWidth="1"/>
    <col min="4877" max="4877" width="10.625" customWidth="1"/>
    <col min="4878" max="4878" width="2.625" customWidth="1"/>
    <col min="4879" max="4879" width="20.625" customWidth="1"/>
    <col min="4880" max="4883" width="15.375" customWidth="1"/>
    <col min="4884" max="4884" width="10.625" customWidth="1"/>
    <col min="4885" max="4885" width="2.625" customWidth="1"/>
    <col min="4886" max="4886" width="20.625" customWidth="1"/>
    <col min="4887" max="4890" width="15.375" customWidth="1"/>
    <col min="4891" max="4891" width="12.125" customWidth="1"/>
    <col min="4894" max="4894" width="27.75" customWidth="1"/>
    <col min="5121" max="5121" width="2.625" customWidth="1"/>
    <col min="5122" max="5122" width="20.625" customWidth="1"/>
    <col min="5123" max="5123" width="16.625" customWidth="1"/>
    <col min="5124" max="5124" width="5.625" customWidth="1"/>
    <col min="5125" max="5125" width="3.625" customWidth="1"/>
    <col min="5126" max="5127" width="5.625" customWidth="1"/>
    <col min="5128" max="5128" width="3.625" customWidth="1"/>
    <col min="5129" max="5130" width="5.625" customWidth="1"/>
    <col min="5131" max="5131" width="3.625" customWidth="1"/>
    <col min="5132" max="5132" width="5.625" customWidth="1"/>
    <col min="5133" max="5133" width="10.625" customWidth="1"/>
    <col min="5134" max="5134" width="2.625" customWidth="1"/>
    <col min="5135" max="5135" width="20.625" customWidth="1"/>
    <col min="5136" max="5139" width="15.375" customWidth="1"/>
    <col min="5140" max="5140" width="10.625" customWidth="1"/>
    <col min="5141" max="5141" width="2.625" customWidth="1"/>
    <col min="5142" max="5142" width="20.625" customWidth="1"/>
    <col min="5143" max="5146" width="15.375" customWidth="1"/>
    <col min="5147" max="5147" width="12.125" customWidth="1"/>
    <col min="5150" max="5150" width="27.75" customWidth="1"/>
    <col min="5377" max="5377" width="2.625" customWidth="1"/>
    <col min="5378" max="5378" width="20.625" customWidth="1"/>
    <col min="5379" max="5379" width="16.625" customWidth="1"/>
    <col min="5380" max="5380" width="5.625" customWidth="1"/>
    <col min="5381" max="5381" width="3.625" customWidth="1"/>
    <col min="5382" max="5383" width="5.625" customWidth="1"/>
    <col min="5384" max="5384" width="3.625" customWidth="1"/>
    <col min="5385" max="5386" width="5.625" customWidth="1"/>
    <col min="5387" max="5387" width="3.625" customWidth="1"/>
    <col min="5388" max="5388" width="5.625" customWidth="1"/>
    <col min="5389" max="5389" width="10.625" customWidth="1"/>
    <col min="5390" max="5390" width="2.625" customWidth="1"/>
    <col min="5391" max="5391" width="20.625" customWidth="1"/>
    <col min="5392" max="5395" width="15.375" customWidth="1"/>
    <col min="5396" max="5396" width="10.625" customWidth="1"/>
    <col min="5397" max="5397" width="2.625" customWidth="1"/>
    <col min="5398" max="5398" width="20.625" customWidth="1"/>
    <col min="5399" max="5402" width="15.375" customWidth="1"/>
    <col min="5403" max="5403" width="12.125" customWidth="1"/>
    <col min="5406" max="5406" width="27.75" customWidth="1"/>
    <col min="5633" max="5633" width="2.625" customWidth="1"/>
    <col min="5634" max="5634" width="20.625" customWidth="1"/>
    <col min="5635" max="5635" width="16.625" customWidth="1"/>
    <col min="5636" max="5636" width="5.625" customWidth="1"/>
    <col min="5637" max="5637" width="3.625" customWidth="1"/>
    <col min="5638" max="5639" width="5.625" customWidth="1"/>
    <col min="5640" max="5640" width="3.625" customWidth="1"/>
    <col min="5641" max="5642" width="5.625" customWidth="1"/>
    <col min="5643" max="5643" width="3.625" customWidth="1"/>
    <col min="5644" max="5644" width="5.625" customWidth="1"/>
    <col min="5645" max="5645" width="10.625" customWidth="1"/>
    <col min="5646" max="5646" width="2.625" customWidth="1"/>
    <col min="5647" max="5647" width="20.625" customWidth="1"/>
    <col min="5648" max="5651" width="15.375" customWidth="1"/>
    <col min="5652" max="5652" width="10.625" customWidth="1"/>
    <col min="5653" max="5653" width="2.625" customWidth="1"/>
    <col min="5654" max="5654" width="20.625" customWidth="1"/>
    <col min="5655" max="5658" width="15.375" customWidth="1"/>
    <col min="5659" max="5659" width="12.125" customWidth="1"/>
    <col min="5662" max="5662" width="27.75" customWidth="1"/>
    <col min="5889" max="5889" width="2.625" customWidth="1"/>
    <col min="5890" max="5890" width="20.625" customWidth="1"/>
    <col min="5891" max="5891" width="16.625" customWidth="1"/>
    <col min="5892" max="5892" width="5.625" customWidth="1"/>
    <col min="5893" max="5893" width="3.625" customWidth="1"/>
    <col min="5894" max="5895" width="5.625" customWidth="1"/>
    <col min="5896" max="5896" width="3.625" customWidth="1"/>
    <col min="5897" max="5898" width="5.625" customWidth="1"/>
    <col min="5899" max="5899" width="3.625" customWidth="1"/>
    <col min="5900" max="5900" width="5.625" customWidth="1"/>
    <col min="5901" max="5901" width="10.625" customWidth="1"/>
    <col min="5902" max="5902" width="2.625" customWidth="1"/>
    <col min="5903" max="5903" width="20.625" customWidth="1"/>
    <col min="5904" max="5907" width="15.375" customWidth="1"/>
    <col min="5908" max="5908" width="10.625" customWidth="1"/>
    <col min="5909" max="5909" width="2.625" customWidth="1"/>
    <col min="5910" max="5910" width="20.625" customWidth="1"/>
    <col min="5911" max="5914" width="15.375" customWidth="1"/>
    <col min="5915" max="5915" width="12.125" customWidth="1"/>
    <col min="5918" max="5918" width="27.75" customWidth="1"/>
    <col min="6145" max="6145" width="2.625" customWidth="1"/>
    <col min="6146" max="6146" width="20.625" customWidth="1"/>
    <col min="6147" max="6147" width="16.625" customWidth="1"/>
    <col min="6148" max="6148" width="5.625" customWidth="1"/>
    <col min="6149" max="6149" width="3.625" customWidth="1"/>
    <col min="6150" max="6151" width="5.625" customWidth="1"/>
    <col min="6152" max="6152" width="3.625" customWidth="1"/>
    <col min="6153" max="6154" width="5.625" customWidth="1"/>
    <col min="6155" max="6155" width="3.625" customWidth="1"/>
    <col min="6156" max="6156" width="5.625" customWidth="1"/>
    <col min="6157" max="6157" width="10.625" customWidth="1"/>
    <col min="6158" max="6158" width="2.625" customWidth="1"/>
    <col min="6159" max="6159" width="20.625" customWidth="1"/>
    <col min="6160" max="6163" width="15.375" customWidth="1"/>
    <col min="6164" max="6164" width="10.625" customWidth="1"/>
    <col min="6165" max="6165" width="2.625" customWidth="1"/>
    <col min="6166" max="6166" width="20.625" customWidth="1"/>
    <col min="6167" max="6170" width="15.375" customWidth="1"/>
    <col min="6171" max="6171" width="12.125" customWidth="1"/>
    <col min="6174" max="6174" width="27.75" customWidth="1"/>
    <col min="6401" max="6401" width="2.625" customWidth="1"/>
    <col min="6402" max="6402" width="20.625" customWidth="1"/>
    <col min="6403" max="6403" width="16.625" customWidth="1"/>
    <col min="6404" max="6404" width="5.625" customWidth="1"/>
    <col min="6405" max="6405" width="3.625" customWidth="1"/>
    <col min="6406" max="6407" width="5.625" customWidth="1"/>
    <col min="6408" max="6408" width="3.625" customWidth="1"/>
    <col min="6409" max="6410" width="5.625" customWidth="1"/>
    <col min="6411" max="6411" width="3.625" customWidth="1"/>
    <col min="6412" max="6412" width="5.625" customWidth="1"/>
    <col min="6413" max="6413" width="10.625" customWidth="1"/>
    <col min="6414" max="6414" width="2.625" customWidth="1"/>
    <col min="6415" max="6415" width="20.625" customWidth="1"/>
    <col min="6416" max="6419" width="15.375" customWidth="1"/>
    <col min="6420" max="6420" width="10.625" customWidth="1"/>
    <col min="6421" max="6421" width="2.625" customWidth="1"/>
    <col min="6422" max="6422" width="20.625" customWidth="1"/>
    <col min="6423" max="6426" width="15.375" customWidth="1"/>
    <col min="6427" max="6427" width="12.125" customWidth="1"/>
    <col min="6430" max="6430" width="27.75" customWidth="1"/>
    <col min="6657" max="6657" width="2.625" customWidth="1"/>
    <col min="6658" max="6658" width="20.625" customWidth="1"/>
    <col min="6659" max="6659" width="16.625" customWidth="1"/>
    <col min="6660" max="6660" width="5.625" customWidth="1"/>
    <col min="6661" max="6661" width="3.625" customWidth="1"/>
    <col min="6662" max="6663" width="5.625" customWidth="1"/>
    <col min="6664" max="6664" width="3.625" customWidth="1"/>
    <col min="6665" max="6666" width="5.625" customWidth="1"/>
    <col min="6667" max="6667" width="3.625" customWidth="1"/>
    <col min="6668" max="6668" width="5.625" customWidth="1"/>
    <col min="6669" max="6669" width="10.625" customWidth="1"/>
    <col min="6670" max="6670" width="2.625" customWidth="1"/>
    <col min="6671" max="6671" width="20.625" customWidth="1"/>
    <col min="6672" max="6675" width="15.375" customWidth="1"/>
    <col min="6676" max="6676" width="10.625" customWidth="1"/>
    <col min="6677" max="6677" width="2.625" customWidth="1"/>
    <col min="6678" max="6678" width="20.625" customWidth="1"/>
    <col min="6679" max="6682" width="15.375" customWidth="1"/>
    <col min="6683" max="6683" width="12.125" customWidth="1"/>
    <col min="6686" max="6686" width="27.75" customWidth="1"/>
    <col min="6913" max="6913" width="2.625" customWidth="1"/>
    <col min="6914" max="6914" width="20.625" customWidth="1"/>
    <col min="6915" max="6915" width="16.625" customWidth="1"/>
    <col min="6916" max="6916" width="5.625" customWidth="1"/>
    <col min="6917" max="6917" width="3.625" customWidth="1"/>
    <col min="6918" max="6919" width="5.625" customWidth="1"/>
    <col min="6920" max="6920" width="3.625" customWidth="1"/>
    <col min="6921" max="6922" width="5.625" customWidth="1"/>
    <col min="6923" max="6923" width="3.625" customWidth="1"/>
    <col min="6924" max="6924" width="5.625" customWidth="1"/>
    <col min="6925" max="6925" width="10.625" customWidth="1"/>
    <col min="6926" max="6926" width="2.625" customWidth="1"/>
    <col min="6927" max="6927" width="20.625" customWidth="1"/>
    <col min="6928" max="6931" width="15.375" customWidth="1"/>
    <col min="6932" max="6932" width="10.625" customWidth="1"/>
    <col min="6933" max="6933" width="2.625" customWidth="1"/>
    <col min="6934" max="6934" width="20.625" customWidth="1"/>
    <col min="6935" max="6938" width="15.375" customWidth="1"/>
    <col min="6939" max="6939" width="12.125" customWidth="1"/>
    <col min="6942" max="6942" width="27.75" customWidth="1"/>
    <col min="7169" max="7169" width="2.625" customWidth="1"/>
    <col min="7170" max="7170" width="20.625" customWidth="1"/>
    <col min="7171" max="7171" width="16.625" customWidth="1"/>
    <col min="7172" max="7172" width="5.625" customWidth="1"/>
    <col min="7173" max="7173" width="3.625" customWidth="1"/>
    <col min="7174" max="7175" width="5.625" customWidth="1"/>
    <col min="7176" max="7176" width="3.625" customWidth="1"/>
    <col min="7177" max="7178" width="5.625" customWidth="1"/>
    <col min="7179" max="7179" width="3.625" customWidth="1"/>
    <col min="7180" max="7180" width="5.625" customWidth="1"/>
    <col min="7181" max="7181" width="10.625" customWidth="1"/>
    <col min="7182" max="7182" width="2.625" customWidth="1"/>
    <col min="7183" max="7183" width="20.625" customWidth="1"/>
    <col min="7184" max="7187" width="15.375" customWidth="1"/>
    <col min="7188" max="7188" width="10.625" customWidth="1"/>
    <col min="7189" max="7189" width="2.625" customWidth="1"/>
    <col min="7190" max="7190" width="20.625" customWidth="1"/>
    <col min="7191" max="7194" width="15.375" customWidth="1"/>
    <col min="7195" max="7195" width="12.125" customWidth="1"/>
    <col min="7198" max="7198" width="27.75" customWidth="1"/>
    <col min="7425" max="7425" width="2.625" customWidth="1"/>
    <col min="7426" max="7426" width="20.625" customWidth="1"/>
    <col min="7427" max="7427" width="16.625" customWidth="1"/>
    <col min="7428" max="7428" width="5.625" customWidth="1"/>
    <col min="7429" max="7429" width="3.625" customWidth="1"/>
    <col min="7430" max="7431" width="5.625" customWidth="1"/>
    <col min="7432" max="7432" width="3.625" customWidth="1"/>
    <col min="7433" max="7434" width="5.625" customWidth="1"/>
    <col min="7435" max="7435" width="3.625" customWidth="1"/>
    <col min="7436" max="7436" width="5.625" customWidth="1"/>
    <col min="7437" max="7437" width="10.625" customWidth="1"/>
    <col min="7438" max="7438" width="2.625" customWidth="1"/>
    <col min="7439" max="7439" width="20.625" customWidth="1"/>
    <col min="7440" max="7443" width="15.375" customWidth="1"/>
    <col min="7444" max="7444" width="10.625" customWidth="1"/>
    <col min="7445" max="7445" width="2.625" customWidth="1"/>
    <col min="7446" max="7446" width="20.625" customWidth="1"/>
    <col min="7447" max="7450" width="15.375" customWidth="1"/>
    <col min="7451" max="7451" width="12.125" customWidth="1"/>
    <col min="7454" max="7454" width="27.75" customWidth="1"/>
    <col min="7681" max="7681" width="2.625" customWidth="1"/>
    <col min="7682" max="7682" width="20.625" customWidth="1"/>
    <col min="7683" max="7683" width="16.625" customWidth="1"/>
    <col min="7684" max="7684" width="5.625" customWidth="1"/>
    <col min="7685" max="7685" width="3.625" customWidth="1"/>
    <col min="7686" max="7687" width="5.625" customWidth="1"/>
    <col min="7688" max="7688" width="3.625" customWidth="1"/>
    <col min="7689" max="7690" width="5.625" customWidth="1"/>
    <col min="7691" max="7691" width="3.625" customWidth="1"/>
    <col min="7692" max="7692" width="5.625" customWidth="1"/>
    <col min="7693" max="7693" width="10.625" customWidth="1"/>
    <col min="7694" max="7694" width="2.625" customWidth="1"/>
    <col min="7695" max="7695" width="20.625" customWidth="1"/>
    <col min="7696" max="7699" width="15.375" customWidth="1"/>
    <col min="7700" max="7700" width="10.625" customWidth="1"/>
    <col min="7701" max="7701" width="2.625" customWidth="1"/>
    <col min="7702" max="7702" width="20.625" customWidth="1"/>
    <col min="7703" max="7706" width="15.375" customWidth="1"/>
    <col min="7707" max="7707" width="12.125" customWidth="1"/>
    <col min="7710" max="7710" width="27.75" customWidth="1"/>
    <col min="7937" max="7937" width="2.625" customWidth="1"/>
    <col min="7938" max="7938" width="20.625" customWidth="1"/>
    <col min="7939" max="7939" width="16.625" customWidth="1"/>
    <col min="7940" max="7940" width="5.625" customWidth="1"/>
    <col min="7941" max="7941" width="3.625" customWidth="1"/>
    <col min="7942" max="7943" width="5.625" customWidth="1"/>
    <col min="7944" max="7944" width="3.625" customWidth="1"/>
    <col min="7945" max="7946" width="5.625" customWidth="1"/>
    <col min="7947" max="7947" width="3.625" customWidth="1"/>
    <col min="7948" max="7948" width="5.625" customWidth="1"/>
    <col min="7949" max="7949" width="10.625" customWidth="1"/>
    <col min="7950" max="7950" width="2.625" customWidth="1"/>
    <col min="7951" max="7951" width="20.625" customWidth="1"/>
    <col min="7952" max="7955" width="15.375" customWidth="1"/>
    <col min="7956" max="7956" width="10.625" customWidth="1"/>
    <col min="7957" max="7957" width="2.625" customWidth="1"/>
    <col min="7958" max="7958" width="20.625" customWidth="1"/>
    <col min="7959" max="7962" width="15.375" customWidth="1"/>
    <col min="7963" max="7963" width="12.125" customWidth="1"/>
    <col min="7966" max="7966" width="27.75" customWidth="1"/>
    <col min="8193" max="8193" width="2.625" customWidth="1"/>
    <col min="8194" max="8194" width="20.625" customWidth="1"/>
    <col min="8195" max="8195" width="16.625" customWidth="1"/>
    <col min="8196" max="8196" width="5.625" customWidth="1"/>
    <col min="8197" max="8197" width="3.625" customWidth="1"/>
    <col min="8198" max="8199" width="5.625" customWidth="1"/>
    <col min="8200" max="8200" width="3.625" customWidth="1"/>
    <col min="8201" max="8202" width="5.625" customWidth="1"/>
    <col min="8203" max="8203" width="3.625" customWidth="1"/>
    <col min="8204" max="8204" width="5.625" customWidth="1"/>
    <col min="8205" max="8205" width="10.625" customWidth="1"/>
    <col min="8206" max="8206" width="2.625" customWidth="1"/>
    <col min="8207" max="8207" width="20.625" customWidth="1"/>
    <col min="8208" max="8211" width="15.375" customWidth="1"/>
    <col min="8212" max="8212" width="10.625" customWidth="1"/>
    <col min="8213" max="8213" width="2.625" customWidth="1"/>
    <col min="8214" max="8214" width="20.625" customWidth="1"/>
    <col min="8215" max="8218" width="15.375" customWidth="1"/>
    <col min="8219" max="8219" width="12.125" customWidth="1"/>
    <col min="8222" max="8222" width="27.75" customWidth="1"/>
    <col min="8449" max="8449" width="2.625" customWidth="1"/>
    <col min="8450" max="8450" width="20.625" customWidth="1"/>
    <col min="8451" max="8451" width="16.625" customWidth="1"/>
    <col min="8452" max="8452" width="5.625" customWidth="1"/>
    <col min="8453" max="8453" width="3.625" customWidth="1"/>
    <col min="8454" max="8455" width="5.625" customWidth="1"/>
    <col min="8456" max="8456" width="3.625" customWidth="1"/>
    <col min="8457" max="8458" width="5.625" customWidth="1"/>
    <col min="8459" max="8459" width="3.625" customWidth="1"/>
    <col min="8460" max="8460" width="5.625" customWidth="1"/>
    <col min="8461" max="8461" width="10.625" customWidth="1"/>
    <col min="8462" max="8462" width="2.625" customWidth="1"/>
    <col min="8463" max="8463" width="20.625" customWidth="1"/>
    <col min="8464" max="8467" width="15.375" customWidth="1"/>
    <col min="8468" max="8468" width="10.625" customWidth="1"/>
    <col min="8469" max="8469" width="2.625" customWidth="1"/>
    <col min="8470" max="8470" width="20.625" customWidth="1"/>
    <col min="8471" max="8474" width="15.375" customWidth="1"/>
    <col min="8475" max="8475" width="12.125" customWidth="1"/>
    <col min="8478" max="8478" width="27.75" customWidth="1"/>
    <col min="8705" max="8705" width="2.625" customWidth="1"/>
    <col min="8706" max="8706" width="20.625" customWidth="1"/>
    <col min="8707" max="8707" width="16.625" customWidth="1"/>
    <col min="8708" max="8708" width="5.625" customWidth="1"/>
    <col min="8709" max="8709" width="3.625" customWidth="1"/>
    <col min="8710" max="8711" width="5.625" customWidth="1"/>
    <col min="8712" max="8712" width="3.625" customWidth="1"/>
    <col min="8713" max="8714" width="5.625" customWidth="1"/>
    <col min="8715" max="8715" width="3.625" customWidth="1"/>
    <col min="8716" max="8716" width="5.625" customWidth="1"/>
    <col min="8717" max="8717" width="10.625" customWidth="1"/>
    <col min="8718" max="8718" width="2.625" customWidth="1"/>
    <col min="8719" max="8719" width="20.625" customWidth="1"/>
    <col min="8720" max="8723" width="15.375" customWidth="1"/>
    <col min="8724" max="8724" width="10.625" customWidth="1"/>
    <col min="8725" max="8725" width="2.625" customWidth="1"/>
    <col min="8726" max="8726" width="20.625" customWidth="1"/>
    <col min="8727" max="8730" width="15.375" customWidth="1"/>
    <col min="8731" max="8731" width="12.125" customWidth="1"/>
    <col min="8734" max="8734" width="27.75" customWidth="1"/>
    <col min="8961" max="8961" width="2.625" customWidth="1"/>
    <col min="8962" max="8962" width="20.625" customWidth="1"/>
    <col min="8963" max="8963" width="16.625" customWidth="1"/>
    <col min="8964" max="8964" width="5.625" customWidth="1"/>
    <col min="8965" max="8965" width="3.625" customWidth="1"/>
    <col min="8966" max="8967" width="5.625" customWidth="1"/>
    <col min="8968" max="8968" width="3.625" customWidth="1"/>
    <col min="8969" max="8970" width="5.625" customWidth="1"/>
    <col min="8971" max="8971" width="3.625" customWidth="1"/>
    <col min="8972" max="8972" width="5.625" customWidth="1"/>
    <col min="8973" max="8973" width="10.625" customWidth="1"/>
    <col min="8974" max="8974" width="2.625" customWidth="1"/>
    <col min="8975" max="8975" width="20.625" customWidth="1"/>
    <col min="8976" max="8979" width="15.375" customWidth="1"/>
    <col min="8980" max="8980" width="10.625" customWidth="1"/>
    <col min="8981" max="8981" width="2.625" customWidth="1"/>
    <col min="8982" max="8982" width="20.625" customWidth="1"/>
    <col min="8983" max="8986" width="15.375" customWidth="1"/>
    <col min="8987" max="8987" width="12.125" customWidth="1"/>
    <col min="8990" max="8990" width="27.75" customWidth="1"/>
    <col min="9217" max="9217" width="2.625" customWidth="1"/>
    <col min="9218" max="9218" width="20.625" customWidth="1"/>
    <col min="9219" max="9219" width="16.625" customWidth="1"/>
    <col min="9220" max="9220" width="5.625" customWidth="1"/>
    <col min="9221" max="9221" width="3.625" customWidth="1"/>
    <col min="9222" max="9223" width="5.625" customWidth="1"/>
    <col min="9224" max="9224" width="3.625" customWidth="1"/>
    <col min="9225" max="9226" width="5.625" customWidth="1"/>
    <col min="9227" max="9227" width="3.625" customWidth="1"/>
    <col min="9228" max="9228" width="5.625" customWidth="1"/>
    <col min="9229" max="9229" width="10.625" customWidth="1"/>
    <col min="9230" max="9230" width="2.625" customWidth="1"/>
    <col min="9231" max="9231" width="20.625" customWidth="1"/>
    <col min="9232" max="9235" width="15.375" customWidth="1"/>
    <col min="9236" max="9236" width="10.625" customWidth="1"/>
    <col min="9237" max="9237" width="2.625" customWidth="1"/>
    <col min="9238" max="9238" width="20.625" customWidth="1"/>
    <col min="9239" max="9242" width="15.375" customWidth="1"/>
    <col min="9243" max="9243" width="12.125" customWidth="1"/>
    <col min="9246" max="9246" width="27.75" customWidth="1"/>
    <col min="9473" max="9473" width="2.625" customWidth="1"/>
    <col min="9474" max="9474" width="20.625" customWidth="1"/>
    <col min="9475" max="9475" width="16.625" customWidth="1"/>
    <col min="9476" max="9476" width="5.625" customWidth="1"/>
    <col min="9477" max="9477" width="3.625" customWidth="1"/>
    <col min="9478" max="9479" width="5.625" customWidth="1"/>
    <col min="9480" max="9480" width="3.625" customWidth="1"/>
    <col min="9481" max="9482" width="5.625" customWidth="1"/>
    <col min="9483" max="9483" width="3.625" customWidth="1"/>
    <col min="9484" max="9484" width="5.625" customWidth="1"/>
    <col min="9485" max="9485" width="10.625" customWidth="1"/>
    <col min="9486" max="9486" width="2.625" customWidth="1"/>
    <col min="9487" max="9487" width="20.625" customWidth="1"/>
    <col min="9488" max="9491" width="15.375" customWidth="1"/>
    <col min="9492" max="9492" width="10.625" customWidth="1"/>
    <col min="9493" max="9493" width="2.625" customWidth="1"/>
    <col min="9494" max="9494" width="20.625" customWidth="1"/>
    <col min="9495" max="9498" width="15.375" customWidth="1"/>
    <col min="9499" max="9499" width="12.125" customWidth="1"/>
    <col min="9502" max="9502" width="27.75" customWidth="1"/>
    <col min="9729" max="9729" width="2.625" customWidth="1"/>
    <col min="9730" max="9730" width="20.625" customWidth="1"/>
    <col min="9731" max="9731" width="16.625" customWidth="1"/>
    <col min="9732" max="9732" width="5.625" customWidth="1"/>
    <col min="9733" max="9733" width="3.625" customWidth="1"/>
    <col min="9734" max="9735" width="5.625" customWidth="1"/>
    <col min="9736" max="9736" width="3.625" customWidth="1"/>
    <col min="9737" max="9738" width="5.625" customWidth="1"/>
    <col min="9739" max="9739" width="3.625" customWidth="1"/>
    <col min="9740" max="9740" width="5.625" customWidth="1"/>
    <col min="9741" max="9741" width="10.625" customWidth="1"/>
    <col min="9742" max="9742" width="2.625" customWidth="1"/>
    <col min="9743" max="9743" width="20.625" customWidth="1"/>
    <col min="9744" max="9747" width="15.375" customWidth="1"/>
    <col min="9748" max="9748" width="10.625" customWidth="1"/>
    <col min="9749" max="9749" width="2.625" customWidth="1"/>
    <col min="9750" max="9750" width="20.625" customWidth="1"/>
    <col min="9751" max="9754" width="15.375" customWidth="1"/>
    <col min="9755" max="9755" width="12.125" customWidth="1"/>
    <col min="9758" max="9758" width="27.75" customWidth="1"/>
    <col min="9985" max="9985" width="2.625" customWidth="1"/>
    <col min="9986" max="9986" width="20.625" customWidth="1"/>
    <col min="9987" max="9987" width="16.625" customWidth="1"/>
    <col min="9988" max="9988" width="5.625" customWidth="1"/>
    <col min="9989" max="9989" width="3.625" customWidth="1"/>
    <col min="9990" max="9991" width="5.625" customWidth="1"/>
    <col min="9992" max="9992" width="3.625" customWidth="1"/>
    <col min="9993" max="9994" width="5.625" customWidth="1"/>
    <col min="9995" max="9995" width="3.625" customWidth="1"/>
    <col min="9996" max="9996" width="5.625" customWidth="1"/>
    <col min="9997" max="9997" width="10.625" customWidth="1"/>
    <col min="9998" max="9998" width="2.625" customWidth="1"/>
    <col min="9999" max="9999" width="20.625" customWidth="1"/>
    <col min="10000" max="10003" width="15.375" customWidth="1"/>
    <col min="10004" max="10004" width="10.625" customWidth="1"/>
    <col min="10005" max="10005" width="2.625" customWidth="1"/>
    <col min="10006" max="10006" width="20.625" customWidth="1"/>
    <col min="10007" max="10010" width="15.375" customWidth="1"/>
    <col min="10011" max="10011" width="12.125" customWidth="1"/>
    <col min="10014" max="10014" width="27.75" customWidth="1"/>
    <col min="10241" max="10241" width="2.625" customWidth="1"/>
    <col min="10242" max="10242" width="20.625" customWidth="1"/>
    <col min="10243" max="10243" width="16.625" customWidth="1"/>
    <col min="10244" max="10244" width="5.625" customWidth="1"/>
    <col min="10245" max="10245" width="3.625" customWidth="1"/>
    <col min="10246" max="10247" width="5.625" customWidth="1"/>
    <col min="10248" max="10248" width="3.625" customWidth="1"/>
    <col min="10249" max="10250" width="5.625" customWidth="1"/>
    <col min="10251" max="10251" width="3.625" customWidth="1"/>
    <col min="10252" max="10252" width="5.625" customWidth="1"/>
    <col min="10253" max="10253" width="10.625" customWidth="1"/>
    <col min="10254" max="10254" width="2.625" customWidth="1"/>
    <col min="10255" max="10255" width="20.625" customWidth="1"/>
    <col min="10256" max="10259" width="15.375" customWidth="1"/>
    <col min="10260" max="10260" width="10.625" customWidth="1"/>
    <col min="10261" max="10261" width="2.625" customWidth="1"/>
    <col min="10262" max="10262" width="20.625" customWidth="1"/>
    <col min="10263" max="10266" width="15.375" customWidth="1"/>
    <col min="10267" max="10267" width="12.125" customWidth="1"/>
    <col min="10270" max="10270" width="27.75" customWidth="1"/>
    <col min="10497" max="10497" width="2.625" customWidth="1"/>
    <col min="10498" max="10498" width="20.625" customWidth="1"/>
    <col min="10499" max="10499" width="16.625" customWidth="1"/>
    <col min="10500" max="10500" width="5.625" customWidth="1"/>
    <col min="10501" max="10501" width="3.625" customWidth="1"/>
    <col min="10502" max="10503" width="5.625" customWidth="1"/>
    <col min="10504" max="10504" width="3.625" customWidth="1"/>
    <col min="10505" max="10506" width="5.625" customWidth="1"/>
    <col min="10507" max="10507" width="3.625" customWidth="1"/>
    <col min="10508" max="10508" width="5.625" customWidth="1"/>
    <col min="10509" max="10509" width="10.625" customWidth="1"/>
    <col min="10510" max="10510" width="2.625" customWidth="1"/>
    <col min="10511" max="10511" width="20.625" customWidth="1"/>
    <col min="10512" max="10515" width="15.375" customWidth="1"/>
    <col min="10516" max="10516" width="10.625" customWidth="1"/>
    <col min="10517" max="10517" width="2.625" customWidth="1"/>
    <col min="10518" max="10518" width="20.625" customWidth="1"/>
    <col min="10519" max="10522" width="15.375" customWidth="1"/>
    <col min="10523" max="10523" width="12.125" customWidth="1"/>
    <col min="10526" max="10526" width="27.75" customWidth="1"/>
    <col min="10753" max="10753" width="2.625" customWidth="1"/>
    <col min="10754" max="10754" width="20.625" customWidth="1"/>
    <col min="10755" max="10755" width="16.625" customWidth="1"/>
    <col min="10756" max="10756" width="5.625" customWidth="1"/>
    <col min="10757" max="10757" width="3.625" customWidth="1"/>
    <col min="10758" max="10759" width="5.625" customWidth="1"/>
    <col min="10760" max="10760" width="3.625" customWidth="1"/>
    <col min="10761" max="10762" width="5.625" customWidth="1"/>
    <col min="10763" max="10763" width="3.625" customWidth="1"/>
    <col min="10764" max="10764" width="5.625" customWidth="1"/>
    <col min="10765" max="10765" width="10.625" customWidth="1"/>
    <col min="10766" max="10766" width="2.625" customWidth="1"/>
    <col min="10767" max="10767" width="20.625" customWidth="1"/>
    <col min="10768" max="10771" width="15.375" customWidth="1"/>
    <col min="10772" max="10772" width="10.625" customWidth="1"/>
    <col min="10773" max="10773" width="2.625" customWidth="1"/>
    <col min="10774" max="10774" width="20.625" customWidth="1"/>
    <col min="10775" max="10778" width="15.375" customWidth="1"/>
    <col min="10779" max="10779" width="12.125" customWidth="1"/>
    <col min="10782" max="10782" width="27.75" customWidth="1"/>
    <col min="11009" max="11009" width="2.625" customWidth="1"/>
    <col min="11010" max="11010" width="20.625" customWidth="1"/>
    <col min="11011" max="11011" width="16.625" customWidth="1"/>
    <col min="11012" max="11012" width="5.625" customWidth="1"/>
    <col min="11013" max="11013" width="3.625" customWidth="1"/>
    <col min="11014" max="11015" width="5.625" customWidth="1"/>
    <col min="11016" max="11016" width="3.625" customWidth="1"/>
    <col min="11017" max="11018" width="5.625" customWidth="1"/>
    <col min="11019" max="11019" width="3.625" customWidth="1"/>
    <col min="11020" max="11020" width="5.625" customWidth="1"/>
    <col min="11021" max="11021" width="10.625" customWidth="1"/>
    <col min="11022" max="11022" width="2.625" customWidth="1"/>
    <col min="11023" max="11023" width="20.625" customWidth="1"/>
    <col min="11024" max="11027" width="15.375" customWidth="1"/>
    <col min="11028" max="11028" width="10.625" customWidth="1"/>
    <col min="11029" max="11029" width="2.625" customWidth="1"/>
    <col min="11030" max="11030" width="20.625" customWidth="1"/>
    <col min="11031" max="11034" width="15.375" customWidth="1"/>
    <col min="11035" max="11035" width="12.125" customWidth="1"/>
    <col min="11038" max="11038" width="27.75" customWidth="1"/>
    <col min="11265" max="11265" width="2.625" customWidth="1"/>
    <col min="11266" max="11266" width="20.625" customWidth="1"/>
    <col min="11267" max="11267" width="16.625" customWidth="1"/>
    <col min="11268" max="11268" width="5.625" customWidth="1"/>
    <col min="11269" max="11269" width="3.625" customWidth="1"/>
    <col min="11270" max="11271" width="5.625" customWidth="1"/>
    <col min="11272" max="11272" width="3.625" customWidth="1"/>
    <col min="11273" max="11274" width="5.625" customWidth="1"/>
    <col min="11275" max="11275" width="3.625" customWidth="1"/>
    <col min="11276" max="11276" width="5.625" customWidth="1"/>
    <col min="11277" max="11277" width="10.625" customWidth="1"/>
    <col min="11278" max="11278" width="2.625" customWidth="1"/>
    <col min="11279" max="11279" width="20.625" customWidth="1"/>
    <col min="11280" max="11283" width="15.375" customWidth="1"/>
    <col min="11284" max="11284" width="10.625" customWidth="1"/>
    <col min="11285" max="11285" width="2.625" customWidth="1"/>
    <col min="11286" max="11286" width="20.625" customWidth="1"/>
    <col min="11287" max="11290" width="15.375" customWidth="1"/>
    <col min="11291" max="11291" width="12.125" customWidth="1"/>
    <col min="11294" max="11294" width="27.75" customWidth="1"/>
    <col min="11521" max="11521" width="2.625" customWidth="1"/>
    <col min="11522" max="11522" width="20.625" customWidth="1"/>
    <col min="11523" max="11523" width="16.625" customWidth="1"/>
    <col min="11524" max="11524" width="5.625" customWidth="1"/>
    <col min="11525" max="11525" width="3.625" customWidth="1"/>
    <col min="11526" max="11527" width="5.625" customWidth="1"/>
    <col min="11528" max="11528" width="3.625" customWidth="1"/>
    <col min="11529" max="11530" width="5.625" customWidth="1"/>
    <col min="11531" max="11531" width="3.625" customWidth="1"/>
    <col min="11532" max="11532" width="5.625" customWidth="1"/>
    <col min="11533" max="11533" width="10.625" customWidth="1"/>
    <col min="11534" max="11534" width="2.625" customWidth="1"/>
    <col min="11535" max="11535" width="20.625" customWidth="1"/>
    <col min="11536" max="11539" width="15.375" customWidth="1"/>
    <col min="11540" max="11540" width="10.625" customWidth="1"/>
    <col min="11541" max="11541" width="2.625" customWidth="1"/>
    <col min="11542" max="11542" width="20.625" customWidth="1"/>
    <col min="11543" max="11546" width="15.375" customWidth="1"/>
    <col min="11547" max="11547" width="12.125" customWidth="1"/>
    <col min="11550" max="11550" width="27.75" customWidth="1"/>
    <col min="11777" max="11777" width="2.625" customWidth="1"/>
    <col min="11778" max="11778" width="20.625" customWidth="1"/>
    <col min="11779" max="11779" width="16.625" customWidth="1"/>
    <col min="11780" max="11780" width="5.625" customWidth="1"/>
    <col min="11781" max="11781" width="3.625" customWidth="1"/>
    <col min="11782" max="11783" width="5.625" customWidth="1"/>
    <col min="11784" max="11784" width="3.625" customWidth="1"/>
    <col min="11785" max="11786" width="5.625" customWidth="1"/>
    <col min="11787" max="11787" width="3.625" customWidth="1"/>
    <col min="11788" max="11788" width="5.625" customWidth="1"/>
    <col min="11789" max="11789" width="10.625" customWidth="1"/>
    <col min="11790" max="11790" width="2.625" customWidth="1"/>
    <col min="11791" max="11791" width="20.625" customWidth="1"/>
    <col min="11792" max="11795" width="15.375" customWidth="1"/>
    <col min="11796" max="11796" width="10.625" customWidth="1"/>
    <col min="11797" max="11797" width="2.625" customWidth="1"/>
    <col min="11798" max="11798" width="20.625" customWidth="1"/>
    <col min="11799" max="11802" width="15.375" customWidth="1"/>
    <col min="11803" max="11803" width="12.125" customWidth="1"/>
    <col min="11806" max="11806" width="27.75" customWidth="1"/>
    <col min="12033" max="12033" width="2.625" customWidth="1"/>
    <col min="12034" max="12034" width="20.625" customWidth="1"/>
    <col min="12035" max="12035" width="16.625" customWidth="1"/>
    <col min="12036" max="12036" width="5.625" customWidth="1"/>
    <col min="12037" max="12037" width="3.625" customWidth="1"/>
    <col min="12038" max="12039" width="5.625" customWidth="1"/>
    <col min="12040" max="12040" width="3.625" customWidth="1"/>
    <col min="12041" max="12042" width="5.625" customWidth="1"/>
    <col min="12043" max="12043" width="3.625" customWidth="1"/>
    <col min="12044" max="12044" width="5.625" customWidth="1"/>
    <col min="12045" max="12045" width="10.625" customWidth="1"/>
    <col min="12046" max="12046" width="2.625" customWidth="1"/>
    <col min="12047" max="12047" width="20.625" customWidth="1"/>
    <col min="12048" max="12051" width="15.375" customWidth="1"/>
    <col min="12052" max="12052" width="10.625" customWidth="1"/>
    <col min="12053" max="12053" width="2.625" customWidth="1"/>
    <col min="12054" max="12054" width="20.625" customWidth="1"/>
    <col min="12055" max="12058" width="15.375" customWidth="1"/>
    <col min="12059" max="12059" width="12.125" customWidth="1"/>
    <col min="12062" max="12062" width="27.75" customWidth="1"/>
    <col min="12289" max="12289" width="2.625" customWidth="1"/>
    <col min="12290" max="12290" width="20.625" customWidth="1"/>
    <col min="12291" max="12291" width="16.625" customWidth="1"/>
    <col min="12292" max="12292" width="5.625" customWidth="1"/>
    <col min="12293" max="12293" width="3.625" customWidth="1"/>
    <col min="12294" max="12295" width="5.625" customWidth="1"/>
    <col min="12296" max="12296" width="3.625" customWidth="1"/>
    <col min="12297" max="12298" width="5.625" customWidth="1"/>
    <col min="12299" max="12299" width="3.625" customWidth="1"/>
    <col min="12300" max="12300" width="5.625" customWidth="1"/>
    <col min="12301" max="12301" width="10.625" customWidth="1"/>
    <col min="12302" max="12302" width="2.625" customWidth="1"/>
    <col min="12303" max="12303" width="20.625" customWidth="1"/>
    <col min="12304" max="12307" width="15.375" customWidth="1"/>
    <col min="12308" max="12308" width="10.625" customWidth="1"/>
    <col min="12309" max="12309" width="2.625" customWidth="1"/>
    <col min="12310" max="12310" width="20.625" customWidth="1"/>
    <col min="12311" max="12314" width="15.375" customWidth="1"/>
    <col min="12315" max="12315" width="12.125" customWidth="1"/>
    <col min="12318" max="12318" width="27.75" customWidth="1"/>
    <col min="12545" max="12545" width="2.625" customWidth="1"/>
    <col min="12546" max="12546" width="20.625" customWidth="1"/>
    <col min="12547" max="12547" width="16.625" customWidth="1"/>
    <col min="12548" max="12548" width="5.625" customWidth="1"/>
    <col min="12549" max="12549" width="3.625" customWidth="1"/>
    <col min="12550" max="12551" width="5.625" customWidth="1"/>
    <col min="12552" max="12552" width="3.625" customWidth="1"/>
    <col min="12553" max="12554" width="5.625" customWidth="1"/>
    <col min="12555" max="12555" width="3.625" customWidth="1"/>
    <col min="12556" max="12556" width="5.625" customWidth="1"/>
    <col min="12557" max="12557" width="10.625" customWidth="1"/>
    <col min="12558" max="12558" width="2.625" customWidth="1"/>
    <col min="12559" max="12559" width="20.625" customWidth="1"/>
    <col min="12560" max="12563" width="15.375" customWidth="1"/>
    <col min="12564" max="12564" width="10.625" customWidth="1"/>
    <col min="12565" max="12565" width="2.625" customWidth="1"/>
    <col min="12566" max="12566" width="20.625" customWidth="1"/>
    <col min="12567" max="12570" width="15.375" customWidth="1"/>
    <col min="12571" max="12571" width="12.125" customWidth="1"/>
    <col min="12574" max="12574" width="27.75" customWidth="1"/>
    <col min="12801" max="12801" width="2.625" customWidth="1"/>
    <col min="12802" max="12802" width="20.625" customWidth="1"/>
    <col min="12803" max="12803" width="16.625" customWidth="1"/>
    <col min="12804" max="12804" width="5.625" customWidth="1"/>
    <col min="12805" max="12805" width="3.625" customWidth="1"/>
    <col min="12806" max="12807" width="5.625" customWidth="1"/>
    <col min="12808" max="12808" width="3.625" customWidth="1"/>
    <col min="12809" max="12810" width="5.625" customWidth="1"/>
    <col min="12811" max="12811" width="3.625" customWidth="1"/>
    <col min="12812" max="12812" width="5.625" customWidth="1"/>
    <col min="12813" max="12813" width="10.625" customWidth="1"/>
    <col min="12814" max="12814" width="2.625" customWidth="1"/>
    <col min="12815" max="12815" width="20.625" customWidth="1"/>
    <col min="12816" max="12819" width="15.375" customWidth="1"/>
    <col min="12820" max="12820" width="10.625" customWidth="1"/>
    <col min="12821" max="12821" width="2.625" customWidth="1"/>
    <col min="12822" max="12822" width="20.625" customWidth="1"/>
    <col min="12823" max="12826" width="15.375" customWidth="1"/>
    <col min="12827" max="12827" width="12.125" customWidth="1"/>
    <col min="12830" max="12830" width="27.75" customWidth="1"/>
    <col min="13057" max="13057" width="2.625" customWidth="1"/>
    <col min="13058" max="13058" width="20.625" customWidth="1"/>
    <col min="13059" max="13059" width="16.625" customWidth="1"/>
    <col min="13060" max="13060" width="5.625" customWidth="1"/>
    <col min="13061" max="13061" width="3.625" customWidth="1"/>
    <col min="13062" max="13063" width="5.625" customWidth="1"/>
    <col min="13064" max="13064" width="3.625" customWidth="1"/>
    <col min="13065" max="13066" width="5.625" customWidth="1"/>
    <col min="13067" max="13067" width="3.625" customWidth="1"/>
    <col min="13068" max="13068" width="5.625" customWidth="1"/>
    <col min="13069" max="13069" width="10.625" customWidth="1"/>
    <col min="13070" max="13070" width="2.625" customWidth="1"/>
    <col min="13071" max="13071" width="20.625" customWidth="1"/>
    <col min="13072" max="13075" width="15.375" customWidth="1"/>
    <col min="13076" max="13076" width="10.625" customWidth="1"/>
    <col min="13077" max="13077" width="2.625" customWidth="1"/>
    <col min="13078" max="13078" width="20.625" customWidth="1"/>
    <col min="13079" max="13082" width="15.375" customWidth="1"/>
    <col min="13083" max="13083" width="12.125" customWidth="1"/>
    <col min="13086" max="13086" width="27.75" customWidth="1"/>
    <col min="13313" max="13313" width="2.625" customWidth="1"/>
    <col min="13314" max="13314" width="20.625" customWidth="1"/>
    <col min="13315" max="13315" width="16.625" customWidth="1"/>
    <col min="13316" max="13316" width="5.625" customWidth="1"/>
    <col min="13317" max="13317" width="3.625" customWidth="1"/>
    <col min="13318" max="13319" width="5.625" customWidth="1"/>
    <col min="13320" max="13320" width="3.625" customWidth="1"/>
    <col min="13321" max="13322" width="5.625" customWidth="1"/>
    <col min="13323" max="13323" width="3.625" customWidth="1"/>
    <col min="13324" max="13324" width="5.625" customWidth="1"/>
    <col min="13325" max="13325" width="10.625" customWidth="1"/>
    <col min="13326" max="13326" width="2.625" customWidth="1"/>
    <col min="13327" max="13327" width="20.625" customWidth="1"/>
    <col min="13328" max="13331" width="15.375" customWidth="1"/>
    <col min="13332" max="13332" width="10.625" customWidth="1"/>
    <col min="13333" max="13333" width="2.625" customWidth="1"/>
    <col min="13334" max="13334" width="20.625" customWidth="1"/>
    <col min="13335" max="13338" width="15.375" customWidth="1"/>
    <col min="13339" max="13339" width="12.125" customWidth="1"/>
    <col min="13342" max="13342" width="27.75" customWidth="1"/>
    <col min="13569" max="13569" width="2.625" customWidth="1"/>
    <col min="13570" max="13570" width="20.625" customWidth="1"/>
    <col min="13571" max="13571" width="16.625" customWidth="1"/>
    <col min="13572" max="13572" width="5.625" customWidth="1"/>
    <col min="13573" max="13573" width="3.625" customWidth="1"/>
    <col min="13574" max="13575" width="5.625" customWidth="1"/>
    <col min="13576" max="13576" width="3.625" customWidth="1"/>
    <col min="13577" max="13578" width="5.625" customWidth="1"/>
    <col min="13579" max="13579" width="3.625" customWidth="1"/>
    <col min="13580" max="13580" width="5.625" customWidth="1"/>
    <col min="13581" max="13581" width="10.625" customWidth="1"/>
    <col min="13582" max="13582" width="2.625" customWidth="1"/>
    <col min="13583" max="13583" width="20.625" customWidth="1"/>
    <col min="13584" max="13587" width="15.375" customWidth="1"/>
    <col min="13588" max="13588" width="10.625" customWidth="1"/>
    <col min="13589" max="13589" width="2.625" customWidth="1"/>
    <col min="13590" max="13590" width="20.625" customWidth="1"/>
    <col min="13591" max="13594" width="15.375" customWidth="1"/>
    <col min="13595" max="13595" width="12.125" customWidth="1"/>
    <col min="13598" max="13598" width="27.75" customWidth="1"/>
    <col min="13825" max="13825" width="2.625" customWidth="1"/>
    <col min="13826" max="13826" width="20.625" customWidth="1"/>
    <col min="13827" max="13827" width="16.625" customWidth="1"/>
    <col min="13828" max="13828" width="5.625" customWidth="1"/>
    <col min="13829" max="13829" width="3.625" customWidth="1"/>
    <col min="13830" max="13831" width="5.625" customWidth="1"/>
    <col min="13832" max="13832" width="3.625" customWidth="1"/>
    <col min="13833" max="13834" width="5.625" customWidth="1"/>
    <col min="13835" max="13835" width="3.625" customWidth="1"/>
    <col min="13836" max="13836" width="5.625" customWidth="1"/>
    <col min="13837" max="13837" width="10.625" customWidth="1"/>
    <col min="13838" max="13838" width="2.625" customWidth="1"/>
    <col min="13839" max="13839" width="20.625" customWidth="1"/>
    <col min="13840" max="13843" width="15.375" customWidth="1"/>
    <col min="13844" max="13844" width="10.625" customWidth="1"/>
    <col min="13845" max="13845" width="2.625" customWidth="1"/>
    <col min="13846" max="13846" width="20.625" customWidth="1"/>
    <col min="13847" max="13850" width="15.375" customWidth="1"/>
    <col min="13851" max="13851" width="12.125" customWidth="1"/>
    <col min="13854" max="13854" width="27.75" customWidth="1"/>
    <col min="14081" max="14081" width="2.625" customWidth="1"/>
    <col min="14082" max="14082" width="20.625" customWidth="1"/>
    <col min="14083" max="14083" width="16.625" customWidth="1"/>
    <col min="14084" max="14084" width="5.625" customWidth="1"/>
    <col min="14085" max="14085" width="3.625" customWidth="1"/>
    <col min="14086" max="14087" width="5.625" customWidth="1"/>
    <col min="14088" max="14088" width="3.625" customWidth="1"/>
    <col min="14089" max="14090" width="5.625" customWidth="1"/>
    <col min="14091" max="14091" width="3.625" customWidth="1"/>
    <col min="14092" max="14092" width="5.625" customWidth="1"/>
    <col min="14093" max="14093" width="10.625" customWidth="1"/>
    <col min="14094" max="14094" width="2.625" customWidth="1"/>
    <col min="14095" max="14095" width="20.625" customWidth="1"/>
    <col min="14096" max="14099" width="15.375" customWidth="1"/>
    <col min="14100" max="14100" width="10.625" customWidth="1"/>
    <col min="14101" max="14101" width="2.625" customWidth="1"/>
    <col min="14102" max="14102" width="20.625" customWidth="1"/>
    <col min="14103" max="14106" width="15.375" customWidth="1"/>
    <col min="14107" max="14107" width="12.125" customWidth="1"/>
    <col min="14110" max="14110" width="27.75" customWidth="1"/>
    <col min="14337" max="14337" width="2.625" customWidth="1"/>
    <col min="14338" max="14338" width="20.625" customWidth="1"/>
    <col min="14339" max="14339" width="16.625" customWidth="1"/>
    <col min="14340" max="14340" width="5.625" customWidth="1"/>
    <col min="14341" max="14341" width="3.625" customWidth="1"/>
    <col min="14342" max="14343" width="5.625" customWidth="1"/>
    <col min="14344" max="14344" width="3.625" customWidth="1"/>
    <col min="14345" max="14346" width="5.625" customWidth="1"/>
    <col min="14347" max="14347" width="3.625" customWidth="1"/>
    <col min="14348" max="14348" width="5.625" customWidth="1"/>
    <col min="14349" max="14349" width="10.625" customWidth="1"/>
    <col min="14350" max="14350" width="2.625" customWidth="1"/>
    <col min="14351" max="14351" width="20.625" customWidth="1"/>
    <col min="14352" max="14355" width="15.375" customWidth="1"/>
    <col min="14356" max="14356" width="10.625" customWidth="1"/>
    <col min="14357" max="14357" width="2.625" customWidth="1"/>
    <col min="14358" max="14358" width="20.625" customWidth="1"/>
    <col min="14359" max="14362" width="15.375" customWidth="1"/>
    <col min="14363" max="14363" width="12.125" customWidth="1"/>
    <col min="14366" max="14366" width="27.75" customWidth="1"/>
    <col min="14593" max="14593" width="2.625" customWidth="1"/>
    <col min="14594" max="14594" width="20.625" customWidth="1"/>
    <col min="14595" max="14595" width="16.625" customWidth="1"/>
    <col min="14596" max="14596" width="5.625" customWidth="1"/>
    <col min="14597" max="14597" width="3.625" customWidth="1"/>
    <col min="14598" max="14599" width="5.625" customWidth="1"/>
    <col min="14600" max="14600" width="3.625" customWidth="1"/>
    <col min="14601" max="14602" width="5.625" customWidth="1"/>
    <col min="14603" max="14603" width="3.625" customWidth="1"/>
    <col min="14604" max="14604" width="5.625" customWidth="1"/>
    <col min="14605" max="14605" width="10.625" customWidth="1"/>
    <col min="14606" max="14606" width="2.625" customWidth="1"/>
    <col min="14607" max="14607" width="20.625" customWidth="1"/>
    <col min="14608" max="14611" width="15.375" customWidth="1"/>
    <col min="14612" max="14612" width="10.625" customWidth="1"/>
    <col min="14613" max="14613" width="2.625" customWidth="1"/>
    <col min="14614" max="14614" width="20.625" customWidth="1"/>
    <col min="14615" max="14618" width="15.375" customWidth="1"/>
    <col min="14619" max="14619" width="12.125" customWidth="1"/>
    <col min="14622" max="14622" width="27.75" customWidth="1"/>
    <col min="14849" max="14849" width="2.625" customWidth="1"/>
    <col min="14850" max="14850" width="20.625" customWidth="1"/>
    <col min="14851" max="14851" width="16.625" customWidth="1"/>
    <col min="14852" max="14852" width="5.625" customWidth="1"/>
    <col min="14853" max="14853" width="3.625" customWidth="1"/>
    <col min="14854" max="14855" width="5.625" customWidth="1"/>
    <col min="14856" max="14856" width="3.625" customWidth="1"/>
    <col min="14857" max="14858" width="5.625" customWidth="1"/>
    <col min="14859" max="14859" width="3.625" customWidth="1"/>
    <col min="14860" max="14860" width="5.625" customWidth="1"/>
    <col min="14861" max="14861" width="10.625" customWidth="1"/>
    <col min="14862" max="14862" width="2.625" customWidth="1"/>
    <col min="14863" max="14863" width="20.625" customWidth="1"/>
    <col min="14864" max="14867" width="15.375" customWidth="1"/>
    <col min="14868" max="14868" width="10.625" customWidth="1"/>
    <col min="14869" max="14869" width="2.625" customWidth="1"/>
    <col min="14870" max="14870" width="20.625" customWidth="1"/>
    <col min="14871" max="14874" width="15.375" customWidth="1"/>
    <col min="14875" max="14875" width="12.125" customWidth="1"/>
    <col min="14878" max="14878" width="27.75" customWidth="1"/>
    <col min="15105" max="15105" width="2.625" customWidth="1"/>
    <col min="15106" max="15106" width="20.625" customWidth="1"/>
    <col min="15107" max="15107" width="16.625" customWidth="1"/>
    <col min="15108" max="15108" width="5.625" customWidth="1"/>
    <col min="15109" max="15109" width="3.625" customWidth="1"/>
    <col min="15110" max="15111" width="5.625" customWidth="1"/>
    <col min="15112" max="15112" width="3.625" customWidth="1"/>
    <col min="15113" max="15114" width="5.625" customWidth="1"/>
    <col min="15115" max="15115" width="3.625" customWidth="1"/>
    <col min="15116" max="15116" width="5.625" customWidth="1"/>
    <col min="15117" max="15117" width="10.625" customWidth="1"/>
    <col min="15118" max="15118" width="2.625" customWidth="1"/>
    <col min="15119" max="15119" width="20.625" customWidth="1"/>
    <col min="15120" max="15123" width="15.375" customWidth="1"/>
    <col min="15124" max="15124" width="10.625" customWidth="1"/>
    <col min="15125" max="15125" width="2.625" customWidth="1"/>
    <col min="15126" max="15126" width="20.625" customWidth="1"/>
    <col min="15127" max="15130" width="15.375" customWidth="1"/>
    <col min="15131" max="15131" width="12.125" customWidth="1"/>
    <col min="15134" max="15134" width="27.75" customWidth="1"/>
    <col min="15361" max="15361" width="2.625" customWidth="1"/>
    <col min="15362" max="15362" width="20.625" customWidth="1"/>
    <col min="15363" max="15363" width="16.625" customWidth="1"/>
    <col min="15364" max="15364" width="5.625" customWidth="1"/>
    <col min="15365" max="15365" width="3.625" customWidth="1"/>
    <col min="15366" max="15367" width="5.625" customWidth="1"/>
    <col min="15368" max="15368" width="3.625" customWidth="1"/>
    <col min="15369" max="15370" width="5.625" customWidth="1"/>
    <col min="15371" max="15371" width="3.625" customWidth="1"/>
    <col min="15372" max="15372" width="5.625" customWidth="1"/>
    <col min="15373" max="15373" width="10.625" customWidth="1"/>
    <col min="15374" max="15374" width="2.625" customWidth="1"/>
    <col min="15375" max="15375" width="20.625" customWidth="1"/>
    <col min="15376" max="15379" width="15.375" customWidth="1"/>
    <col min="15380" max="15380" width="10.625" customWidth="1"/>
    <col min="15381" max="15381" width="2.625" customWidth="1"/>
    <col min="15382" max="15382" width="20.625" customWidth="1"/>
    <col min="15383" max="15386" width="15.375" customWidth="1"/>
    <col min="15387" max="15387" width="12.125" customWidth="1"/>
    <col min="15390" max="15390" width="27.75" customWidth="1"/>
    <col min="15617" max="15617" width="2.625" customWidth="1"/>
    <col min="15618" max="15618" width="20.625" customWidth="1"/>
    <col min="15619" max="15619" width="16.625" customWidth="1"/>
    <col min="15620" max="15620" width="5.625" customWidth="1"/>
    <col min="15621" max="15621" width="3.625" customWidth="1"/>
    <col min="15622" max="15623" width="5.625" customWidth="1"/>
    <col min="15624" max="15624" width="3.625" customWidth="1"/>
    <col min="15625" max="15626" width="5.625" customWidth="1"/>
    <col min="15627" max="15627" width="3.625" customWidth="1"/>
    <col min="15628" max="15628" width="5.625" customWidth="1"/>
    <col min="15629" max="15629" width="10.625" customWidth="1"/>
    <col min="15630" max="15630" width="2.625" customWidth="1"/>
    <col min="15631" max="15631" width="20.625" customWidth="1"/>
    <col min="15632" max="15635" width="15.375" customWidth="1"/>
    <col min="15636" max="15636" width="10.625" customWidth="1"/>
    <col min="15637" max="15637" width="2.625" customWidth="1"/>
    <col min="15638" max="15638" width="20.625" customWidth="1"/>
    <col min="15639" max="15642" width="15.375" customWidth="1"/>
    <col min="15643" max="15643" width="12.125" customWidth="1"/>
    <col min="15646" max="15646" width="27.75" customWidth="1"/>
    <col min="15873" max="15873" width="2.625" customWidth="1"/>
    <col min="15874" max="15874" width="20.625" customWidth="1"/>
    <col min="15875" max="15875" width="16.625" customWidth="1"/>
    <col min="15876" max="15876" width="5.625" customWidth="1"/>
    <col min="15877" max="15877" width="3.625" customWidth="1"/>
    <col min="15878" max="15879" width="5.625" customWidth="1"/>
    <col min="15880" max="15880" width="3.625" customWidth="1"/>
    <col min="15881" max="15882" width="5.625" customWidth="1"/>
    <col min="15883" max="15883" width="3.625" customWidth="1"/>
    <col min="15884" max="15884" width="5.625" customWidth="1"/>
    <col min="15885" max="15885" width="10.625" customWidth="1"/>
    <col min="15886" max="15886" width="2.625" customWidth="1"/>
    <col min="15887" max="15887" width="20.625" customWidth="1"/>
    <col min="15888" max="15891" width="15.375" customWidth="1"/>
    <col min="15892" max="15892" width="10.625" customWidth="1"/>
    <col min="15893" max="15893" width="2.625" customWidth="1"/>
    <col min="15894" max="15894" width="20.625" customWidth="1"/>
    <col min="15895" max="15898" width="15.375" customWidth="1"/>
    <col min="15899" max="15899" width="12.125" customWidth="1"/>
    <col min="15902" max="15902" width="27.75" customWidth="1"/>
    <col min="16129" max="16129" width="2.625" customWidth="1"/>
    <col min="16130" max="16130" width="20.625" customWidth="1"/>
    <col min="16131" max="16131" width="16.625" customWidth="1"/>
    <col min="16132" max="16132" width="5.625" customWidth="1"/>
    <col min="16133" max="16133" width="3.625" customWidth="1"/>
    <col min="16134" max="16135" width="5.625" customWidth="1"/>
    <col min="16136" max="16136" width="3.625" customWidth="1"/>
    <col min="16137" max="16138" width="5.625" customWidth="1"/>
    <col min="16139" max="16139" width="3.625" customWidth="1"/>
    <col min="16140" max="16140" width="5.625" customWidth="1"/>
    <col min="16141" max="16141" width="10.625" customWidth="1"/>
    <col min="16142" max="16142" width="2.625" customWidth="1"/>
    <col min="16143" max="16143" width="20.625" customWidth="1"/>
    <col min="16144" max="16147" width="15.375" customWidth="1"/>
    <col min="16148" max="16148" width="10.625" customWidth="1"/>
    <col min="16149" max="16149" width="2.625" customWidth="1"/>
    <col min="16150" max="16150" width="20.625" customWidth="1"/>
    <col min="16151" max="16154" width="15.375" customWidth="1"/>
    <col min="16155" max="16155" width="12.125" customWidth="1"/>
    <col min="16158" max="16158" width="27.75" customWidth="1"/>
  </cols>
  <sheetData>
    <row r="1" s="1" customFormat="1" ht="24.95" customHeight="1" spans="1:30">
      <c r="A1" s="19" t="s">
        <v>208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N1" s="55" t="s">
        <v>209</v>
      </c>
      <c r="O1" s="55"/>
      <c r="P1" s="55"/>
      <c r="Q1" s="55"/>
      <c r="R1" s="55"/>
      <c r="S1" s="55"/>
      <c r="U1" s="55" t="s">
        <v>210</v>
      </c>
      <c r="V1" s="55"/>
      <c r="W1" s="55"/>
      <c r="X1" s="55"/>
      <c r="Y1" s="55"/>
      <c r="Z1" s="55"/>
      <c r="AD1" s="77"/>
    </row>
    <row r="2" s="15" customFormat="1" ht="24.95" customHeight="1" spans="1:30">
      <c r="A2" s="21" t="s">
        <v>211</v>
      </c>
      <c r="B2" s="21"/>
      <c r="C2" s="21" t="s">
        <v>212</v>
      </c>
      <c r="D2" s="21" t="str">
        <f t="shared" ref="D2:D6" si="0">Q2</f>
        <v>实例A</v>
      </c>
      <c r="E2" s="21"/>
      <c r="F2" s="21"/>
      <c r="G2" s="21" t="str">
        <f t="shared" ref="G2:G6" si="1">R2</f>
        <v>实例B</v>
      </c>
      <c r="H2" s="21"/>
      <c r="I2" s="21"/>
      <c r="J2" s="21" t="str">
        <f t="shared" ref="J2:J6" si="2">S2</f>
        <v>实例C</v>
      </c>
      <c r="K2" s="21"/>
      <c r="L2" s="21"/>
      <c r="M2" s="56"/>
      <c r="N2" s="57" t="s">
        <v>211</v>
      </c>
      <c r="O2" s="57"/>
      <c r="P2" s="57" t="str">
        <f t="shared" ref="P2:S6" si="3">W2</f>
        <v>待估房地产</v>
      </c>
      <c r="Q2" s="57" t="str">
        <f t="shared" si="3"/>
        <v>实例A</v>
      </c>
      <c r="R2" s="57" t="str">
        <f t="shared" si="3"/>
        <v>实例B</v>
      </c>
      <c r="S2" s="57" t="str">
        <f t="shared" si="3"/>
        <v>实例C</v>
      </c>
      <c r="U2" s="57" t="s">
        <v>216</v>
      </c>
      <c r="V2" s="57"/>
      <c r="W2" s="57" t="s">
        <v>212</v>
      </c>
      <c r="X2" s="57" t="s">
        <v>293</v>
      </c>
      <c r="Y2" s="57" t="s">
        <v>294</v>
      </c>
      <c r="Z2" s="57" t="s">
        <v>295</v>
      </c>
      <c r="AD2" s="78"/>
    </row>
    <row r="3" s="15" customFormat="1" ht="15.95" customHeight="1" spans="1:75">
      <c r="A3" s="22" t="str">
        <f>N3</f>
        <v>项目名称</v>
      </c>
      <c r="B3" s="22"/>
      <c r="C3" s="21" t="str">
        <f t="shared" ref="C3:C7" si="4">P3</f>
        <v>肇东市北八街亿科世纪城一期中央华庭4号楼14层1405室</v>
      </c>
      <c r="D3" s="21" t="str">
        <f t="shared" si="0"/>
        <v>时尚花园广场1#楼4单元303室</v>
      </c>
      <c r="E3" s="21"/>
      <c r="F3" s="21"/>
      <c r="G3" s="21" t="str">
        <f t="shared" si="1"/>
        <v>时尚花园广场4#楼3单元301室</v>
      </c>
      <c r="H3" s="21"/>
      <c r="I3" s="21"/>
      <c r="J3" s="21" t="str">
        <f t="shared" si="2"/>
        <v>时尚花园广场5#楼5单元302室</v>
      </c>
      <c r="K3" s="21"/>
      <c r="L3" s="21"/>
      <c r="N3" s="58" t="str">
        <f>U3</f>
        <v>项目名称</v>
      </c>
      <c r="O3" s="58"/>
      <c r="P3" s="57" t="str">
        <f t="shared" si="3"/>
        <v>肇东市北八街亿科世纪城一期中央华庭4号楼14层1405室</v>
      </c>
      <c r="Q3" s="57" t="str">
        <f t="shared" si="3"/>
        <v>时尚花园广场1#楼4单元303室</v>
      </c>
      <c r="R3" s="57" t="str">
        <f t="shared" si="3"/>
        <v>时尚花园广场4#楼3单元301室</v>
      </c>
      <c r="S3" s="57" t="str">
        <f t="shared" si="3"/>
        <v>时尚花园广场5#楼5单元302室</v>
      </c>
      <c r="U3" s="57" t="s">
        <v>217</v>
      </c>
      <c r="V3" s="57"/>
      <c r="W3" s="57" t="str">
        <f>市场法计算表!W3</f>
        <v>肇东市北八街亿科世纪城一期中央华庭4号楼14层1405室</v>
      </c>
      <c r="X3" s="57" t="s">
        <v>296</v>
      </c>
      <c r="Y3" s="57" t="s">
        <v>297</v>
      </c>
      <c r="Z3" s="57" t="s">
        <v>298</v>
      </c>
      <c r="AA3" s="79" t="s">
        <v>299</v>
      </c>
      <c r="AB3" s="80"/>
      <c r="AC3" s="81" t="s">
        <v>300</v>
      </c>
      <c r="AD3" s="81" t="s">
        <v>301</v>
      </c>
      <c r="AE3" s="82" t="s">
        <v>302</v>
      </c>
      <c r="AF3" s="82" t="s">
        <v>303</v>
      </c>
      <c r="AG3" s="82" t="s">
        <v>304</v>
      </c>
      <c r="AH3" s="82" t="s">
        <v>305</v>
      </c>
      <c r="AI3" s="82" t="s">
        <v>306</v>
      </c>
      <c r="AJ3" s="15">
        <v>21</v>
      </c>
      <c r="AK3" s="15">
        <f>AJ3+1</f>
        <v>22</v>
      </c>
      <c r="AL3" s="15">
        <f t="shared" ref="AL3:BW3" si="5">AK3+1</f>
        <v>23</v>
      </c>
      <c r="AM3" s="15">
        <f t="shared" si="5"/>
        <v>24</v>
      </c>
      <c r="AN3" s="15">
        <f t="shared" si="5"/>
        <v>25</v>
      </c>
      <c r="AO3" s="15">
        <f t="shared" si="5"/>
        <v>26</v>
      </c>
      <c r="AP3" s="15">
        <f t="shared" si="5"/>
        <v>27</v>
      </c>
      <c r="AQ3" s="15">
        <f t="shared" si="5"/>
        <v>28</v>
      </c>
      <c r="AR3" s="15">
        <f t="shared" si="5"/>
        <v>29</v>
      </c>
      <c r="AS3" s="15">
        <f t="shared" si="5"/>
        <v>30</v>
      </c>
      <c r="AT3" s="15">
        <f t="shared" si="5"/>
        <v>31</v>
      </c>
      <c r="AU3" s="15">
        <f t="shared" si="5"/>
        <v>32</v>
      </c>
      <c r="AV3" s="15">
        <f t="shared" si="5"/>
        <v>33</v>
      </c>
      <c r="AW3" s="15">
        <f t="shared" si="5"/>
        <v>34</v>
      </c>
      <c r="AX3" s="15">
        <f t="shared" si="5"/>
        <v>35</v>
      </c>
      <c r="AY3" s="15">
        <f t="shared" si="5"/>
        <v>36</v>
      </c>
      <c r="AZ3" s="15">
        <f t="shared" si="5"/>
        <v>37</v>
      </c>
      <c r="BA3" s="15">
        <f t="shared" si="5"/>
        <v>38</v>
      </c>
      <c r="BB3" s="15">
        <f t="shared" si="5"/>
        <v>39</v>
      </c>
      <c r="BC3" s="15">
        <f t="shared" si="5"/>
        <v>40</v>
      </c>
      <c r="BD3" s="15">
        <f t="shared" si="5"/>
        <v>41</v>
      </c>
      <c r="BE3" s="15">
        <f t="shared" si="5"/>
        <v>42</v>
      </c>
      <c r="BF3" s="15">
        <f t="shared" si="5"/>
        <v>43</v>
      </c>
      <c r="BG3" s="15">
        <f t="shared" si="5"/>
        <v>44</v>
      </c>
      <c r="BH3" s="15">
        <f t="shared" si="5"/>
        <v>45</v>
      </c>
      <c r="BI3" s="15">
        <f t="shared" si="5"/>
        <v>46</v>
      </c>
      <c r="BJ3" s="15">
        <f t="shared" si="5"/>
        <v>47</v>
      </c>
      <c r="BK3" s="15">
        <f t="shared" si="5"/>
        <v>48</v>
      </c>
      <c r="BL3" s="15">
        <f t="shared" si="5"/>
        <v>49</v>
      </c>
      <c r="BM3" s="15">
        <f t="shared" si="5"/>
        <v>50</v>
      </c>
      <c r="BN3" s="15">
        <f t="shared" si="5"/>
        <v>51</v>
      </c>
      <c r="BO3" s="15">
        <f t="shared" si="5"/>
        <v>52</v>
      </c>
      <c r="BP3" s="15">
        <f t="shared" si="5"/>
        <v>53</v>
      </c>
      <c r="BQ3" s="15">
        <f t="shared" si="5"/>
        <v>54</v>
      </c>
      <c r="BR3" s="15">
        <f t="shared" si="5"/>
        <v>55</v>
      </c>
      <c r="BS3" s="15">
        <f t="shared" si="5"/>
        <v>56</v>
      </c>
      <c r="BT3" s="15">
        <f t="shared" si="5"/>
        <v>57</v>
      </c>
      <c r="BU3" s="15">
        <f t="shared" si="5"/>
        <v>58</v>
      </c>
      <c r="BV3" s="15">
        <f t="shared" si="5"/>
        <v>59</v>
      </c>
      <c r="BW3" s="15">
        <f t="shared" si="5"/>
        <v>60</v>
      </c>
    </row>
    <row r="4" s="15" customFormat="1" ht="15.95" customHeight="1" spans="1:35">
      <c r="A4" s="22" t="str">
        <f t="shared" ref="A4:A9" si="6">N4</f>
        <v>座落</v>
      </c>
      <c r="B4" s="22"/>
      <c r="C4" s="21" t="str">
        <f t="shared" si="4"/>
        <v>金色莱茵</v>
      </c>
      <c r="D4" s="23" t="str">
        <f t="shared" si="0"/>
        <v>时尚花园广场</v>
      </c>
      <c r="E4" s="24"/>
      <c r="F4" s="25"/>
      <c r="G4" s="23" t="str">
        <f t="shared" si="1"/>
        <v>时尚花园广场</v>
      </c>
      <c r="H4" s="24"/>
      <c r="I4" s="25"/>
      <c r="J4" s="23" t="str">
        <f t="shared" si="2"/>
        <v>时尚花园广场</v>
      </c>
      <c r="K4" s="24"/>
      <c r="L4" s="25"/>
      <c r="N4" s="58" t="str">
        <f t="shared" ref="N4:N9" si="7">U4</f>
        <v>座落</v>
      </c>
      <c r="O4" s="58"/>
      <c r="P4" s="57" t="str">
        <f>W4</f>
        <v>金色莱茵</v>
      </c>
      <c r="Q4" s="57" t="str">
        <f t="shared" si="3"/>
        <v>时尚花园广场</v>
      </c>
      <c r="R4" s="57" t="str">
        <f t="shared" si="3"/>
        <v>时尚花园广场</v>
      </c>
      <c r="S4" s="57" t="str">
        <f t="shared" si="3"/>
        <v>时尚花园广场</v>
      </c>
      <c r="U4" s="57" t="s">
        <v>221</v>
      </c>
      <c r="V4" s="57"/>
      <c r="W4" s="57" t="str">
        <f>市场法计算表!W4</f>
        <v>金色莱茵</v>
      </c>
      <c r="X4" s="57" t="str">
        <f>市场法计算表!X4</f>
        <v>时尚花园广场</v>
      </c>
      <c r="Y4" s="57" t="str">
        <f>市场法计算表!Y4</f>
        <v>时尚花园广场</v>
      </c>
      <c r="Z4" s="57" t="str">
        <f>市场法计算表!Z4</f>
        <v>时尚花园广场</v>
      </c>
      <c r="AA4" s="83" t="s">
        <v>307</v>
      </c>
      <c r="AB4" s="84" t="s">
        <v>308</v>
      </c>
      <c r="AC4" s="84" t="s">
        <v>309</v>
      </c>
      <c r="AD4" s="84">
        <f>AD6-AD7</f>
        <v>38024</v>
      </c>
      <c r="AE4" s="84">
        <f t="shared" ref="AE4:AI4" si="8">AE6-AE7</f>
        <v>67162.8</v>
      </c>
      <c r="AF4" s="84">
        <f t="shared" si="8"/>
        <v>69141.6</v>
      </c>
      <c r="AG4" s="84">
        <f t="shared" si="8"/>
        <v>71236.8</v>
      </c>
      <c r="AH4" s="84">
        <f t="shared" si="8"/>
        <v>73332</v>
      </c>
      <c r="AI4" s="84">
        <f t="shared" si="8"/>
        <v>75543.6</v>
      </c>
    </row>
    <row r="5" s="15" customFormat="1" ht="15.95" customHeight="1" spans="1:35">
      <c r="A5" s="22" t="str">
        <f t="shared" si="6"/>
        <v>付款方式</v>
      </c>
      <c r="B5" s="22"/>
      <c r="C5" s="26"/>
      <c r="D5" s="21" t="str">
        <f t="shared" si="0"/>
        <v>押一付年</v>
      </c>
      <c r="E5" s="21"/>
      <c r="F5" s="21"/>
      <c r="G5" s="21" t="str">
        <f t="shared" si="1"/>
        <v>押一付年</v>
      </c>
      <c r="H5" s="21"/>
      <c r="I5" s="21"/>
      <c r="J5" s="21" t="str">
        <f t="shared" si="2"/>
        <v>押一付年</v>
      </c>
      <c r="K5" s="21"/>
      <c r="L5" s="21"/>
      <c r="N5" s="58" t="str">
        <f t="shared" si="7"/>
        <v>付款方式</v>
      </c>
      <c r="O5" s="58"/>
      <c r="P5" s="59"/>
      <c r="Q5" s="57" t="str">
        <f>X5</f>
        <v>押一付年</v>
      </c>
      <c r="R5" s="57" t="str">
        <f t="shared" si="3"/>
        <v>押一付年</v>
      </c>
      <c r="S5" s="57" t="str">
        <f t="shared" si="3"/>
        <v>押一付年</v>
      </c>
      <c r="U5" s="57" t="s">
        <v>224</v>
      </c>
      <c r="V5" s="57"/>
      <c r="W5" s="59"/>
      <c r="X5" s="57" t="s">
        <v>310</v>
      </c>
      <c r="Y5" s="57" t="s">
        <v>310</v>
      </c>
      <c r="Z5" s="57" t="s">
        <v>310</v>
      </c>
      <c r="AA5" s="85"/>
      <c r="AB5" s="86" t="s">
        <v>311</v>
      </c>
      <c r="AC5" s="86"/>
      <c r="AD5" s="84">
        <f>ROUND(C31*'收益法计算表 '!W24,-1)</f>
        <v>5600</v>
      </c>
      <c r="AE5" s="87">
        <f>ROUND(AD5*(1+3%),-1)</f>
        <v>5770</v>
      </c>
      <c r="AF5" s="87">
        <f t="shared" ref="AF5:AI5" si="9">ROUND(AE5*(1+3%),-1)</f>
        <v>5940</v>
      </c>
      <c r="AG5" s="87">
        <f t="shared" si="9"/>
        <v>6120</v>
      </c>
      <c r="AH5" s="87">
        <f t="shared" si="9"/>
        <v>6300</v>
      </c>
      <c r="AI5" s="87">
        <f t="shared" si="9"/>
        <v>6490</v>
      </c>
    </row>
    <row r="6" s="15" customFormat="1" ht="15.95" customHeight="1" spans="1:35">
      <c r="A6" s="22" t="str">
        <f t="shared" si="6"/>
        <v>租金价格(元/m2月)</v>
      </c>
      <c r="B6" s="22"/>
      <c r="C6" s="21" t="str">
        <f t="shared" si="4"/>
        <v>待估</v>
      </c>
      <c r="D6" s="27">
        <f t="shared" si="0"/>
        <v>55.88</v>
      </c>
      <c r="E6" s="27"/>
      <c r="F6" s="27"/>
      <c r="G6" s="27">
        <f t="shared" si="1"/>
        <v>59.38</v>
      </c>
      <c r="H6" s="27"/>
      <c r="I6" s="27"/>
      <c r="J6" s="27">
        <f t="shared" si="2"/>
        <v>54.29</v>
      </c>
      <c r="K6" s="27"/>
      <c r="L6" s="27"/>
      <c r="N6" s="58" t="str">
        <f t="shared" si="7"/>
        <v>租金价格(元/m2月)</v>
      </c>
      <c r="O6" s="58"/>
      <c r="P6" s="57" t="str">
        <f>W6</f>
        <v>待估</v>
      </c>
      <c r="Q6" s="74">
        <f>X6</f>
        <v>55.88</v>
      </c>
      <c r="R6" s="74">
        <f t="shared" si="3"/>
        <v>59.38</v>
      </c>
      <c r="S6" s="74">
        <f t="shared" si="3"/>
        <v>54.29</v>
      </c>
      <c r="T6" s="41"/>
      <c r="U6" s="57" t="s">
        <v>312</v>
      </c>
      <c r="V6" s="57"/>
      <c r="W6" s="57" t="s">
        <v>228</v>
      </c>
      <c r="X6" s="74">
        <v>55.88</v>
      </c>
      <c r="Y6" s="74">
        <v>59.38</v>
      </c>
      <c r="Z6" s="74">
        <v>54.29</v>
      </c>
      <c r="AA6" s="85"/>
      <c r="AB6" s="88" t="s">
        <v>313</v>
      </c>
      <c r="AC6" s="88" t="s">
        <v>314</v>
      </c>
      <c r="AD6" s="88">
        <f>AD5*7</f>
        <v>39200</v>
      </c>
      <c r="AE6" s="87">
        <f>AE5*12</f>
        <v>69240</v>
      </c>
      <c r="AF6" s="87">
        <f t="shared" ref="AF6:AI6" si="10">AF5*12</f>
        <v>71280</v>
      </c>
      <c r="AG6" s="87">
        <f t="shared" si="10"/>
        <v>73440</v>
      </c>
      <c r="AH6" s="87">
        <f t="shared" si="10"/>
        <v>75600</v>
      </c>
      <c r="AI6" s="87">
        <f t="shared" si="10"/>
        <v>77880</v>
      </c>
    </row>
    <row r="7" s="15" customFormat="1" ht="15.95" customHeight="1" spans="1:35">
      <c r="A7" s="22" t="str">
        <f t="shared" si="6"/>
        <v>交易时间</v>
      </c>
      <c r="B7" s="22"/>
      <c r="C7" s="23">
        <f t="shared" si="4"/>
        <v>100</v>
      </c>
      <c r="D7" s="23">
        <f>C7</f>
        <v>100</v>
      </c>
      <c r="E7" s="24" t="s">
        <v>230</v>
      </c>
      <c r="F7" s="28">
        <f>Q7</f>
        <v>104</v>
      </c>
      <c r="G7" s="23">
        <f>C7</f>
        <v>100</v>
      </c>
      <c r="H7" s="24" t="s">
        <v>230</v>
      </c>
      <c r="I7" s="60">
        <f>R7</f>
        <v>98</v>
      </c>
      <c r="J7" s="23">
        <f>C7</f>
        <v>100</v>
      </c>
      <c r="K7" s="24" t="s">
        <v>230</v>
      </c>
      <c r="L7" s="61">
        <f>S7</f>
        <v>94</v>
      </c>
      <c r="N7" s="58" t="str">
        <f t="shared" si="7"/>
        <v>交易时间</v>
      </c>
      <c r="O7" s="58"/>
      <c r="P7" s="57">
        <v>100</v>
      </c>
      <c r="Q7" s="57">
        <v>104</v>
      </c>
      <c r="R7" s="57">
        <v>98</v>
      </c>
      <c r="S7" s="57">
        <v>94</v>
      </c>
      <c r="T7" s="41"/>
      <c r="U7" s="57" t="s">
        <v>229</v>
      </c>
      <c r="V7" s="57"/>
      <c r="W7" s="75">
        <f>市场法计算表!W7</f>
        <v>42063</v>
      </c>
      <c r="X7" s="76">
        <v>41913</v>
      </c>
      <c r="Y7" s="76">
        <v>41883</v>
      </c>
      <c r="Z7" s="76">
        <v>42064</v>
      </c>
      <c r="AA7" s="85"/>
      <c r="AB7" s="89" t="s">
        <v>315</v>
      </c>
      <c r="AC7" s="90" t="s">
        <v>316</v>
      </c>
      <c r="AD7" s="88">
        <f>ROUND(AD6*3%,2)</f>
        <v>1176</v>
      </c>
      <c r="AE7" s="88">
        <f t="shared" ref="AE7:AI7" si="11">ROUND(AE6*3%,2)</f>
        <v>2077.2</v>
      </c>
      <c r="AF7" s="88">
        <f t="shared" si="11"/>
        <v>2138.4</v>
      </c>
      <c r="AG7" s="88">
        <f t="shared" si="11"/>
        <v>2203.2</v>
      </c>
      <c r="AH7" s="88">
        <f t="shared" si="11"/>
        <v>2268</v>
      </c>
      <c r="AI7" s="88">
        <f t="shared" si="11"/>
        <v>2336.4</v>
      </c>
    </row>
    <row r="8" s="15" customFormat="1" ht="15.95" customHeight="1" spans="1:35">
      <c r="A8" s="22" t="str">
        <f t="shared" si="6"/>
        <v>交易目的</v>
      </c>
      <c r="B8" s="22"/>
      <c r="C8" s="23">
        <f t="shared" ref="C8:C28" si="12">P8</f>
        <v>100</v>
      </c>
      <c r="D8" s="23">
        <f t="shared" ref="D8:D14" si="13">C8</f>
        <v>100</v>
      </c>
      <c r="E8" s="24" t="s">
        <v>230</v>
      </c>
      <c r="F8" s="28">
        <f t="shared" ref="F8:F14" si="14">Q8</f>
        <v>100</v>
      </c>
      <c r="G8" s="23">
        <f t="shared" ref="G8:G14" si="15">C8</f>
        <v>100</v>
      </c>
      <c r="H8" s="24" t="s">
        <v>230</v>
      </c>
      <c r="I8" s="60">
        <f t="shared" ref="I8:I14" si="16">R8</f>
        <v>100</v>
      </c>
      <c r="J8" s="23">
        <f t="shared" ref="J8:J14" si="17">C8</f>
        <v>100</v>
      </c>
      <c r="K8" s="24" t="s">
        <v>230</v>
      </c>
      <c r="L8" s="61">
        <f t="shared" ref="L8:L14" si="18">S8</f>
        <v>100</v>
      </c>
      <c r="N8" s="58" t="str">
        <f t="shared" si="7"/>
        <v>交易目的</v>
      </c>
      <c r="O8" s="58"/>
      <c r="P8" s="57">
        <v>100</v>
      </c>
      <c r="Q8" s="57">
        <v>100</v>
      </c>
      <c r="R8" s="57">
        <v>100</v>
      </c>
      <c r="S8" s="57">
        <v>100</v>
      </c>
      <c r="T8" s="41"/>
      <c r="U8" s="57" t="s">
        <v>231</v>
      </c>
      <c r="V8" s="57"/>
      <c r="W8" s="57" t="s">
        <v>317</v>
      </c>
      <c r="X8" s="57" t="s">
        <v>317</v>
      </c>
      <c r="Y8" s="57" t="s">
        <v>317</v>
      </c>
      <c r="Z8" s="57" t="s">
        <v>317</v>
      </c>
      <c r="AA8" s="85"/>
      <c r="AB8" s="88" t="s">
        <v>318</v>
      </c>
      <c r="AC8" s="91" t="s">
        <v>319</v>
      </c>
      <c r="AD8" s="88">
        <f>SUM(AD9:AD12)</f>
        <v>8163.51</v>
      </c>
      <c r="AE8" s="88">
        <f t="shared" ref="AE8:AI8" si="19">SUM(AE9:AE12)</f>
        <v>17167.78</v>
      </c>
      <c r="AF8" s="88">
        <f t="shared" si="19"/>
        <v>17556.61</v>
      </c>
      <c r="AG8" s="88">
        <f t="shared" si="19"/>
        <v>17968.33</v>
      </c>
      <c r="AH8" s="88">
        <f t="shared" si="19"/>
        <v>18380.03</v>
      </c>
      <c r="AI8" s="88">
        <f t="shared" si="19"/>
        <v>18814.61</v>
      </c>
    </row>
    <row r="9" s="15" customFormat="1" ht="15.95" customHeight="1" spans="1:35">
      <c r="A9" s="22" t="str">
        <f t="shared" si="6"/>
        <v>房地产用途</v>
      </c>
      <c r="B9" s="22"/>
      <c r="C9" s="23">
        <f t="shared" si="12"/>
        <v>100</v>
      </c>
      <c r="D9" s="23">
        <f t="shared" si="13"/>
        <v>100</v>
      </c>
      <c r="E9" s="24" t="s">
        <v>230</v>
      </c>
      <c r="F9" s="28">
        <f t="shared" si="14"/>
        <v>100</v>
      </c>
      <c r="G9" s="23">
        <f t="shared" si="15"/>
        <v>100</v>
      </c>
      <c r="H9" s="24" t="s">
        <v>230</v>
      </c>
      <c r="I9" s="60">
        <f t="shared" si="16"/>
        <v>100</v>
      </c>
      <c r="J9" s="23">
        <f t="shared" si="17"/>
        <v>100</v>
      </c>
      <c r="K9" s="24" t="s">
        <v>230</v>
      </c>
      <c r="L9" s="61">
        <f t="shared" si="18"/>
        <v>100</v>
      </c>
      <c r="N9" s="58" t="str">
        <f t="shared" si="7"/>
        <v>房地产用途</v>
      </c>
      <c r="O9" s="58"/>
      <c r="P9" s="57">
        <v>100</v>
      </c>
      <c r="Q9" s="57">
        <v>100</v>
      </c>
      <c r="R9" s="57">
        <v>100</v>
      </c>
      <c r="S9" s="57">
        <v>100</v>
      </c>
      <c r="T9" s="41"/>
      <c r="U9" s="57" t="s">
        <v>233</v>
      </c>
      <c r="V9" s="57"/>
      <c r="W9" s="57" t="str">
        <f>市场法计算表!W9</f>
        <v>住宅</v>
      </c>
      <c r="X9" s="57" t="str">
        <f>市场法计算表!X9</f>
        <v>住宅</v>
      </c>
      <c r="Y9" s="57" t="str">
        <f>市场法计算表!Y9</f>
        <v>住宅</v>
      </c>
      <c r="Z9" s="57" t="str">
        <f>市场法计算表!Z9</f>
        <v>住宅</v>
      </c>
      <c r="AA9" s="85"/>
      <c r="AB9" s="89" t="s">
        <v>320</v>
      </c>
      <c r="AC9" s="90" t="s">
        <v>321</v>
      </c>
      <c r="AD9" s="88">
        <f>ROUND(AD4*2%,2)</f>
        <v>760.48</v>
      </c>
      <c r="AE9" s="88">
        <f t="shared" ref="AE9:AI9" si="20">ROUND(AE4*2%,2)</f>
        <v>1343.26</v>
      </c>
      <c r="AF9" s="88">
        <f t="shared" si="20"/>
        <v>1382.83</v>
      </c>
      <c r="AG9" s="88">
        <f t="shared" si="20"/>
        <v>1424.74</v>
      </c>
      <c r="AH9" s="88">
        <f t="shared" si="20"/>
        <v>1466.64</v>
      </c>
      <c r="AI9" s="88">
        <f t="shared" si="20"/>
        <v>1510.87</v>
      </c>
    </row>
    <row r="10" s="15" customFormat="1" ht="15.95" customHeight="1" spans="1:35">
      <c r="A10" s="29" t="s">
        <v>235</v>
      </c>
      <c r="B10" s="30" t="str">
        <f>O10</f>
        <v>商业繁华程度</v>
      </c>
      <c r="C10" s="23">
        <f t="shared" si="12"/>
        <v>100</v>
      </c>
      <c r="D10" s="23">
        <f t="shared" si="13"/>
        <v>100</v>
      </c>
      <c r="E10" s="24" t="s">
        <v>230</v>
      </c>
      <c r="F10" s="28">
        <f t="shared" si="14"/>
        <v>100</v>
      </c>
      <c r="G10" s="23">
        <f t="shared" si="15"/>
        <v>100</v>
      </c>
      <c r="H10" s="24" t="s">
        <v>230</v>
      </c>
      <c r="I10" s="60">
        <f t="shared" si="16"/>
        <v>100</v>
      </c>
      <c r="J10" s="23">
        <f t="shared" si="17"/>
        <v>100</v>
      </c>
      <c r="K10" s="24" t="s">
        <v>230</v>
      </c>
      <c r="L10" s="61">
        <f t="shared" si="18"/>
        <v>100</v>
      </c>
      <c r="N10" s="62" t="s">
        <v>235</v>
      </c>
      <c r="O10" s="58" t="str">
        <f>V10</f>
        <v>商业繁华程度</v>
      </c>
      <c r="P10" s="57">
        <v>100</v>
      </c>
      <c r="Q10" s="57">
        <v>100</v>
      </c>
      <c r="R10" s="57">
        <v>100</v>
      </c>
      <c r="S10" s="57">
        <v>100</v>
      </c>
      <c r="T10" s="41"/>
      <c r="U10" s="62" t="s">
        <v>235</v>
      </c>
      <c r="V10" s="58" t="s">
        <v>236</v>
      </c>
      <c r="W10" s="57" t="str">
        <f>市场法计算表!W10</f>
        <v>一般</v>
      </c>
      <c r="X10" s="57" t="str">
        <f>市场法计算表!X10</f>
        <v>一般</v>
      </c>
      <c r="Y10" s="57" t="str">
        <f>市场法计算表!Y10</f>
        <v>一般</v>
      </c>
      <c r="Z10" s="57" t="str">
        <f>市场法计算表!Z10</f>
        <v>一般</v>
      </c>
      <c r="AA10" s="85"/>
      <c r="AB10" s="89" t="s">
        <v>322</v>
      </c>
      <c r="AC10" s="89" t="s">
        <v>323</v>
      </c>
      <c r="AD10" s="88">
        <f>ROUND($AC$13*2%*$W$24*1.5/12,2)</f>
        <v>451.17</v>
      </c>
      <c r="AE10" s="88">
        <f t="shared" ref="AE10:AI10" si="21">ROUND($AC$13*2%*$W$24,2)</f>
        <v>3609.35</v>
      </c>
      <c r="AF10" s="88">
        <f t="shared" si="21"/>
        <v>3609.35</v>
      </c>
      <c r="AG10" s="88">
        <f t="shared" si="21"/>
        <v>3609.35</v>
      </c>
      <c r="AH10" s="88">
        <f t="shared" si="21"/>
        <v>3609.35</v>
      </c>
      <c r="AI10" s="88">
        <f t="shared" si="21"/>
        <v>3609.35</v>
      </c>
    </row>
    <row r="11" s="15" customFormat="1" ht="15.95" customHeight="1" spans="1:35">
      <c r="A11" s="31"/>
      <c r="B11" s="30" t="str">
        <f t="shared" ref="B11:B14" si="22">O11</f>
        <v>交通便捷程度</v>
      </c>
      <c r="C11" s="23">
        <f t="shared" si="12"/>
        <v>100</v>
      </c>
      <c r="D11" s="23">
        <f t="shared" si="13"/>
        <v>100</v>
      </c>
      <c r="E11" s="24" t="s">
        <v>230</v>
      </c>
      <c r="F11" s="28">
        <f t="shared" si="14"/>
        <v>100</v>
      </c>
      <c r="G11" s="23">
        <f t="shared" si="15"/>
        <v>100</v>
      </c>
      <c r="H11" s="24" t="s">
        <v>230</v>
      </c>
      <c r="I11" s="60">
        <f t="shared" si="16"/>
        <v>100</v>
      </c>
      <c r="J11" s="23">
        <f t="shared" si="17"/>
        <v>100</v>
      </c>
      <c r="K11" s="24" t="s">
        <v>230</v>
      </c>
      <c r="L11" s="61">
        <f t="shared" si="18"/>
        <v>100</v>
      </c>
      <c r="N11" s="62"/>
      <c r="O11" s="58" t="str">
        <f t="shared" ref="O11:O28" si="23">V11</f>
        <v>交通便捷程度</v>
      </c>
      <c r="P11" s="57">
        <v>100</v>
      </c>
      <c r="Q11" s="57">
        <v>100</v>
      </c>
      <c r="R11" s="57">
        <v>100</v>
      </c>
      <c r="S11" s="57">
        <v>100</v>
      </c>
      <c r="T11" s="41"/>
      <c r="U11" s="62"/>
      <c r="V11" s="58" t="s">
        <v>238</v>
      </c>
      <c r="W11" s="57" t="str">
        <f>市场法计算表!W11</f>
        <v>交通便利程度较好</v>
      </c>
      <c r="X11" s="57" t="str">
        <f>市场法计算表!X11</f>
        <v>交通便利程度较好</v>
      </c>
      <c r="Y11" s="57" t="str">
        <f>市场法计算表!Y11</f>
        <v>交通便利程度较好</v>
      </c>
      <c r="Z11" s="57" t="str">
        <f>市场法计算表!Z11</f>
        <v>交通便利程度较好</v>
      </c>
      <c r="AA11" s="85"/>
      <c r="AB11" s="92" t="s">
        <v>324</v>
      </c>
      <c r="AC11" s="89" t="s">
        <v>325</v>
      </c>
      <c r="AD11" s="88">
        <f>ROUND($AC$13*0.2%*$W$24*8/12,2)</f>
        <v>240.62</v>
      </c>
      <c r="AE11" s="88">
        <f t="shared" ref="AE11:AI11" si="24">ROUND($AC$13*0.2%*$W$24,2)</f>
        <v>360.94</v>
      </c>
      <c r="AF11" s="88">
        <f t="shared" si="24"/>
        <v>360.94</v>
      </c>
      <c r="AG11" s="88">
        <f t="shared" si="24"/>
        <v>360.94</v>
      </c>
      <c r="AH11" s="88">
        <f t="shared" si="24"/>
        <v>360.94</v>
      </c>
      <c r="AI11" s="88">
        <f t="shared" si="24"/>
        <v>360.94</v>
      </c>
    </row>
    <row r="12" s="15" customFormat="1" ht="15.95" customHeight="1" spans="1:35">
      <c r="A12" s="31"/>
      <c r="B12" s="30" t="str">
        <f t="shared" si="22"/>
        <v>基础设施、公共设施完善程度</v>
      </c>
      <c r="C12" s="23">
        <f t="shared" si="12"/>
        <v>100</v>
      </c>
      <c r="D12" s="23">
        <f t="shared" si="13"/>
        <v>100</v>
      </c>
      <c r="E12" s="24" t="s">
        <v>230</v>
      </c>
      <c r="F12" s="28">
        <f t="shared" si="14"/>
        <v>100</v>
      </c>
      <c r="G12" s="23">
        <f t="shared" si="15"/>
        <v>100</v>
      </c>
      <c r="H12" s="24" t="s">
        <v>230</v>
      </c>
      <c r="I12" s="60">
        <f t="shared" si="16"/>
        <v>100</v>
      </c>
      <c r="J12" s="23">
        <f t="shared" si="17"/>
        <v>100</v>
      </c>
      <c r="K12" s="24" t="s">
        <v>230</v>
      </c>
      <c r="L12" s="61">
        <f t="shared" si="18"/>
        <v>100</v>
      </c>
      <c r="N12" s="62"/>
      <c r="O12" s="58" t="str">
        <f t="shared" si="23"/>
        <v>基础设施、公共设施完善程度</v>
      </c>
      <c r="P12" s="57">
        <v>100</v>
      </c>
      <c r="Q12" s="57">
        <v>100</v>
      </c>
      <c r="R12" s="57">
        <v>100</v>
      </c>
      <c r="S12" s="57">
        <v>100</v>
      </c>
      <c r="T12" s="41"/>
      <c r="U12" s="62"/>
      <c r="V12" s="58" t="s">
        <v>240</v>
      </c>
      <c r="W12" s="57" t="str">
        <f>市场法计算表!W12</f>
        <v>完善</v>
      </c>
      <c r="X12" s="57" t="str">
        <f>市场法计算表!X12</f>
        <v>完善</v>
      </c>
      <c r="Y12" s="57" t="str">
        <f>市场法计算表!Y12</f>
        <v>完善</v>
      </c>
      <c r="Z12" s="57" t="str">
        <f>市场法计算表!Z12</f>
        <v>完善</v>
      </c>
      <c r="AA12" s="85"/>
      <c r="AB12" s="93" t="s">
        <v>326</v>
      </c>
      <c r="AC12" s="93" t="s">
        <v>327</v>
      </c>
      <c r="AD12" s="88">
        <f>ROUND(AD4*17.65%,2)</f>
        <v>6711.24</v>
      </c>
      <c r="AE12" s="88">
        <f t="shared" ref="AE12:AI12" si="25">ROUND(AE4*17.65%,2)</f>
        <v>11854.23</v>
      </c>
      <c r="AF12" s="88">
        <f t="shared" si="25"/>
        <v>12203.49</v>
      </c>
      <c r="AG12" s="88">
        <f t="shared" si="25"/>
        <v>12573.3</v>
      </c>
      <c r="AH12" s="88">
        <f t="shared" si="25"/>
        <v>12943.1</v>
      </c>
      <c r="AI12" s="88">
        <f t="shared" si="25"/>
        <v>13333.45</v>
      </c>
    </row>
    <row r="13" s="15" customFormat="1" ht="15.95" customHeight="1" spans="1:35">
      <c r="A13" s="31"/>
      <c r="B13" s="30" t="str">
        <f t="shared" si="22"/>
        <v>环境质量、周围景观</v>
      </c>
      <c r="C13" s="23">
        <f t="shared" si="12"/>
        <v>100</v>
      </c>
      <c r="D13" s="23">
        <f t="shared" si="13"/>
        <v>100</v>
      </c>
      <c r="E13" s="24" t="s">
        <v>230</v>
      </c>
      <c r="F13" s="28">
        <f t="shared" si="14"/>
        <v>100</v>
      </c>
      <c r="G13" s="23">
        <f t="shared" si="15"/>
        <v>100</v>
      </c>
      <c r="H13" s="24" t="s">
        <v>230</v>
      </c>
      <c r="I13" s="60">
        <f t="shared" si="16"/>
        <v>100</v>
      </c>
      <c r="J13" s="23">
        <f t="shared" si="17"/>
        <v>100</v>
      </c>
      <c r="K13" s="24" t="s">
        <v>230</v>
      </c>
      <c r="L13" s="61">
        <f t="shared" si="18"/>
        <v>100</v>
      </c>
      <c r="N13" s="62"/>
      <c r="O13" s="58" t="str">
        <f t="shared" si="23"/>
        <v>环境质量、周围景观</v>
      </c>
      <c r="P13" s="57">
        <v>100</v>
      </c>
      <c r="Q13" s="57">
        <v>100</v>
      </c>
      <c r="R13" s="57">
        <v>100</v>
      </c>
      <c r="S13" s="57">
        <v>100</v>
      </c>
      <c r="T13" s="41"/>
      <c r="U13" s="62"/>
      <c r="V13" s="58" t="s">
        <v>242</v>
      </c>
      <c r="W13" s="57" t="str">
        <f>市场法计算表!W13</f>
        <v>一般</v>
      </c>
      <c r="X13" s="57" t="str">
        <f>市场法计算表!X13</f>
        <v>一般</v>
      </c>
      <c r="Y13" s="57" t="str">
        <f>市场法计算表!Y13</f>
        <v>一般</v>
      </c>
      <c r="Z13" s="57" t="str">
        <f>市场法计算表!Z13</f>
        <v>一般</v>
      </c>
      <c r="AA13" s="85"/>
      <c r="AB13" s="93" t="s">
        <v>328</v>
      </c>
      <c r="AC13" s="88">
        <v>1850</v>
      </c>
      <c r="AD13" s="88"/>
      <c r="AE13" s="87"/>
      <c r="AF13" s="87"/>
      <c r="AG13" s="87"/>
      <c r="AH13" s="87"/>
      <c r="AI13" s="87"/>
    </row>
    <row r="14" s="15" customFormat="1" ht="15.95" customHeight="1" spans="1:35">
      <c r="A14" s="31"/>
      <c r="B14" s="30" t="str">
        <f t="shared" si="22"/>
        <v>城市规划限制</v>
      </c>
      <c r="C14" s="23">
        <f t="shared" si="12"/>
        <v>100</v>
      </c>
      <c r="D14" s="23">
        <f t="shared" si="13"/>
        <v>100</v>
      </c>
      <c r="E14" s="24" t="s">
        <v>230</v>
      </c>
      <c r="F14" s="28">
        <f t="shared" si="14"/>
        <v>100</v>
      </c>
      <c r="G14" s="23">
        <f t="shared" si="15"/>
        <v>100</v>
      </c>
      <c r="H14" s="24" t="s">
        <v>230</v>
      </c>
      <c r="I14" s="60">
        <f t="shared" si="16"/>
        <v>100</v>
      </c>
      <c r="J14" s="23">
        <f t="shared" si="17"/>
        <v>100</v>
      </c>
      <c r="K14" s="24" t="s">
        <v>230</v>
      </c>
      <c r="L14" s="61">
        <f t="shared" si="18"/>
        <v>100</v>
      </c>
      <c r="N14" s="62"/>
      <c r="O14" s="58" t="str">
        <f t="shared" si="23"/>
        <v>城市规划限制</v>
      </c>
      <c r="P14" s="57">
        <v>100</v>
      </c>
      <c r="Q14" s="57">
        <v>100</v>
      </c>
      <c r="R14" s="57">
        <v>100</v>
      </c>
      <c r="S14" s="57">
        <v>100</v>
      </c>
      <c r="T14" s="41"/>
      <c r="U14" s="62"/>
      <c r="V14" s="58" t="s">
        <v>243</v>
      </c>
      <c r="W14" s="57" t="str">
        <f>市场法计算表!W14</f>
        <v>城市规划与房屋实际用途相符</v>
      </c>
      <c r="X14" s="57" t="str">
        <f>市场法计算表!X14</f>
        <v>城市规划与房屋实际用途相符</v>
      </c>
      <c r="Y14" s="57" t="str">
        <f>市场法计算表!Y14</f>
        <v>城市规划与房屋实际用途相符</v>
      </c>
      <c r="Z14" s="57" t="str">
        <f>市场法计算表!Z14</f>
        <v>城市规划与房屋实际用途相符</v>
      </c>
      <c r="AA14" s="94"/>
      <c r="AB14" s="89" t="s">
        <v>329</v>
      </c>
      <c r="AC14" s="89" t="s">
        <v>330</v>
      </c>
      <c r="AD14" s="88">
        <f>AD4-AD8</f>
        <v>29860.49</v>
      </c>
      <c r="AE14" s="88">
        <f t="shared" ref="AE14:AI14" si="26">AE4-AE8</f>
        <v>49995.02</v>
      </c>
      <c r="AF14" s="88">
        <f t="shared" si="26"/>
        <v>51584.99</v>
      </c>
      <c r="AG14" s="88">
        <f t="shared" si="26"/>
        <v>53268.47</v>
      </c>
      <c r="AH14" s="88">
        <f t="shared" si="26"/>
        <v>54951.97</v>
      </c>
      <c r="AI14" s="88">
        <f t="shared" si="26"/>
        <v>56728.99</v>
      </c>
    </row>
    <row r="15" s="15" customFormat="1" ht="15.95" customHeight="1" spans="1:35">
      <c r="A15" s="32"/>
      <c r="B15" s="22" t="s">
        <v>245</v>
      </c>
      <c r="C15" s="23"/>
      <c r="D15" s="33">
        <f>ROUND(D10/F10*D11/F11*D12/F12*D13/F13*D14/F14,4)</f>
        <v>1</v>
      </c>
      <c r="E15" s="33"/>
      <c r="F15" s="33"/>
      <c r="G15" s="33">
        <f>ROUND(G10/I10*G11/I11*G12/I12*G13/I13*G14/I14,4)</f>
        <v>1</v>
      </c>
      <c r="H15" s="33"/>
      <c r="I15" s="33"/>
      <c r="J15" s="33">
        <f>ROUND(J10/L10*J11/L11*J12/L12*J13/L13*J14/L14,4)</f>
        <v>1</v>
      </c>
      <c r="K15" s="33"/>
      <c r="L15" s="33"/>
      <c r="N15" s="63"/>
      <c r="O15" s="58"/>
      <c r="P15" s="64"/>
      <c r="Q15" s="64"/>
      <c r="R15" s="64"/>
      <c r="S15" s="64"/>
      <c r="T15" s="41"/>
      <c r="U15" s="63"/>
      <c r="V15" s="64"/>
      <c r="W15" s="64"/>
      <c r="X15" s="64"/>
      <c r="Y15" s="64"/>
      <c r="Z15" s="64"/>
      <c r="AA15" s="95" t="s">
        <v>331</v>
      </c>
      <c r="AB15" s="93" t="s">
        <v>332</v>
      </c>
      <c r="AC15" s="96">
        <v>0.0275</v>
      </c>
      <c r="AD15" s="88"/>
      <c r="AE15" s="87"/>
      <c r="AF15" s="87"/>
      <c r="AG15" s="87"/>
      <c r="AH15" s="87"/>
      <c r="AI15" s="87"/>
    </row>
    <row r="16" s="15" customFormat="1" ht="15.95" customHeight="1" spans="1:35">
      <c r="A16" s="29" t="s">
        <v>246</v>
      </c>
      <c r="B16" s="22" t="str">
        <f>O16</f>
        <v>建筑物临路状况</v>
      </c>
      <c r="C16" s="23">
        <f t="shared" si="12"/>
        <v>100</v>
      </c>
      <c r="D16" s="23">
        <f>C16</f>
        <v>100</v>
      </c>
      <c r="E16" s="24" t="s">
        <v>230</v>
      </c>
      <c r="F16" s="28">
        <f>Q16</f>
        <v>100</v>
      </c>
      <c r="G16" s="23">
        <f>C16</f>
        <v>100</v>
      </c>
      <c r="H16" s="24" t="s">
        <v>230</v>
      </c>
      <c r="I16" s="61">
        <f>R16</f>
        <v>100</v>
      </c>
      <c r="J16" s="23">
        <f>C16</f>
        <v>100</v>
      </c>
      <c r="K16" s="24" t="s">
        <v>230</v>
      </c>
      <c r="L16" s="61">
        <f>S16</f>
        <v>100</v>
      </c>
      <c r="N16" s="65" t="s">
        <v>246</v>
      </c>
      <c r="O16" s="58" t="str">
        <f>V16</f>
        <v>建筑物临路状况</v>
      </c>
      <c r="P16" s="57">
        <v>100</v>
      </c>
      <c r="Q16" s="57">
        <v>100</v>
      </c>
      <c r="R16" s="57">
        <v>100</v>
      </c>
      <c r="S16" s="57">
        <v>100</v>
      </c>
      <c r="T16" s="41"/>
      <c r="U16" s="62" t="s">
        <v>246</v>
      </c>
      <c r="V16" s="58" t="s">
        <v>248</v>
      </c>
      <c r="W16" s="57" t="str">
        <f>市场法计算表!W16</f>
        <v>沿河街南、铁路桥东、啤酒路西，与时代广场相邻</v>
      </c>
      <c r="X16" s="57" t="str">
        <f>市场法计算表!X16</f>
        <v>沿河街南、铁路桥东、啤酒路西，与时代广场相邻</v>
      </c>
      <c r="Y16" s="57" t="str">
        <f>市场法计算表!Y16</f>
        <v>沿河街南、铁路桥东、啤酒路西，与时代广场相邻</v>
      </c>
      <c r="Z16" s="57" t="str">
        <f>市场法计算表!Z16</f>
        <v>沿河街南、铁路桥东、啤酒路西，与时代广场相邻</v>
      </c>
      <c r="AA16" s="95"/>
      <c r="AB16" s="97" t="s">
        <v>333</v>
      </c>
      <c r="AC16" s="98">
        <v>0.025</v>
      </c>
      <c r="AD16" s="84"/>
      <c r="AE16" s="84"/>
      <c r="AF16" s="84"/>
      <c r="AG16" s="84"/>
      <c r="AH16" s="84"/>
      <c r="AI16" s="84"/>
    </row>
    <row r="17" s="15" customFormat="1" ht="15.95" customHeight="1" spans="1:35">
      <c r="A17" s="31"/>
      <c r="B17" s="22" t="str">
        <f t="shared" ref="B17:B28" si="27">O17</f>
        <v>房屋使用情况</v>
      </c>
      <c r="C17" s="23">
        <f t="shared" si="12"/>
        <v>100</v>
      </c>
      <c r="D17" s="23">
        <f t="shared" ref="D17:D28" si="28">C17</f>
        <v>100</v>
      </c>
      <c r="E17" s="24" t="s">
        <v>230</v>
      </c>
      <c r="F17" s="28">
        <f t="shared" ref="F17:F28" si="29">Q17</f>
        <v>100</v>
      </c>
      <c r="G17" s="23">
        <f t="shared" ref="G17:G28" si="30">C17</f>
        <v>100</v>
      </c>
      <c r="H17" s="24" t="s">
        <v>230</v>
      </c>
      <c r="I17" s="61">
        <f t="shared" ref="I17:I28" si="31">R17</f>
        <v>100</v>
      </c>
      <c r="J17" s="23">
        <f t="shared" ref="J17:J28" si="32">C17</f>
        <v>100</v>
      </c>
      <c r="K17" s="24" t="s">
        <v>230</v>
      </c>
      <c r="L17" s="61">
        <f t="shared" ref="L17:L28" si="33">S17</f>
        <v>100</v>
      </c>
      <c r="N17" s="66"/>
      <c r="O17" s="58" t="str">
        <f t="shared" si="23"/>
        <v>房屋使用情况</v>
      </c>
      <c r="P17" s="57">
        <v>100</v>
      </c>
      <c r="Q17" s="57">
        <v>100</v>
      </c>
      <c r="R17" s="57">
        <v>100</v>
      </c>
      <c r="S17" s="57">
        <v>100</v>
      </c>
      <c r="T17" s="41"/>
      <c r="U17" s="62"/>
      <c r="V17" s="58" t="s">
        <v>250</v>
      </c>
      <c r="W17" s="57" t="str">
        <f>市场法计算表!W17</f>
        <v>维护保养好</v>
      </c>
      <c r="X17" s="57" t="str">
        <f>市场法计算表!X17</f>
        <v>维护保养好</v>
      </c>
      <c r="Y17" s="57" t="str">
        <f>市场法计算表!Y17</f>
        <v>维护保养好</v>
      </c>
      <c r="Z17" s="57" t="str">
        <f>市场法计算表!Z17</f>
        <v>维护保养好</v>
      </c>
      <c r="AA17" s="95"/>
      <c r="AB17" s="97" t="s">
        <v>334</v>
      </c>
      <c r="AC17" s="98">
        <v>0.005</v>
      </c>
      <c r="AD17" s="99"/>
      <c r="AE17" s="99"/>
      <c r="AF17" s="99"/>
      <c r="AG17" s="99"/>
      <c r="AH17" s="99"/>
      <c r="AI17" s="111"/>
    </row>
    <row r="18" s="15" customFormat="1" ht="15.95" customHeight="1" spans="1:35">
      <c r="A18" s="31"/>
      <c r="B18" s="22" t="str">
        <f t="shared" si="27"/>
        <v>建筑物新旧程度</v>
      </c>
      <c r="C18" s="23">
        <f t="shared" si="12"/>
        <v>100</v>
      </c>
      <c r="D18" s="23">
        <f t="shared" si="28"/>
        <v>100</v>
      </c>
      <c r="E18" s="24" t="s">
        <v>230</v>
      </c>
      <c r="F18" s="28">
        <f t="shared" si="29"/>
        <v>100</v>
      </c>
      <c r="G18" s="23">
        <f t="shared" si="30"/>
        <v>100</v>
      </c>
      <c r="H18" s="24" t="s">
        <v>230</v>
      </c>
      <c r="I18" s="61">
        <f t="shared" si="31"/>
        <v>100</v>
      </c>
      <c r="J18" s="23">
        <f t="shared" si="32"/>
        <v>100</v>
      </c>
      <c r="K18" s="24" t="s">
        <v>230</v>
      </c>
      <c r="L18" s="61">
        <f t="shared" si="33"/>
        <v>100</v>
      </c>
      <c r="N18" s="66"/>
      <c r="O18" s="58" t="str">
        <f t="shared" si="23"/>
        <v>建筑物新旧程度</v>
      </c>
      <c r="P18" s="57">
        <v>100</v>
      </c>
      <c r="Q18" s="57">
        <v>100</v>
      </c>
      <c r="R18" s="57">
        <v>100</v>
      </c>
      <c r="S18" s="57">
        <v>100</v>
      </c>
      <c r="T18" s="41"/>
      <c r="U18" s="62"/>
      <c r="V18" s="58" t="s">
        <v>252</v>
      </c>
      <c r="W18" s="57">
        <f>市场法计算表!W18</f>
        <v>0.95</v>
      </c>
      <c r="X18" s="57">
        <f>市场法计算表!X18</f>
        <v>0.95</v>
      </c>
      <c r="Y18" s="57">
        <f>市场法计算表!Y18</f>
        <v>0.95</v>
      </c>
      <c r="Z18" s="57">
        <f>市场法计算表!Z18</f>
        <v>0.95</v>
      </c>
      <c r="AA18" s="95"/>
      <c r="AB18" s="97" t="s">
        <v>335</v>
      </c>
      <c r="AC18" s="98">
        <v>0.015</v>
      </c>
      <c r="AD18" s="84"/>
      <c r="AE18" s="84"/>
      <c r="AF18" s="84"/>
      <c r="AG18" s="84"/>
      <c r="AH18" s="84"/>
      <c r="AI18" s="84"/>
    </row>
    <row r="19" s="15" customFormat="1" ht="15.95" customHeight="1" spans="1:35">
      <c r="A19" s="31"/>
      <c r="B19" s="22" t="str">
        <f t="shared" si="27"/>
        <v>建筑物装修情况</v>
      </c>
      <c r="C19" s="23">
        <f t="shared" si="12"/>
        <v>100</v>
      </c>
      <c r="D19" s="23">
        <f t="shared" si="28"/>
        <v>100</v>
      </c>
      <c r="E19" s="24" t="s">
        <v>230</v>
      </c>
      <c r="F19" s="28">
        <f t="shared" si="29"/>
        <v>100</v>
      </c>
      <c r="G19" s="23">
        <f t="shared" si="30"/>
        <v>100</v>
      </c>
      <c r="H19" s="24" t="s">
        <v>230</v>
      </c>
      <c r="I19" s="61">
        <f t="shared" si="31"/>
        <v>100</v>
      </c>
      <c r="J19" s="23">
        <f t="shared" si="32"/>
        <v>100</v>
      </c>
      <c r="K19" s="24" t="s">
        <v>230</v>
      </c>
      <c r="L19" s="61">
        <f t="shared" si="33"/>
        <v>100</v>
      </c>
      <c r="N19" s="66"/>
      <c r="O19" s="58" t="str">
        <f t="shared" si="23"/>
        <v>建筑物装修情况</v>
      </c>
      <c r="P19" s="57">
        <v>100</v>
      </c>
      <c r="Q19" s="57">
        <v>100</v>
      </c>
      <c r="R19" s="57">
        <v>100</v>
      </c>
      <c r="S19" s="57">
        <v>100</v>
      </c>
      <c r="T19" s="41"/>
      <c r="U19" s="62"/>
      <c r="V19" s="58" t="s">
        <v>253</v>
      </c>
      <c r="W19" s="57" t="str">
        <f>市场法计算表!W19</f>
        <v>毛坯</v>
      </c>
      <c r="X19" s="57" t="s">
        <v>279</v>
      </c>
      <c r="Y19" s="57" t="s">
        <v>279</v>
      </c>
      <c r="Z19" s="57" t="s">
        <v>279</v>
      </c>
      <c r="AA19" s="95"/>
      <c r="AB19" s="97" t="s">
        <v>336</v>
      </c>
      <c r="AC19" s="98">
        <v>-0.0025</v>
      </c>
      <c r="AD19" s="84"/>
      <c r="AE19" s="87"/>
      <c r="AF19" s="87"/>
      <c r="AG19" s="87"/>
      <c r="AH19" s="87"/>
      <c r="AI19" s="87"/>
    </row>
    <row r="20" s="15" customFormat="1" ht="15.95" customHeight="1" spans="1:75">
      <c r="A20" s="31"/>
      <c r="B20" s="22" t="str">
        <f t="shared" si="27"/>
        <v>建筑物设备设施</v>
      </c>
      <c r="C20" s="23">
        <f t="shared" si="12"/>
        <v>100</v>
      </c>
      <c r="D20" s="23">
        <f t="shared" si="28"/>
        <v>100</v>
      </c>
      <c r="E20" s="24"/>
      <c r="F20" s="28">
        <f t="shared" si="29"/>
        <v>100</v>
      </c>
      <c r="G20" s="23">
        <f t="shared" si="30"/>
        <v>100</v>
      </c>
      <c r="H20" s="24"/>
      <c r="I20" s="61">
        <f t="shared" si="31"/>
        <v>100</v>
      </c>
      <c r="J20" s="23">
        <f t="shared" si="32"/>
        <v>100</v>
      </c>
      <c r="K20" s="24"/>
      <c r="L20" s="61">
        <f t="shared" si="33"/>
        <v>100</v>
      </c>
      <c r="N20" s="66"/>
      <c r="O20" s="58" t="str">
        <f t="shared" si="23"/>
        <v>建筑物设备设施</v>
      </c>
      <c r="P20" s="57">
        <v>100</v>
      </c>
      <c r="Q20" s="57">
        <v>100</v>
      </c>
      <c r="R20" s="57">
        <v>100</v>
      </c>
      <c r="S20" s="57">
        <v>100</v>
      </c>
      <c r="T20" s="41"/>
      <c r="U20" s="62"/>
      <c r="V20" s="58" t="s">
        <v>255</v>
      </c>
      <c r="W20" s="57" t="str">
        <f>市场法计算表!W20</f>
        <v>水、电、通讯、消防设施</v>
      </c>
      <c r="X20" s="57" t="str">
        <f>市场法计算表!X20</f>
        <v>水、电、通讯、消防设施</v>
      </c>
      <c r="Y20" s="57" t="str">
        <f>市场法计算表!Y20</f>
        <v>水、电、通讯、消防设施</v>
      </c>
      <c r="Z20" s="57" t="str">
        <f>市场法计算表!Z20</f>
        <v>水、电、通讯、消防设施</v>
      </c>
      <c r="AA20" s="95"/>
      <c r="AB20" s="97" t="s">
        <v>337</v>
      </c>
      <c r="AC20" s="98"/>
      <c r="AD20" s="84">
        <v>0.24</v>
      </c>
      <c r="AE20" s="84">
        <f>AD20+1</f>
        <v>1.24</v>
      </c>
      <c r="AF20" s="84">
        <f t="shared" ref="AF20:AH20" si="34">AE20+1</f>
        <v>2.24</v>
      </c>
      <c r="AG20" s="84">
        <f t="shared" si="34"/>
        <v>3.24</v>
      </c>
      <c r="AH20" s="84">
        <f t="shared" si="34"/>
        <v>4.24</v>
      </c>
      <c r="AI20" s="103" t="s">
        <v>338</v>
      </c>
      <c r="AJ20" s="15">
        <v>6.35</v>
      </c>
      <c r="AK20" s="15">
        <f>AJ20+1</f>
        <v>7.35</v>
      </c>
      <c r="AL20" s="15">
        <f t="shared" ref="AL20:BW20" si="35">AK20+1</f>
        <v>8.35</v>
      </c>
      <c r="AM20" s="15">
        <f t="shared" si="35"/>
        <v>9.35</v>
      </c>
      <c r="AN20" s="15">
        <f t="shared" si="35"/>
        <v>10.35</v>
      </c>
      <c r="AO20" s="15">
        <f t="shared" si="35"/>
        <v>11.35</v>
      </c>
      <c r="AP20" s="15">
        <f t="shared" si="35"/>
        <v>12.35</v>
      </c>
      <c r="AQ20" s="15">
        <f t="shared" si="35"/>
        <v>13.35</v>
      </c>
      <c r="AR20" s="15">
        <f t="shared" si="35"/>
        <v>14.35</v>
      </c>
      <c r="AS20" s="15">
        <f t="shared" si="35"/>
        <v>15.35</v>
      </c>
      <c r="AT20" s="15">
        <f t="shared" si="35"/>
        <v>16.35</v>
      </c>
      <c r="AU20" s="15">
        <f t="shared" si="35"/>
        <v>17.35</v>
      </c>
      <c r="AV20" s="15">
        <f t="shared" si="35"/>
        <v>18.35</v>
      </c>
      <c r="AW20" s="15">
        <f t="shared" si="35"/>
        <v>19.35</v>
      </c>
      <c r="AX20" s="15">
        <f t="shared" si="35"/>
        <v>20.35</v>
      </c>
      <c r="AY20" s="15">
        <f t="shared" si="35"/>
        <v>21.35</v>
      </c>
      <c r="AZ20" s="15">
        <f t="shared" si="35"/>
        <v>22.35</v>
      </c>
      <c r="BA20" s="15">
        <f t="shared" si="35"/>
        <v>23.35</v>
      </c>
      <c r="BB20" s="15">
        <f t="shared" si="35"/>
        <v>24.35</v>
      </c>
      <c r="BC20" s="15">
        <f t="shared" si="35"/>
        <v>25.35</v>
      </c>
      <c r="BD20" s="15">
        <f t="shared" si="35"/>
        <v>26.35</v>
      </c>
      <c r="BE20" s="15">
        <f t="shared" si="35"/>
        <v>27.35</v>
      </c>
      <c r="BF20" s="15">
        <f t="shared" si="35"/>
        <v>28.35</v>
      </c>
      <c r="BG20" s="15">
        <f t="shared" si="35"/>
        <v>29.35</v>
      </c>
      <c r="BH20" s="15">
        <f t="shared" si="35"/>
        <v>30.35</v>
      </c>
      <c r="BI20" s="15">
        <f t="shared" si="35"/>
        <v>31.35</v>
      </c>
      <c r="BJ20" s="15">
        <f t="shared" si="35"/>
        <v>32.35</v>
      </c>
      <c r="BK20" s="15">
        <f t="shared" si="35"/>
        <v>33.35</v>
      </c>
      <c r="BL20" s="15">
        <f t="shared" si="35"/>
        <v>34.35</v>
      </c>
      <c r="BM20" s="15">
        <f t="shared" si="35"/>
        <v>35.35</v>
      </c>
      <c r="BN20" s="15">
        <f t="shared" si="35"/>
        <v>36.35</v>
      </c>
      <c r="BO20" s="15">
        <f t="shared" si="35"/>
        <v>37.35</v>
      </c>
      <c r="BP20" s="15">
        <f t="shared" si="35"/>
        <v>38.35</v>
      </c>
      <c r="BQ20" s="15">
        <f t="shared" si="35"/>
        <v>39.35</v>
      </c>
      <c r="BR20" s="15">
        <f t="shared" si="35"/>
        <v>40.35</v>
      </c>
      <c r="BS20" s="15">
        <f t="shared" si="35"/>
        <v>41.35</v>
      </c>
      <c r="BT20" s="15">
        <f t="shared" si="35"/>
        <v>42.35</v>
      </c>
      <c r="BU20" s="15">
        <f t="shared" si="35"/>
        <v>43.35</v>
      </c>
      <c r="BV20" s="15">
        <f t="shared" si="35"/>
        <v>44.35</v>
      </c>
      <c r="BW20" s="15">
        <f t="shared" si="35"/>
        <v>45.35</v>
      </c>
    </row>
    <row r="21" s="15" customFormat="1" ht="15.95" customHeight="1" spans="1:35">
      <c r="A21" s="31"/>
      <c r="B21" s="22" t="str">
        <f t="shared" si="27"/>
        <v>平面布置</v>
      </c>
      <c r="C21" s="23">
        <f t="shared" si="12"/>
        <v>100</v>
      </c>
      <c r="D21" s="23">
        <f t="shared" si="28"/>
        <v>100</v>
      </c>
      <c r="E21" s="24" t="s">
        <v>230</v>
      </c>
      <c r="F21" s="28">
        <f t="shared" si="29"/>
        <v>100</v>
      </c>
      <c r="G21" s="23">
        <f t="shared" si="30"/>
        <v>100</v>
      </c>
      <c r="H21" s="24" t="s">
        <v>230</v>
      </c>
      <c r="I21" s="61">
        <f t="shared" si="31"/>
        <v>100</v>
      </c>
      <c r="J21" s="23">
        <f t="shared" si="32"/>
        <v>100</v>
      </c>
      <c r="K21" s="24" t="s">
        <v>230</v>
      </c>
      <c r="L21" s="61">
        <f t="shared" si="33"/>
        <v>100</v>
      </c>
      <c r="N21" s="66"/>
      <c r="O21" s="58" t="str">
        <f t="shared" si="23"/>
        <v>平面布置</v>
      </c>
      <c r="P21" s="57">
        <v>100</v>
      </c>
      <c r="Q21" s="57">
        <v>100</v>
      </c>
      <c r="R21" s="57">
        <v>100</v>
      </c>
      <c r="S21" s="57">
        <v>100</v>
      </c>
      <c r="T21" s="41"/>
      <c r="U21" s="62"/>
      <c r="V21" s="58" t="s">
        <v>257</v>
      </c>
      <c r="W21" s="57" t="str">
        <f>市场法计算表!W21</f>
        <v>布局调整相对方便</v>
      </c>
      <c r="X21" s="57" t="str">
        <f>市场法计算表!X21</f>
        <v>布局调整相对方便</v>
      </c>
      <c r="Y21" s="57" t="str">
        <f>市场法计算表!Y21</f>
        <v>布局调整相对方便</v>
      </c>
      <c r="Z21" s="57" t="str">
        <f>市场法计算表!Z21</f>
        <v>布局调整相对方便</v>
      </c>
      <c r="AA21" s="95"/>
      <c r="AB21" s="100" t="s">
        <v>339</v>
      </c>
      <c r="AC21" s="101">
        <f>SUM(AC15:AC20)</f>
        <v>0.07</v>
      </c>
      <c r="AD21" s="87"/>
      <c r="AE21" s="100"/>
      <c r="AF21" s="100"/>
      <c r="AG21" s="100"/>
      <c r="AH21" s="100"/>
      <c r="AI21" s="100"/>
    </row>
    <row r="22" s="15" customFormat="1" ht="15.95" customHeight="1" spans="1:35">
      <c r="A22" s="31"/>
      <c r="B22" s="22" t="str">
        <f t="shared" si="27"/>
        <v>层高</v>
      </c>
      <c r="C22" s="23">
        <f t="shared" si="12"/>
        <v>100</v>
      </c>
      <c r="D22" s="23">
        <f t="shared" si="28"/>
        <v>100</v>
      </c>
      <c r="E22" s="24" t="s">
        <v>230</v>
      </c>
      <c r="F22" s="28">
        <f t="shared" si="29"/>
        <v>100</v>
      </c>
      <c r="G22" s="23">
        <f t="shared" si="30"/>
        <v>100</v>
      </c>
      <c r="H22" s="24" t="s">
        <v>230</v>
      </c>
      <c r="I22" s="61">
        <f t="shared" si="31"/>
        <v>100</v>
      </c>
      <c r="J22" s="23">
        <f t="shared" si="32"/>
        <v>100</v>
      </c>
      <c r="K22" s="24" t="s">
        <v>230</v>
      </c>
      <c r="L22" s="61">
        <f t="shared" si="33"/>
        <v>100</v>
      </c>
      <c r="N22" s="66"/>
      <c r="O22" s="58" t="str">
        <f t="shared" si="23"/>
        <v>层高</v>
      </c>
      <c r="P22" s="57">
        <v>100</v>
      </c>
      <c r="Q22" s="57">
        <v>100</v>
      </c>
      <c r="R22" s="57">
        <v>100</v>
      </c>
      <c r="S22" s="57">
        <v>100</v>
      </c>
      <c r="T22" s="41"/>
      <c r="U22" s="62"/>
      <c r="V22" s="58" t="s">
        <v>259</v>
      </c>
      <c r="W22" s="57">
        <f>市场法计算表!W22</f>
        <v>3</v>
      </c>
      <c r="X22" s="57">
        <f>市场法计算表!X22</f>
        <v>3</v>
      </c>
      <c r="Y22" s="57">
        <f>市场法计算表!Y22</f>
        <v>3</v>
      </c>
      <c r="Z22" s="57">
        <f>市场法计算表!Z22</f>
        <v>3</v>
      </c>
      <c r="AA22" s="102" t="s">
        <v>340</v>
      </c>
      <c r="AB22" s="102"/>
      <c r="AC22" s="103" t="s">
        <v>341</v>
      </c>
      <c r="AD22" s="104">
        <f>ROUND(1/(1+$AC$21)^AD20,4)</f>
        <v>0.9839</v>
      </c>
      <c r="AE22" s="104">
        <f t="shared" ref="AE22:AH22" si="36">ROUND(1/(1+$AC$21)^AE20,4)</f>
        <v>0.9195</v>
      </c>
      <c r="AF22" s="104">
        <f t="shared" si="36"/>
        <v>0.8594</v>
      </c>
      <c r="AG22" s="104">
        <f t="shared" si="36"/>
        <v>0.8031</v>
      </c>
      <c r="AH22" s="104">
        <f t="shared" si="36"/>
        <v>0.7506</v>
      </c>
      <c r="AI22" s="104">
        <f>ROUND(1/(AC21*(1+AC21)^AH20)*(1-1/(1+AC21)^(38.24-AH20)),4)</f>
        <v>9.6483</v>
      </c>
    </row>
    <row r="23" s="15" customFormat="1" ht="15.95" customHeight="1" spans="1:39">
      <c r="A23" s="31"/>
      <c r="B23" s="22" t="str">
        <f t="shared" si="27"/>
        <v>建筑结构</v>
      </c>
      <c r="C23" s="23">
        <f t="shared" si="12"/>
        <v>100</v>
      </c>
      <c r="D23" s="23">
        <f t="shared" si="28"/>
        <v>100</v>
      </c>
      <c r="E23" s="24" t="s">
        <v>230</v>
      </c>
      <c r="F23" s="28">
        <f t="shared" si="29"/>
        <v>100</v>
      </c>
      <c r="G23" s="23">
        <f t="shared" si="30"/>
        <v>100</v>
      </c>
      <c r="H23" s="24" t="s">
        <v>230</v>
      </c>
      <c r="I23" s="61">
        <f t="shared" si="31"/>
        <v>100</v>
      </c>
      <c r="J23" s="23">
        <f t="shared" si="32"/>
        <v>100</v>
      </c>
      <c r="K23" s="24" t="s">
        <v>230</v>
      </c>
      <c r="L23" s="61">
        <f t="shared" si="33"/>
        <v>100</v>
      </c>
      <c r="N23" s="66"/>
      <c r="O23" s="58" t="str">
        <f t="shared" si="23"/>
        <v>建筑结构</v>
      </c>
      <c r="P23" s="57">
        <v>100</v>
      </c>
      <c r="Q23" s="57">
        <v>100</v>
      </c>
      <c r="R23" s="57">
        <v>100</v>
      </c>
      <c r="S23" s="57">
        <v>100</v>
      </c>
      <c r="T23" s="41"/>
      <c r="U23" s="62"/>
      <c r="V23" s="58" t="s">
        <v>260</v>
      </c>
      <c r="W23" s="57" t="str">
        <f>市场法计算表!W23</f>
        <v>混合</v>
      </c>
      <c r="X23" s="57" t="str">
        <f>市场法计算表!X23</f>
        <v>混合</v>
      </c>
      <c r="Y23" s="57" t="str">
        <f>市场法计算表!Y23</f>
        <v>混合</v>
      </c>
      <c r="Z23" s="57" t="str">
        <f>市场法计算表!Z23</f>
        <v>混合</v>
      </c>
      <c r="AA23" s="105" t="s">
        <v>342</v>
      </c>
      <c r="AB23" s="105"/>
      <c r="AC23" s="106" t="s">
        <v>343</v>
      </c>
      <c r="AD23" s="87">
        <f>ROUND(AD14*AD22,2)</f>
        <v>29379.74</v>
      </c>
      <c r="AE23" s="87">
        <f t="shared" ref="AE23:AI23" si="37">ROUND(AE14*AE22,2)</f>
        <v>45970.42</v>
      </c>
      <c r="AF23" s="87">
        <f t="shared" si="37"/>
        <v>44332.14</v>
      </c>
      <c r="AG23" s="87">
        <f t="shared" si="37"/>
        <v>42779.91</v>
      </c>
      <c r="AH23" s="87">
        <f t="shared" si="37"/>
        <v>41246.95</v>
      </c>
      <c r="AI23" s="87">
        <f t="shared" si="37"/>
        <v>547338.31</v>
      </c>
      <c r="AJ23" s="107"/>
      <c r="AK23" s="107"/>
      <c r="AL23" s="107"/>
      <c r="AM23" s="107"/>
    </row>
    <row r="24" s="15" customFormat="1" ht="15.95" customHeight="1" spans="1:39">
      <c r="A24" s="31"/>
      <c r="B24" s="22" t="str">
        <f t="shared" si="27"/>
        <v>建筑面积</v>
      </c>
      <c r="C24" s="23">
        <f t="shared" si="12"/>
        <v>100</v>
      </c>
      <c r="D24" s="23">
        <f t="shared" si="28"/>
        <v>100</v>
      </c>
      <c r="E24" s="24" t="s">
        <v>230</v>
      </c>
      <c r="F24" s="28">
        <f t="shared" si="29"/>
        <v>100</v>
      </c>
      <c r="G24" s="23">
        <f t="shared" si="30"/>
        <v>100</v>
      </c>
      <c r="H24" s="24" t="s">
        <v>230</v>
      </c>
      <c r="I24" s="61">
        <f t="shared" si="31"/>
        <v>100</v>
      </c>
      <c r="J24" s="23">
        <f t="shared" si="32"/>
        <v>100</v>
      </c>
      <c r="K24" s="24" t="s">
        <v>230</v>
      </c>
      <c r="L24" s="61">
        <f t="shared" si="33"/>
        <v>100</v>
      </c>
      <c r="N24" s="66"/>
      <c r="O24" s="58" t="str">
        <f t="shared" si="23"/>
        <v>建筑面积</v>
      </c>
      <c r="P24" s="57">
        <v>100</v>
      </c>
      <c r="Q24" s="57">
        <v>100</v>
      </c>
      <c r="R24" s="57">
        <v>100</v>
      </c>
      <c r="S24" s="57">
        <v>100</v>
      </c>
      <c r="T24" s="41"/>
      <c r="U24" s="62"/>
      <c r="V24" s="58" t="s">
        <v>261</v>
      </c>
      <c r="W24" s="57">
        <v>97.55</v>
      </c>
      <c r="X24" s="57">
        <v>50</v>
      </c>
      <c r="Y24" s="57">
        <v>98</v>
      </c>
      <c r="Z24" s="57">
        <v>75</v>
      </c>
      <c r="AA24" s="82" t="s">
        <v>344</v>
      </c>
      <c r="AB24" s="82"/>
      <c r="AC24" s="106"/>
      <c r="AD24" s="103">
        <f t="shared" ref="AD24" si="38">ROUND(SUM(AD23:AI23),-2)</f>
        <v>751000</v>
      </c>
      <c r="AE24" s="103"/>
      <c r="AF24" s="103"/>
      <c r="AG24" s="103"/>
      <c r="AH24" s="103"/>
      <c r="AI24" s="103"/>
      <c r="AJ24" s="107"/>
      <c r="AK24" s="107"/>
      <c r="AL24" s="107"/>
      <c r="AM24" s="107"/>
    </row>
    <row r="25" s="15" customFormat="1" ht="15.95" customHeight="1" spans="1:39">
      <c r="A25" s="31"/>
      <c r="B25" s="22" t="str">
        <f t="shared" si="27"/>
        <v>楼层数</v>
      </c>
      <c r="C25" s="23">
        <f t="shared" si="12"/>
        <v>100</v>
      </c>
      <c r="D25" s="23">
        <f t="shared" si="28"/>
        <v>100</v>
      </c>
      <c r="E25" s="24" t="s">
        <v>230</v>
      </c>
      <c r="F25" s="28">
        <f t="shared" si="29"/>
        <v>100</v>
      </c>
      <c r="G25" s="23">
        <f t="shared" si="30"/>
        <v>100</v>
      </c>
      <c r="H25" s="24" t="s">
        <v>230</v>
      </c>
      <c r="I25" s="61">
        <f t="shared" si="31"/>
        <v>100</v>
      </c>
      <c r="J25" s="23">
        <f t="shared" si="32"/>
        <v>100</v>
      </c>
      <c r="K25" s="24" t="s">
        <v>230</v>
      </c>
      <c r="L25" s="61">
        <f t="shared" si="33"/>
        <v>100</v>
      </c>
      <c r="N25" s="66"/>
      <c r="O25" s="58" t="str">
        <f t="shared" si="23"/>
        <v>楼层数</v>
      </c>
      <c r="P25" s="57">
        <v>100</v>
      </c>
      <c r="Q25" s="57">
        <v>100</v>
      </c>
      <c r="R25" s="57">
        <v>100</v>
      </c>
      <c r="S25" s="57">
        <v>100</v>
      </c>
      <c r="T25" s="41"/>
      <c r="U25" s="62"/>
      <c r="V25" s="58" t="s">
        <v>262</v>
      </c>
      <c r="W25" s="57" t="str">
        <f>市场法计算表!W25</f>
        <v>地上9层</v>
      </c>
      <c r="X25" s="57" t="str">
        <f>市场法计算表!X25</f>
        <v>地上9层</v>
      </c>
      <c r="Y25" s="57" t="str">
        <f>市场法计算表!Y25</f>
        <v>地上9层</v>
      </c>
      <c r="Z25" s="57" t="str">
        <f>市场法计算表!Z25</f>
        <v>地上9层</v>
      </c>
      <c r="AB25" s="107"/>
      <c r="AC25" s="107"/>
      <c r="AD25" s="108"/>
      <c r="AE25" s="107"/>
      <c r="AF25" s="107"/>
      <c r="AG25" s="107"/>
      <c r="AH25" s="107"/>
      <c r="AI25" s="107"/>
      <c r="AJ25" s="107"/>
      <c r="AK25" s="107"/>
      <c r="AL25" s="107"/>
      <c r="AM25" s="107"/>
    </row>
    <row r="26" s="15" customFormat="1" ht="15.95" customHeight="1" spans="1:39">
      <c r="A26" s="31"/>
      <c r="B26" s="22" t="str">
        <f t="shared" si="27"/>
        <v>所在层数</v>
      </c>
      <c r="C26" s="23">
        <f t="shared" si="12"/>
        <v>100</v>
      </c>
      <c r="D26" s="23">
        <f t="shared" si="28"/>
        <v>100</v>
      </c>
      <c r="E26" s="24" t="s">
        <v>230</v>
      </c>
      <c r="F26" s="28">
        <f t="shared" si="29"/>
        <v>100</v>
      </c>
      <c r="G26" s="23">
        <f t="shared" si="30"/>
        <v>100</v>
      </c>
      <c r="H26" s="24" t="s">
        <v>230</v>
      </c>
      <c r="I26" s="61">
        <f t="shared" si="31"/>
        <v>100</v>
      </c>
      <c r="J26" s="23">
        <f t="shared" si="32"/>
        <v>100</v>
      </c>
      <c r="K26" s="24" t="s">
        <v>230</v>
      </c>
      <c r="L26" s="61">
        <f t="shared" si="33"/>
        <v>100</v>
      </c>
      <c r="N26" s="66"/>
      <c r="O26" s="58" t="str">
        <f t="shared" si="23"/>
        <v>所在层数</v>
      </c>
      <c r="P26" s="57">
        <v>100</v>
      </c>
      <c r="Q26" s="57">
        <v>100</v>
      </c>
      <c r="R26" s="57">
        <v>100</v>
      </c>
      <c r="S26" s="57">
        <v>100</v>
      </c>
      <c r="T26" s="41"/>
      <c r="U26" s="62"/>
      <c r="V26" s="58" t="s">
        <v>110</v>
      </c>
      <c r="W26" s="57">
        <f>市场法计算表!W26</f>
        <v>3</v>
      </c>
      <c r="X26" s="57">
        <f>市场法计算表!X26</f>
        <v>3</v>
      </c>
      <c r="Y26" s="57">
        <f>市场法计算表!Y26</f>
        <v>3</v>
      </c>
      <c r="Z26" s="57">
        <f>市场法计算表!Z26</f>
        <v>3</v>
      </c>
      <c r="AB26" s="107"/>
      <c r="AC26" s="107"/>
      <c r="AD26" s="108"/>
      <c r="AE26" s="107"/>
      <c r="AF26" s="107"/>
      <c r="AG26" s="107"/>
      <c r="AH26" s="107"/>
      <c r="AI26" s="107"/>
      <c r="AJ26" s="107"/>
      <c r="AK26" s="107"/>
      <c r="AL26" s="107"/>
      <c r="AM26" s="107"/>
    </row>
    <row r="27" s="15" customFormat="1" ht="15.95" customHeight="1" spans="1:39">
      <c r="A27" s="31"/>
      <c r="B27" s="22" t="str">
        <f t="shared" si="27"/>
        <v>朝向</v>
      </c>
      <c r="C27" s="23">
        <f t="shared" si="12"/>
        <v>100</v>
      </c>
      <c r="D27" s="23">
        <f t="shared" si="28"/>
        <v>100</v>
      </c>
      <c r="E27" s="24" t="s">
        <v>230</v>
      </c>
      <c r="F27" s="28">
        <f t="shared" si="29"/>
        <v>100</v>
      </c>
      <c r="G27" s="23">
        <f t="shared" si="30"/>
        <v>100</v>
      </c>
      <c r="H27" s="24" t="s">
        <v>230</v>
      </c>
      <c r="I27" s="61">
        <f t="shared" si="31"/>
        <v>100</v>
      </c>
      <c r="J27" s="23">
        <f t="shared" si="32"/>
        <v>100</v>
      </c>
      <c r="K27" s="24" t="s">
        <v>230</v>
      </c>
      <c r="L27" s="61">
        <f t="shared" si="33"/>
        <v>100</v>
      </c>
      <c r="N27" s="66"/>
      <c r="O27" s="58" t="str">
        <f t="shared" si="23"/>
        <v>朝向</v>
      </c>
      <c r="P27" s="57">
        <v>100</v>
      </c>
      <c r="Q27" s="57">
        <v>100</v>
      </c>
      <c r="R27" s="57">
        <v>100</v>
      </c>
      <c r="S27" s="57">
        <v>100</v>
      </c>
      <c r="T27" s="41"/>
      <c r="U27" s="62"/>
      <c r="V27" s="58" t="s">
        <v>111</v>
      </c>
      <c r="W27" s="57" t="str">
        <f>市场法计算表!W27</f>
        <v>南北</v>
      </c>
      <c r="X27" s="57" t="str">
        <f>市场法计算表!X27</f>
        <v>南北</v>
      </c>
      <c r="Y27" s="57" t="str">
        <f>市场法计算表!Y27</f>
        <v>南北</v>
      </c>
      <c r="Z27" s="57" t="str">
        <f>市场法计算表!Z27</f>
        <v>南北</v>
      </c>
      <c r="AB27" s="107"/>
      <c r="AC27" s="107"/>
      <c r="AD27" s="108"/>
      <c r="AE27" s="107"/>
      <c r="AF27" s="107"/>
      <c r="AG27" s="107"/>
      <c r="AH27" s="107"/>
      <c r="AI27" s="107"/>
      <c r="AJ27" s="107"/>
      <c r="AK27" s="107"/>
      <c r="AL27" s="107"/>
      <c r="AM27" s="107"/>
    </row>
    <row r="28" s="15" customFormat="1" ht="15.95" customHeight="1" spans="1:39">
      <c r="A28" s="31"/>
      <c r="B28" s="22" t="str">
        <f t="shared" si="27"/>
        <v>租赁方式</v>
      </c>
      <c r="C28" s="23">
        <f t="shared" si="12"/>
        <v>100</v>
      </c>
      <c r="D28" s="23">
        <f t="shared" si="28"/>
        <v>100</v>
      </c>
      <c r="E28" s="24" t="s">
        <v>230</v>
      </c>
      <c r="F28" s="28">
        <f t="shared" si="29"/>
        <v>100</v>
      </c>
      <c r="G28" s="23">
        <f t="shared" si="30"/>
        <v>100</v>
      </c>
      <c r="H28" s="24" t="s">
        <v>230</v>
      </c>
      <c r="I28" s="61">
        <f t="shared" si="31"/>
        <v>100</v>
      </c>
      <c r="J28" s="23">
        <f t="shared" si="32"/>
        <v>100</v>
      </c>
      <c r="K28" s="24" t="s">
        <v>230</v>
      </c>
      <c r="L28" s="61">
        <f t="shared" si="33"/>
        <v>100</v>
      </c>
      <c r="N28" s="67"/>
      <c r="O28" s="58" t="str">
        <f t="shared" si="23"/>
        <v>租赁方式</v>
      </c>
      <c r="P28" s="57">
        <v>100</v>
      </c>
      <c r="Q28" s="57">
        <v>100</v>
      </c>
      <c r="R28" s="57">
        <v>100</v>
      </c>
      <c r="S28" s="57">
        <v>100</v>
      </c>
      <c r="U28" s="62"/>
      <c r="V28" s="58" t="s">
        <v>345</v>
      </c>
      <c r="W28" s="57" t="s">
        <v>346</v>
      </c>
      <c r="X28" s="57" t="s">
        <v>346</v>
      </c>
      <c r="Y28" s="57" t="s">
        <v>346</v>
      </c>
      <c r="Z28" s="57" t="s">
        <v>346</v>
      </c>
      <c r="AB28" s="107"/>
      <c r="AC28" s="107"/>
      <c r="AD28" s="108"/>
      <c r="AE28" s="107"/>
      <c r="AF28" s="107"/>
      <c r="AG28" s="107"/>
      <c r="AH28" s="107"/>
      <c r="AI28" s="107"/>
      <c r="AJ28" s="107"/>
      <c r="AK28" s="107"/>
      <c r="AL28" s="107"/>
      <c r="AM28" s="107"/>
    </row>
    <row r="29" s="15" customFormat="1" ht="15.95" customHeight="1" spans="1:39">
      <c r="A29" s="32"/>
      <c r="B29" s="22" t="s">
        <v>245</v>
      </c>
      <c r="C29" s="26"/>
      <c r="D29" s="34">
        <f>ROUND(D16/F16*D17/F17*D18/F18*D19/F19*D20/F20*D21/F21*D22/F22*D23/F23*D24/F24*D25/F25*D26/F26*D27/F27*D28/F28,4)</f>
        <v>1</v>
      </c>
      <c r="E29" s="34"/>
      <c r="F29" s="34"/>
      <c r="G29" s="34">
        <f t="shared" ref="G29" si="39">ROUND(G16/I16*G17/I17*G18/I18*G19/I19*G20/I20*G21/I21*G22/I22*G23/I23*G24/I24*G25/I25*G26/I26*G27/I27*G28/I28,4)</f>
        <v>1</v>
      </c>
      <c r="H29" s="34"/>
      <c r="I29" s="34"/>
      <c r="J29" s="34">
        <f t="shared" ref="J29" si="40">ROUND(J16/L16*J17/L17*J18/L18*J19/L19*J20/L20*J21/L21*J22/L22*J23/L23*J24/L24*J25/L25*J26/L26*J27/L27*J28/L28,4)</f>
        <v>1</v>
      </c>
      <c r="K29" s="34"/>
      <c r="L29" s="34"/>
      <c r="AB29" s="107"/>
      <c r="AC29" s="107"/>
      <c r="AD29" s="108"/>
      <c r="AE29" s="107"/>
      <c r="AF29" s="107"/>
      <c r="AG29" s="107"/>
      <c r="AH29" s="107"/>
      <c r="AI29" s="107"/>
      <c r="AJ29" s="107"/>
      <c r="AK29" s="107"/>
      <c r="AL29" s="107"/>
      <c r="AM29" s="107"/>
    </row>
    <row r="30" s="15" customFormat="1" ht="15.95" customHeight="1" spans="1:39">
      <c r="A30" s="22" t="s">
        <v>291</v>
      </c>
      <c r="B30" s="22"/>
      <c r="C30" s="26"/>
      <c r="D30" s="35">
        <f>ROUND(D6*D7/F7*D8/F8*D9/F9*D15*D29,2)</f>
        <v>53.73</v>
      </c>
      <c r="E30" s="35"/>
      <c r="F30" s="35"/>
      <c r="G30" s="35">
        <f t="shared" ref="G30" si="41">ROUND(G6*G7/I7*G8/I8*G9/I9*G15*G29,2)</f>
        <v>60.59</v>
      </c>
      <c r="H30" s="35"/>
      <c r="I30" s="35"/>
      <c r="J30" s="35">
        <f t="shared" ref="J30" si="42">ROUND(J6*J7/L7*J8/L8*J9/L9*J15*J29,2)</f>
        <v>57.76</v>
      </c>
      <c r="K30" s="35"/>
      <c r="L30" s="35"/>
      <c r="AB30" s="107"/>
      <c r="AC30" s="107"/>
      <c r="AD30" s="108"/>
      <c r="AE30" s="107"/>
      <c r="AF30" s="107"/>
      <c r="AG30" s="107"/>
      <c r="AH30" s="107"/>
      <c r="AI30" s="107"/>
      <c r="AJ30" s="107"/>
      <c r="AK30" s="107"/>
      <c r="AL30" s="107"/>
      <c r="AM30" s="107"/>
    </row>
    <row r="31" s="16" customFormat="1" ht="15.95" customHeight="1" spans="1:39">
      <c r="A31" s="36" t="s">
        <v>265</v>
      </c>
      <c r="B31" s="37"/>
      <c r="C31" s="38">
        <f>ROUND((D30+G30+J30)/3,2)</f>
        <v>57.36</v>
      </c>
      <c r="D31" s="39"/>
      <c r="E31" s="39"/>
      <c r="F31" s="39"/>
      <c r="G31" s="39"/>
      <c r="H31" s="39"/>
      <c r="I31" s="39"/>
      <c r="J31" s="39"/>
      <c r="K31" s="39"/>
      <c r="L31" s="68"/>
      <c r="X31" s="16">
        <f>ROUND(600*1.35*1.3*12,-2)</f>
        <v>12600</v>
      </c>
      <c r="Y31" s="16">
        <f>ROUND(750*1.35*1.3*12,-2)</f>
        <v>15800</v>
      </c>
      <c r="Z31" s="16">
        <f>ROUND(800*1.35*1.3*12,-2)</f>
        <v>16800</v>
      </c>
      <c r="AB31" s="107"/>
      <c r="AC31" s="107"/>
      <c r="AD31" s="108"/>
      <c r="AE31" s="107"/>
      <c r="AF31" s="107"/>
      <c r="AG31" s="107"/>
      <c r="AH31" s="107"/>
      <c r="AI31" s="107"/>
      <c r="AJ31" s="107"/>
      <c r="AK31" s="107"/>
      <c r="AL31" s="107"/>
      <c r="AM31" s="107"/>
    </row>
    <row r="32" s="16" customFormat="1" ht="15.95" customHeight="1" spans="1:39">
      <c r="A32" s="40"/>
      <c r="B32" s="40"/>
      <c r="C32" s="41"/>
      <c r="D32" s="39">
        <f>D34/D6</f>
        <v>-0.0384753042233358</v>
      </c>
      <c r="E32" s="39"/>
      <c r="F32" s="39"/>
      <c r="G32" s="39">
        <f>G34/G6</f>
        <v>0.0203772313910408</v>
      </c>
      <c r="H32" s="39"/>
      <c r="I32" s="39"/>
      <c r="J32" s="39">
        <f>J34/J6</f>
        <v>0.0639160066310554</v>
      </c>
      <c r="K32" s="39"/>
      <c r="L32" s="39"/>
      <c r="X32" s="16">
        <f>X31/X24</f>
        <v>252</v>
      </c>
      <c r="Y32" s="16">
        <f t="shared" ref="Y32:Z32" si="43">Y31/Y24</f>
        <v>161.224489795918</v>
      </c>
      <c r="Z32" s="16">
        <f t="shared" si="43"/>
        <v>224</v>
      </c>
      <c r="AB32" s="107"/>
      <c r="AC32" s="107"/>
      <c r="AD32" s="108"/>
      <c r="AE32" s="107"/>
      <c r="AF32" s="107"/>
      <c r="AG32" s="107"/>
      <c r="AH32" s="107"/>
      <c r="AI32" s="107"/>
      <c r="AJ32" s="107"/>
      <c r="AK32" s="107"/>
      <c r="AL32" s="107"/>
      <c r="AM32" s="107"/>
    </row>
    <row r="33" ht="15.95" customHeight="1" spans="1:39">
      <c r="A33" s="42"/>
      <c r="B33" s="42"/>
      <c r="C33" s="42"/>
      <c r="D33" s="43"/>
      <c r="E33" s="43"/>
      <c r="F33" s="43"/>
      <c r="G33" s="43"/>
      <c r="H33" s="43"/>
      <c r="I33" s="43"/>
      <c r="J33" s="43"/>
      <c r="K33" s="43"/>
      <c r="L33" s="43"/>
      <c r="X33">
        <f>13500/12</f>
        <v>1125</v>
      </c>
      <c r="Y33">
        <f>17000/12</f>
        <v>1416.66666666667</v>
      </c>
      <c r="Z33">
        <f>18000/12</f>
        <v>1500</v>
      </c>
      <c r="AB33" s="109"/>
      <c r="AC33" s="109"/>
      <c r="AD33" s="110"/>
      <c r="AE33" s="109"/>
      <c r="AF33" s="109"/>
      <c r="AG33" s="109"/>
      <c r="AH33" s="109"/>
      <c r="AI33" s="109"/>
      <c r="AJ33" s="109"/>
      <c r="AK33" s="109"/>
      <c r="AL33" s="109"/>
      <c r="AM33" s="109"/>
    </row>
    <row r="34" ht="15.95" customHeight="1" spans="1:39">
      <c r="A34" s="42"/>
      <c r="B34" s="42"/>
      <c r="C34" s="42"/>
      <c r="D34" s="44">
        <f>D30-D6</f>
        <v>-2.15000000000001</v>
      </c>
      <c r="E34" s="44"/>
      <c r="F34" s="44"/>
      <c r="G34" s="44">
        <f>G30-G6</f>
        <v>1.21</v>
      </c>
      <c r="H34" s="44"/>
      <c r="I34" s="44"/>
      <c r="J34" s="44">
        <f>J30-J6</f>
        <v>3.47</v>
      </c>
      <c r="K34" s="44"/>
      <c r="L34" s="44"/>
      <c r="AB34" s="109"/>
      <c r="AC34" s="109"/>
      <c r="AD34" s="110"/>
      <c r="AE34" s="109"/>
      <c r="AF34" s="109"/>
      <c r="AG34" s="109"/>
      <c r="AH34" s="109"/>
      <c r="AI34" s="109"/>
      <c r="AJ34" s="109"/>
      <c r="AK34" s="109"/>
      <c r="AL34" s="109"/>
      <c r="AM34" s="109"/>
    </row>
    <row r="35" s="17" customFormat="1" ht="15.95" customHeight="1" spans="4:30">
      <c r="D35" s="45">
        <v>0.2951</v>
      </c>
      <c r="E35" s="45"/>
      <c r="F35" s="45"/>
      <c r="G35" s="45"/>
      <c r="H35" s="45"/>
      <c r="I35" s="45"/>
      <c r="J35" s="45"/>
      <c r="K35" s="45"/>
      <c r="L35" s="45"/>
      <c r="AD35" s="46"/>
    </row>
    <row r="36" s="17" customFormat="1" ht="15.95" customHeight="1" spans="3:30">
      <c r="C36" s="46"/>
      <c r="D36" s="46"/>
      <c r="E36" s="46"/>
      <c r="F36" s="46"/>
      <c r="G36" s="46"/>
      <c r="H36" s="46"/>
      <c r="I36" s="46"/>
      <c r="J36" s="69"/>
      <c r="K36" s="69"/>
      <c r="L36" s="69"/>
      <c r="AD36" s="46"/>
    </row>
    <row r="37" s="17" customFormat="1" ht="15.95" customHeight="1" spans="3:30">
      <c r="C37" s="46"/>
      <c r="D37" s="46"/>
      <c r="E37" s="46"/>
      <c r="F37" s="46"/>
      <c r="G37" s="46"/>
      <c r="H37" s="46"/>
      <c r="I37" s="46"/>
      <c r="J37" s="69"/>
      <c r="K37" s="69"/>
      <c r="L37" s="69"/>
      <c r="M37" s="70"/>
      <c r="N37" s="70"/>
      <c r="AD37" s="46"/>
    </row>
    <row r="38" ht="15.95" customHeight="1" spans="3:39">
      <c r="C38" s="42"/>
      <c r="D38" s="47"/>
      <c r="E38" s="47"/>
      <c r="F38" s="47"/>
      <c r="G38" s="48"/>
      <c r="H38" s="48"/>
      <c r="I38" s="48"/>
      <c r="J38" s="71"/>
      <c r="K38" s="71"/>
      <c r="L38" s="71"/>
      <c r="M38" s="72"/>
      <c r="N38" s="72"/>
      <c r="O38" s="54"/>
      <c r="AB38" s="109"/>
      <c r="AC38" s="109"/>
      <c r="AD38" s="110"/>
      <c r="AE38" s="109"/>
      <c r="AF38" s="109"/>
      <c r="AG38" s="109"/>
      <c r="AH38" s="109"/>
      <c r="AI38" s="109"/>
      <c r="AJ38" s="109"/>
      <c r="AK38" s="109"/>
      <c r="AL38" s="109"/>
      <c r="AM38" s="109"/>
    </row>
    <row r="39" ht="15.95" customHeight="1" spans="2:16">
      <c r="B39" s="49"/>
      <c r="C39" s="42"/>
      <c r="D39" s="47"/>
      <c r="E39" s="47"/>
      <c r="F39" s="47"/>
      <c r="G39" s="48"/>
      <c r="H39" s="48"/>
      <c r="I39" s="48"/>
      <c r="J39" s="71"/>
      <c r="K39" s="71"/>
      <c r="L39" s="71"/>
      <c r="M39" s="52"/>
      <c r="N39" s="52"/>
      <c r="O39" s="53"/>
      <c r="P39" s="53"/>
    </row>
    <row r="40" ht="15.95" customHeight="1" spans="2:16">
      <c r="B40" s="50"/>
      <c r="C40" s="51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3"/>
      <c r="P40" s="53"/>
    </row>
    <row r="41" ht="15.95" customHeight="1" spans="2:16">
      <c r="B41" s="50"/>
      <c r="C41" s="50"/>
      <c r="D41" s="53"/>
      <c r="E41" s="53"/>
      <c r="F41" s="53"/>
      <c r="G41" s="53"/>
      <c r="H41" s="53"/>
      <c r="I41" s="50"/>
      <c r="J41" s="53"/>
      <c r="K41" s="53"/>
      <c r="L41" s="53"/>
      <c r="M41" s="53"/>
      <c r="N41" s="53"/>
      <c r="O41" s="53"/>
      <c r="P41" s="53"/>
    </row>
    <row r="42" spans="2:16"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</row>
    <row r="43" spans="15:15">
      <c r="O43" s="53"/>
    </row>
    <row r="44" spans="10:12">
      <c r="J44" s="73"/>
      <c r="K44" s="73"/>
      <c r="L44" s="73"/>
    </row>
    <row r="45" spans="2:2">
      <c r="B45" s="54"/>
    </row>
    <row r="46" spans="2:3">
      <c r="B46" s="54"/>
      <c r="C46" s="54"/>
    </row>
    <row r="47" spans="2:2">
      <c r="B47" s="54"/>
    </row>
    <row r="48" spans="2:2">
      <c r="B48" s="54"/>
    </row>
    <row r="49" spans="2:2">
      <c r="B49" s="54"/>
    </row>
    <row r="50" spans="2:2">
      <c r="B50" s="54"/>
    </row>
    <row r="51" spans="2:2">
      <c r="B51" s="54"/>
    </row>
    <row r="52" spans="2:2">
      <c r="B52" s="54"/>
    </row>
  </sheetData>
  <mergeCells count="92">
    <mergeCell ref="A1:L1"/>
    <mergeCell ref="N1:S1"/>
    <mergeCell ref="U1:Z1"/>
    <mergeCell ref="A2:B2"/>
    <mergeCell ref="D2:F2"/>
    <mergeCell ref="G2:I2"/>
    <mergeCell ref="J2:L2"/>
    <mergeCell ref="N2:O2"/>
    <mergeCell ref="U2:V2"/>
    <mergeCell ref="A3:B3"/>
    <mergeCell ref="D3:F3"/>
    <mergeCell ref="G3:I3"/>
    <mergeCell ref="J3:L3"/>
    <mergeCell ref="N3:O3"/>
    <mergeCell ref="U3:V3"/>
    <mergeCell ref="AA3:AB3"/>
    <mergeCell ref="A4:B4"/>
    <mergeCell ref="D4:F4"/>
    <mergeCell ref="G4:I4"/>
    <mergeCell ref="J4:L4"/>
    <mergeCell ref="N4:O4"/>
    <mergeCell ref="U4:V4"/>
    <mergeCell ref="A5:B5"/>
    <mergeCell ref="D5:F5"/>
    <mergeCell ref="G5:I5"/>
    <mergeCell ref="J5:L5"/>
    <mergeCell ref="N5:O5"/>
    <mergeCell ref="U5:V5"/>
    <mergeCell ref="A6:B6"/>
    <mergeCell ref="D6:F6"/>
    <mergeCell ref="G6:I6"/>
    <mergeCell ref="J6:L6"/>
    <mergeCell ref="N6:O6"/>
    <mergeCell ref="U6:V6"/>
    <mergeCell ref="A7:B7"/>
    <mergeCell ref="N7:O7"/>
    <mergeCell ref="U7:V7"/>
    <mergeCell ref="A8:B8"/>
    <mergeCell ref="N8:O8"/>
    <mergeCell ref="U8:V8"/>
    <mergeCell ref="A9:B9"/>
    <mergeCell ref="N9:O9"/>
    <mergeCell ref="U9:V9"/>
    <mergeCell ref="D15:F15"/>
    <mergeCell ref="G15:I15"/>
    <mergeCell ref="J15:L15"/>
    <mergeCell ref="AA22:AB22"/>
    <mergeCell ref="AA23:AB23"/>
    <mergeCell ref="AA24:AB24"/>
    <mergeCell ref="AD24:AI24"/>
    <mergeCell ref="D29:F29"/>
    <mergeCell ref="G29:I29"/>
    <mergeCell ref="J29:L29"/>
    <mergeCell ref="A30:B30"/>
    <mergeCell ref="D30:F30"/>
    <mergeCell ref="G30:I30"/>
    <mergeCell ref="J30:L30"/>
    <mergeCell ref="A31:B31"/>
    <mergeCell ref="C31:L31"/>
    <mergeCell ref="D32:F32"/>
    <mergeCell ref="G32:I32"/>
    <mergeCell ref="J32:L32"/>
    <mergeCell ref="D33:F33"/>
    <mergeCell ref="G33:I33"/>
    <mergeCell ref="J33:L33"/>
    <mergeCell ref="D34:F34"/>
    <mergeCell ref="G34:I34"/>
    <mergeCell ref="J34:L34"/>
    <mergeCell ref="D35:F35"/>
    <mergeCell ref="G35:I35"/>
    <mergeCell ref="J35:L35"/>
    <mergeCell ref="D36:F36"/>
    <mergeCell ref="G36:I36"/>
    <mergeCell ref="J36:L36"/>
    <mergeCell ref="D37:F37"/>
    <mergeCell ref="G37:I37"/>
    <mergeCell ref="J37:L37"/>
    <mergeCell ref="D38:F38"/>
    <mergeCell ref="G38:I38"/>
    <mergeCell ref="J38:L38"/>
    <mergeCell ref="D39:F39"/>
    <mergeCell ref="G39:I39"/>
    <mergeCell ref="J39:L39"/>
    <mergeCell ref="J44:L44"/>
    <mergeCell ref="A10:A15"/>
    <mergeCell ref="A16:A29"/>
    <mergeCell ref="N10:N14"/>
    <mergeCell ref="N16:N28"/>
    <mergeCell ref="U10:U14"/>
    <mergeCell ref="U16:U28"/>
    <mergeCell ref="AA4:AA14"/>
    <mergeCell ref="AA15:AA21"/>
  </mergeCells>
  <pageMargins left="0.590277777777778" right="0.590277777777778" top="0.984027777777778" bottom="0.786805555555556" header="0.590277777777778" footer="0.590277777777778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"/>
  <sheetViews>
    <sheetView workbookViewId="0">
      <selection activeCell="C16" sqref="C16"/>
    </sheetView>
  </sheetViews>
  <sheetFormatPr defaultColWidth="9" defaultRowHeight="15.75" outlineLevelCol="6"/>
  <cols>
    <col min="1" max="1" width="16.625" customWidth="1"/>
    <col min="2" max="2" width="25.875" customWidth="1"/>
    <col min="3" max="3" width="16.625" customWidth="1"/>
    <col min="4" max="4" width="25.625" customWidth="1"/>
    <col min="257" max="257" width="16.625" customWidth="1"/>
    <col min="258" max="258" width="25.875" customWidth="1"/>
    <col min="259" max="259" width="16.625" customWidth="1"/>
    <col min="260" max="260" width="25.625" customWidth="1"/>
    <col min="513" max="513" width="16.625" customWidth="1"/>
    <col min="514" max="514" width="25.875" customWidth="1"/>
    <col min="515" max="515" width="16.625" customWidth="1"/>
    <col min="516" max="516" width="25.625" customWidth="1"/>
    <col min="769" max="769" width="16.625" customWidth="1"/>
    <col min="770" max="770" width="25.875" customWidth="1"/>
    <col min="771" max="771" width="16.625" customWidth="1"/>
    <col min="772" max="772" width="25.625" customWidth="1"/>
    <col min="1025" max="1025" width="16.625" customWidth="1"/>
    <col min="1026" max="1026" width="25.875" customWidth="1"/>
    <col min="1027" max="1027" width="16.625" customWidth="1"/>
    <col min="1028" max="1028" width="25.625" customWidth="1"/>
    <col min="1281" max="1281" width="16.625" customWidth="1"/>
    <col min="1282" max="1282" width="25.875" customWidth="1"/>
    <col min="1283" max="1283" width="16.625" customWidth="1"/>
    <col min="1284" max="1284" width="25.625" customWidth="1"/>
    <col min="1537" max="1537" width="16.625" customWidth="1"/>
    <col min="1538" max="1538" width="25.875" customWidth="1"/>
    <col min="1539" max="1539" width="16.625" customWidth="1"/>
    <col min="1540" max="1540" width="25.625" customWidth="1"/>
    <col min="1793" max="1793" width="16.625" customWidth="1"/>
    <col min="1794" max="1794" width="25.875" customWidth="1"/>
    <col min="1795" max="1795" width="16.625" customWidth="1"/>
    <col min="1796" max="1796" width="25.625" customWidth="1"/>
    <col min="2049" max="2049" width="16.625" customWidth="1"/>
    <col min="2050" max="2050" width="25.875" customWidth="1"/>
    <col min="2051" max="2051" width="16.625" customWidth="1"/>
    <col min="2052" max="2052" width="25.625" customWidth="1"/>
    <col min="2305" max="2305" width="16.625" customWidth="1"/>
    <col min="2306" max="2306" width="25.875" customWidth="1"/>
    <col min="2307" max="2307" width="16.625" customWidth="1"/>
    <col min="2308" max="2308" width="25.625" customWidth="1"/>
    <col min="2561" max="2561" width="16.625" customWidth="1"/>
    <col min="2562" max="2562" width="25.875" customWidth="1"/>
    <col min="2563" max="2563" width="16.625" customWidth="1"/>
    <col min="2564" max="2564" width="25.625" customWidth="1"/>
    <col min="2817" max="2817" width="16.625" customWidth="1"/>
    <col min="2818" max="2818" width="25.875" customWidth="1"/>
    <col min="2819" max="2819" width="16.625" customWidth="1"/>
    <col min="2820" max="2820" width="25.625" customWidth="1"/>
    <col min="3073" max="3073" width="16.625" customWidth="1"/>
    <col min="3074" max="3074" width="25.875" customWidth="1"/>
    <col min="3075" max="3075" width="16.625" customWidth="1"/>
    <col min="3076" max="3076" width="25.625" customWidth="1"/>
    <col min="3329" max="3329" width="16.625" customWidth="1"/>
    <col min="3330" max="3330" width="25.875" customWidth="1"/>
    <col min="3331" max="3331" width="16.625" customWidth="1"/>
    <col min="3332" max="3332" width="25.625" customWidth="1"/>
    <col min="3585" max="3585" width="16.625" customWidth="1"/>
    <col min="3586" max="3586" width="25.875" customWidth="1"/>
    <col min="3587" max="3587" width="16.625" customWidth="1"/>
    <col min="3588" max="3588" width="25.625" customWidth="1"/>
    <col min="3841" max="3841" width="16.625" customWidth="1"/>
    <col min="3842" max="3842" width="25.875" customWidth="1"/>
    <col min="3843" max="3843" width="16.625" customWidth="1"/>
    <col min="3844" max="3844" width="25.625" customWidth="1"/>
    <col min="4097" max="4097" width="16.625" customWidth="1"/>
    <col min="4098" max="4098" width="25.875" customWidth="1"/>
    <col min="4099" max="4099" width="16.625" customWidth="1"/>
    <col min="4100" max="4100" width="25.625" customWidth="1"/>
    <col min="4353" max="4353" width="16.625" customWidth="1"/>
    <col min="4354" max="4354" width="25.875" customWidth="1"/>
    <col min="4355" max="4355" width="16.625" customWidth="1"/>
    <col min="4356" max="4356" width="25.625" customWidth="1"/>
    <col min="4609" max="4609" width="16.625" customWidth="1"/>
    <col min="4610" max="4610" width="25.875" customWidth="1"/>
    <col min="4611" max="4611" width="16.625" customWidth="1"/>
    <col min="4612" max="4612" width="25.625" customWidth="1"/>
    <col min="4865" max="4865" width="16.625" customWidth="1"/>
    <col min="4866" max="4866" width="25.875" customWidth="1"/>
    <col min="4867" max="4867" width="16.625" customWidth="1"/>
    <col min="4868" max="4868" width="25.625" customWidth="1"/>
    <col min="5121" max="5121" width="16.625" customWidth="1"/>
    <col min="5122" max="5122" width="25.875" customWidth="1"/>
    <col min="5123" max="5123" width="16.625" customWidth="1"/>
    <col min="5124" max="5124" width="25.625" customWidth="1"/>
    <col min="5377" max="5377" width="16.625" customWidth="1"/>
    <col min="5378" max="5378" width="25.875" customWidth="1"/>
    <col min="5379" max="5379" width="16.625" customWidth="1"/>
    <col min="5380" max="5380" width="25.625" customWidth="1"/>
    <col min="5633" max="5633" width="16.625" customWidth="1"/>
    <col min="5634" max="5634" width="25.875" customWidth="1"/>
    <col min="5635" max="5635" width="16.625" customWidth="1"/>
    <col min="5636" max="5636" width="25.625" customWidth="1"/>
    <col min="5889" max="5889" width="16.625" customWidth="1"/>
    <col min="5890" max="5890" width="25.875" customWidth="1"/>
    <col min="5891" max="5891" width="16.625" customWidth="1"/>
    <col min="5892" max="5892" width="25.625" customWidth="1"/>
    <col min="6145" max="6145" width="16.625" customWidth="1"/>
    <col min="6146" max="6146" width="25.875" customWidth="1"/>
    <col min="6147" max="6147" width="16.625" customWidth="1"/>
    <col min="6148" max="6148" width="25.625" customWidth="1"/>
    <col min="6401" max="6401" width="16.625" customWidth="1"/>
    <col min="6402" max="6402" width="25.875" customWidth="1"/>
    <col min="6403" max="6403" width="16.625" customWidth="1"/>
    <col min="6404" max="6404" width="25.625" customWidth="1"/>
    <col min="6657" max="6657" width="16.625" customWidth="1"/>
    <col min="6658" max="6658" width="25.875" customWidth="1"/>
    <col min="6659" max="6659" width="16.625" customWidth="1"/>
    <col min="6660" max="6660" width="25.625" customWidth="1"/>
    <col min="6913" max="6913" width="16.625" customWidth="1"/>
    <col min="6914" max="6914" width="25.875" customWidth="1"/>
    <col min="6915" max="6915" width="16.625" customWidth="1"/>
    <col min="6916" max="6916" width="25.625" customWidth="1"/>
    <col min="7169" max="7169" width="16.625" customWidth="1"/>
    <col min="7170" max="7170" width="25.875" customWidth="1"/>
    <col min="7171" max="7171" width="16.625" customWidth="1"/>
    <col min="7172" max="7172" width="25.625" customWidth="1"/>
    <col min="7425" max="7425" width="16.625" customWidth="1"/>
    <col min="7426" max="7426" width="25.875" customWidth="1"/>
    <col min="7427" max="7427" width="16.625" customWidth="1"/>
    <col min="7428" max="7428" width="25.625" customWidth="1"/>
    <col min="7681" max="7681" width="16.625" customWidth="1"/>
    <col min="7682" max="7682" width="25.875" customWidth="1"/>
    <col min="7683" max="7683" width="16.625" customWidth="1"/>
    <col min="7684" max="7684" width="25.625" customWidth="1"/>
    <col min="7937" max="7937" width="16.625" customWidth="1"/>
    <col min="7938" max="7938" width="25.875" customWidth="1"/>
    <col min="7939" max="7939" width="16.625" customWidth="1"/>
    <col min="7940" max="7940" width="25.625" customWidth="1"/>
    <col min="8193" max="8193" width="16.625" customWidth="1"/>
    <col min="8194" max="8194" width="25.875" customWidth="1"/>
    <col min="8195" max="8195" width="16.625" customWidth="1"/>
    <col min="8196" max="8196" width="25.625" customWidth="1"/>
    <col min="8449" max="8449" width="16.625" customWidth="1"/>
    <col min="8450" max="8450" width="25.875" customWidth="1"/>
    <col min="8451" max="8451" width="16.625" customWidth="1"/>
    <col min="8452" max="8452" width="25.625" customWidth="1"/>
    <col min="8705" max="8705" width="16.625" customWidth="1"/>
    <col min="8706" max="8706" width="25.875" customWidth="1"/>
    <col min="8707" max="8707" width="16.625" customWidth="1"/>
    <col min="8708" max="8708" width="25.625" customWidth="1"/>
    <col min="8961" max="8961" width="16.625" customWidth="1"/>
    <col min="8962" max="8962" width="25.875" customWidth="1"/>
    <col min="8963" max="8963" width="16.625" customWidth="1"/>
    <col min="8964" max="8964" width="25.625" customWidth="1"/>
    <col min="9217" max="9217" width="16.625" customWidth="1"/>
    <col min="9218" max="9218" width="25.875" customWidth="1"/>
    <col min="9219" max="9219" width="16.625" customWidth="1"/>
    <col min="9220" max="9220" width="25.625" customWidth="1"/>
    <col min="9473" max="9473" width="16.625" customWidth="1"/>
    <col min="9474" max="9474" width="25.875" customWidth="1"/>
    <col min="9475" max="9475" width="16.625" customWidth="1"/>
    <col min="9476" max="9476" width="25.625" customWidth="1"/>
    <col min="9729" max="9729" width="16.625" customWidth="1"/>
    <col min="9730" max="9730" width="25.875" customWidth="1"/>
    <col min="9731" max="9731" width="16.625" customWidth="1"/>
    <col min="9732" max="9732" width="25.625" customWidth="1"/>
    <col min="9985" max="9985" width="16.625" customWidth="1"/>
    <col min="9986" max="9986" width="25.875" customWidth="1"/>
    <col min="9987" max="9987" width="16.625" customWidth="1"/>
    <col min="9988" max="9988" width="25.625" customWidth="1"/>
    <col min="10241" max="10241" width="16.625" customWidth="1"/>
    <col min="10242" max="10242" width="25.875" customWidth="1"/>
    <col min="10243" max="10243" width="16.625" customWidth="1"/>
    <col min="10244" max="10244" width="25.625" customWidth="1"/>
    <col min="10497" max="10497" width="16.625" customWidth="1"/>
    <col min="10498" max="10498" width="25.875" customWidth="1"/>
    <col min="10499" max="10499" width="16.625" customWidth="1"/>
    <col min="10500" max="10500" width="25.625" customWidth="1"/>
    <col min="10753" max="10753" width="16.625" customWidth="1"/>
    <col min="10754" max="10754" width="25.875" customWidth="1"/>
    <col min="10755" max="10755" width="16.625" customWidth="1"/>
    <col min="10756" max="10756" width="25.625" customWidth="1"/>
    <col min="11009" max="11009" width="16.625" customWidth="1"/>
    <col min="11010" max="11010" width="25.875" customWidth="1"/>
    <col min="11011" max="11011" width="16.625" customWidth="1"/>
    <col min="11012" max="11012" width="25.625" customWidth="1"/>
    <col min="11265" max="11265" width="16.625" customWidth="1"/>
    <col min="11266" max="11266" width="25.875" customWidth="1"/>
    <col min="11267" max="11267" width="16.625" customWidth="1"/>
    <col min="11268" max="11268" width="25.625" customWidth="1"/>
    <col min="11521" max="11521" width="16.625" customWidth="1"/>
    <col min="11522" max="11522" width="25.875" customWidth="1"/>
    <col min="11523" max="11523" width="16.625" customWidth="1"/>
    <col min="11524" max="11524" width="25.625" customWidth="1"/>
    <col min="11777" max="11777" width="16.625" customWidth="1"/>
    <col min="11778" max="11778" width="25.875" customWidth="1"/>
    <col min="11779" max="11779" width="16.625" customWidth="1"/>
    <col min="11780" max="11780" width="25.625" customWidth="1"/>
    <col min="12033" max="12033" width="16.625" customWidth="1"/>
    <col min="12034" max="12034" width="25.875" customWidth="1"/>
    <col min="12035" max="12035" width="16.625" customWidth="1"/>
    <col min="12036" max="12036" width="25.625" customWidth="1"/>
    <col min="12289" max="12289" width="16.625" customWidth="1"/>
    <col min="12290" max="12290" width="25.875" customWidth="1"/>
    <col min="12291" max="12291" width="16.625" customWidth="1"/>
    <col min="12292" max="12292" width="25.625" customWidth="1"/>
    <col min="12545" max="12545" width="16.625" customWidth="1"/>
    <col min="12546" max="12546" width="25.875" customWidth="1"/>
    <col min="12547" max="12547" width="16.625" customWidth="1"/>
    <col min="12548" max="12548" width="25.625" customWidth="1"/>
    <col min="12801" max="12801" width="16.625" customWidth="1"/>
    <col min="12802" max="12802" width="25.875" customWidth="1"/>
    <col min="12803" max="12803" width="16.625" customWidth="1"/>
    <col min="12804" max="12804" width="25.625" customWidth="1"/>
    <col min="13057" max="13057" width="16.625" customWidth="1"/>
    <col min="13058" max="13058" width="25.875" customWidth="1"/>
    <col min="13059" max="13059" width="16.625" customWidth="1"/>
    <col min="13060" max="13060" width="25.625" customWidth="1"/>
    <col min="13313" max="13313" width="16.625" customWidth="1"/>
    <col min="13314" max="13314" width="25.875" customWidth="1"/>
    <col min="13315" max="13315" width="16.625" customWidth="1"/>
    <col min="13316" max="13316" width="25.625" customWidth="1"/>
    <col min="13569" max="13569" width="16.625" customWidth="1"/>
    <col min="13570" max="13570" width="25.875" customWidth="1"/>
    <col min="13571" max="13571" width="16.625" customWidth="1"/>
    <col min="13572" max="13572" width="25.625" customWidth="1"/>
    <col min="13825" max="13825" width="16.625" customWidth="1"/>
    <col min="13826" max="13826" width="25.875" customWidth="1"/>
    <col min="13827" max="13827" width="16.625" customWidth="1"/>
    <col min="13828" max="13828" width="25.625" customWidth="1"/>
    <col min="14081" max="14081" width="16.625" customWidth="1"/>
    <col min="14082" max="14082" width="25.875" customWidth="1"/>
    <col min="14083" max="14083" width="16.625" customWidth="1"/>
    <col min="14084" max="14084" width="25.625" customWidth="1"/>
    <col min="14337" max="14337" width="16.625" customWidth="1"/>
    <col min="14338" max="14338" width="25.875" customWidth="1"/>
    <col min="14339" max="14339" width="16.625" customWidth="1"/>
    <col min="14340" max="14340" width="25.625" customWidth="1"/>
    <col min="14593" max="14593" width="16.625" customWidth="1"/>
    <col min="14594" max="14594" width="25.875" customWidth="1"/>
    <col min="14595" max="14595" width="16.625" customWidth="1"/>
    <col min="14596" max="14596" width="25.625" customWidth="1"/>
    <col min="14849" max="14849" width="16.625" customWidth="1"/>
    <col min="14850" max="14850" width="25.875" customWidth="1"/>
    <col min="14851" max="14851" width="16.625" customWidth="1"/>
    <col min="14852" max="14852" width="25.625" customWidth="1"/>
    <col min="15105" max="15105" width="16.625" customWidth="1"/>
    <col min="15106" max="15106" width="25.875" customWidth="1"/>
    <col min="15107" max="15107" width="16.625" customWidth="1"/>
    <col min="15108" max="15108" width="25.625" customWidth="1"/>
    <col min="15361" max="15361" width="16.625" customWidth="1"/>
    <col min="15362" max="15362" width="25.875" customWidth="1"/>
    <col min="15363" max="15363" width="16.625" customWidth="1"/>
    <col min="15364" max="15364" width="25.625" customWidth="1"/>
    <col min="15617" max="15617" width="16.625" customWidth="1"/>
    <col min="15618" max="15618" width="25.875" customWidth="1"/>
    <col min="15619" max="15619" width="16.625" customWidth="1"/>
    <col min="15620" max="15620" width="25.625" customWidth="1"/>
    <col min="15873" max="15873" width="16.625" customWidth="1"/>
    <col min="15874" max="15874" width="25.875" customWidth="1"/>
    <col min="15875" max="15875" width="16.625" customWidth="1"/>
    <col min="15876" max="15876" width="25.625" customWidth="1"/>
    <col min="16129" max="16129" width="16.625" customWidth="1"/>
    <col min="16130" max="16130" width="25.875" customWidth="1"/>
    <col min="16131" max="16131" width="16.625" customWidth="1"/>
    <col min="16132" max="16132" width="25.625" customWidth="1"/>
  </cols>
  <sheetData>
    <row r="1" s="1" customFormat="1" ht="24.95" customHeight="1" spans="1:4">
      <c r="A1" s="3" t="s">
        <v>347</v>
      </c>
      <c r="B1" s="3"/>
      <c r="C1" s="3"/>
      <c r="D1" s="3"/>
    </row>
    <row r="2" s="2" customFormat="1" ht="15.95" customHeight="1" spans="1:4">
      <c r="A2" s="4" t="s">
        <v>3</v>
      </c>
      <c r="B2" s="5" t="str">
        <f>封面!F7</f>
        <v>肇东市亿科房地产开发有限公司</v>
      </c>
      <c r="C2" s="6" t="s">
        <v>348</v>
      </c>
      <c r="D2" s="6" t="s">
        <v>349</v>
      </c>
    </row>
    <row r="3" s="2" customFormat="1" ht="15.95" customHeight="1" spans="1:4">
      <c r="A3" s="6"/>
      <c r="B3" s="6"/>
      <c r="C3" s="6"/>
      <c r="D3" s="7"/>
    </row>
    <row r="4" s="2" customFormat="1" ht="15.95" customHeight="1" spans="1:4">
      <c r="A4" s="6" t="s">
        <v>350</v>
      </c>
      <c r="B4" s="8"/>
      <c r="C4" s="6" t="s">
        <v>351</v>
      </c>
      <c r="D4" s="9"/>
    </row>
    <row r="5" s="2" customFormat="1" ht="14.45" customHeight="1" spans="1:4">
      <c r="A5" s="6"/>
      <c r="B5" s="10"/>
      <c r="C5" s="6"/>
      <c r="D5" s="9"/>
    </row>
    <row r="6" s="2" customFormat="1" ht="14.45" customHeight="1" spans="1:7">
      <c r="A6" s="6"/>
      <c r="B6" s="10"/>
      <c r="C6" s="6"/>
      <c r="D6" s="9"/>
      <c r="G6" s="2">
        <f>6+11+20+10</f>
        <v>47</v>
      </c>
    </row>
    <row r="7" s="2" customFormat="1" ht="14.45" customHeight="1" spans="1:7">
      <c r="A7" s="6"/>
      <c r="B7" s="10"/>
      <c r="C7" s="6"/>
      <c r="D7" s="9"/>
      <c r="G7" s="2">
        <f>98+92+60+60+47+100</f>
        <v>457</v>
      </c>
    </row>
    <row r="8" s="2" customFormat="1" ht="14.45" customHeight="1" spans="1:4">
      <c r="A8" s="6"/>
      <c r="B8" s="10"/>
      <c r="C8" s="6"/>
      <c r="D8" s="9"/>
    </row>
    <row r="9" s="2" customFormat="1" ht="14.45" customHeight="1" spans="1:4">
      <c r="A9" s="6"/>
      <c r="B9" s="10"/>
      <c r="C9" s="6"/>
      <c r="D9" s="9"/>
    </row>
    <row r="10" s="2" customFormat="1" ht="14.45" customHeight="1" spans="1:4">
      <c r="A10" s="6"/>
      <c r="B10" s="11"/>
      <c r="C10" s="6"/>
      <c r="D10" s="12"/>
    </row>
    <row r="11" s="2" customFormat="1" ht="13.5" customHeight="1" spans="1:4">
      <c r="A11" s="6"/>
      <c r="B11" s="11"/>
      <c r="C11" s="6"/>
      <c r="D11" s="11"/>
    </row>
    <row r="12" s="2" customFormat="1" ht="15.95" customHeight="1" spans="1:4">
      <c r="A12" s="6" t="s">
        <v>352</v>
      </c>
      <c r="B12" s="6"/>
      <c r="C12" s="6"/>
      <c r="D12" s="6"/>
    </row>
    <row r="13" s="2" customFormat="1" ht="15.95" customHeight="1" spans="1:4">
      <c r="A13" s="6"/>
      <c r="B13" s="6"/>
      <c r="C13" s="6"/>
      <c r="D13" s="6"/>
    </row>
    <row r="14" s="2" customFormat="1" ht="14.45" customHeight="1" spans="1:4">
      <c r="A14" s="6"/>
      <c r="B14" s="6"/>
      <c r="C14" s="6"/>
      <c r="D14" s="6"/>
    </row>
    <row r="15" s="2" customFormat="1" ht="14.45" customHeight="1" spans="1:4">
      <c r="A15" s="6"/>
      <c r="B15" s="6"/>
      <c r="C15" s="6"/>
      <c r="D15" s="6"/>
    </row>
    <row r="16" s="2" customFormat="1" ht="14.45" customHeight="1" spans="1:4">
      <c r="A16" s="6"/>
      <c r="B16" s="6"/>
      <c r="C16" s="6"/>
      <c r="D16" s="6"/>
    </row>
    <row r="17" s="2" customFormat="1" ht="14.45" customHeight="1" spans="1:4">
      <c r="A17" s="6"/>
      <c r="B17" s="6"/>
      <c r="C17" s="6"/>
      <c r="D17" s="6"/>
    </row>
    <row r="18" s="2" customFormat="1" ht="14.45" customHeight="1" spans="1:4">
      <c r="A18" s="6"/>
      <c r="B18" s="6"/>
      <c r="C18" s="6"/>
      <c r="D18" s="6"/>
    </row>
    <row r="19" s="2" customFormat="1" ht="14.45" customHeight="1" spans="1:4">
      <c r="A19" s="6"/>
      <c r="B19" s="6"/>
      <c r="C19" s="6"/>
      <c r="D19" s="6"/>
    </row>
    <row r="20" s="2" customFormat="1" ht="14.45" customHeight="1" spans="1:4">
      <c r="A20" s="6"/>
      <c r="B20" s="6"/>
      <c r="C20" s="6"/>
      <c r="D20" s="6"/>
    </row>
    <row r="21" s="2" customFormat="1" ht="15.95" customHeight="1" spans="1:4">
      <c r="A21" s="6"/>
      <c r="B21" s="6"/>
      <c r="C21" s="6"/>
      <c r="D21" s="6"/>
    </row>
    <row r="22" s="2" customFormat="1" ht="15.95" customHeight="1" spans="1:4">
      <c r="A22" s="6"/>
      <c r="B22" s="6"/>
      <c r="C22" s="6"/>
      <c r="D22" s="6"/>
    </row>
    <row r="23" s="2" customFormat="1" ht="14.45" customHeight="1" spans="1:4">
      <c r="A23" s="6"/>
      <c r="B23" s="6"/>
      <c r="C23" s="6"/>
      <c r="D23" s="6"/>
    </row>
    <row r="24" s="2" customFormat="1" ht="14.45" customHeight="1" spans="1:4">
      <c r="A24" s="6"/>
      <c r="B24" s="6"/>
      <c r="C24" s="6"/>
      <c r="D24" s="6"/>
    </row>
    <row r="25" s="2" customFormat="1" ht="14.45" customHeight="1" spans="1:4">
      <c r="A25" s="6"/>
      <c r="B25" s="6"/>
      <c r="C25" s="6"/>
      <c r="D25" s="6"/>
    </row>
    <row r="26" s="2" customFormat="1" ht="14.45" customHeight="1" spans="1:4">
      <c r="A26" s="6"/>
      <c r="B26" s="6"/>
      <c r="C26" s="6"/>
      <c r="D26" s="6"/>
    </row>
    <row r="27" s="2" customFormat="1" ht="14.45" customHeight="1" spans="1:4">
      <c r="A27" s="6"/>
      <c r="B27" s="6"/>
      <c r="C27" s="6"/>
      <c r="D27" s="6"/>
    </row>
    <row r="28" s="2" customFormat="1" ht="14.45" customHeight="1" spans="1:4">
      <c r="A28" s="6"/>
      <c r="B28" s="6"/>
      <c r="C28" s="6"/>
      <c r="D28" s="6"/>
    </row>
    <row r="29" s="2" customFormat="1" ht="14.45" customHeight="1" spans="1:4">
      <c r="A29" s="6"/>
      <c r="B29" s="6"/>
      <c r="C29" s="6"/>
      <c r="D29" s="6"/>
    </row>
    <row r="30" s="2" customFormat="1" ht="15.95" customHeight="1" spans="1:4">
      <c r="A30" s="6"/>
      <c r="B30" s="6"/>
      <c r="C30" s="6"/>
      <c r="D30" s="6"/>
    </row>
    <row r="31" s="2" customFormat="1" ht="15.95" customHeight="1" spans="1:4">
      <c r="A31" s="6"/>
      <c r="B31" s="6"/>
      <c r="C31" s="6"/>
      <c r="D31" s="6"/>
    </row>
    <row r="32" s="2" customFormat="1" ht="14.45" customHeight="1" spans="1:4">
      <c r="A32" s="6"/>
      <c r="B32" s="6"/>
      <c r="C32" s="6"/>
      <c r="D32" s="6"/>
    </row>
    <row r="33" s="2" customFormat="1" ht="14.45" customHeight="1" spans="1:4">
      <c r="A33" s="6"/>
      <c r="B33" s="6"/>
      <c r="C33" s="6"/>
      <c r="D33" s="6"/>
    </row>
    <row r="34" s="2" customFormat="1" ht="14.45" customHeight="1" spans="1:4">
      <c r="A34" s="6"/>
      <c r="B34" s="6"/>
      <c r="C34" s="6"/>
      <c r="D34" s="6"/>
    </row>
    <row r="35" s="2" customFormat="1" ht="14.45" customHeight="1" spans="1:4">
      <c r="A35" s="6"/>
      <c r="B35" s="6"/>
      <c r="C35" s="6"/>
      <c r="D35" s="6"/>
    </row>
    <row r="36" s="2" customFormat="1" ht="14.45" customHeight="1" spans="1:4">
      <c r="A36" s="6"/>
      <c r="B36" s="6"/>
      <c r="C36" s="6"/>
      <c r="D36" s="6"/>
    </row>
    <row r="37" s="2" customFormat="1" ht="14.45" customHeight="1" spans="1:4">
      <c r="A37" s="6"/>
      <c r="B37" s="6"/>
      <c r="C37" s="6"/>
      <c r="D37" s="6"/>
    </row>
    <row r="38" s="2" customFormat="1" ht="14.45" customHeight="1" spans="1:4">
      <c r="A38" s="6"/>
      <c r="B38" s="6"/>
      <c r="C38" s="6"/>
      <c r="D38" s="6"/>
    </row>
    <row r="39" s="2" customFormat="1" ht="15.95" customHeight="1" spans="1:4">
      <c r="A39" s="6"/>
      <c r="B39" s="6"/>
      <c r="C39" s="6"/>
      <c r="D39" s="6"/>
    </row>
    <row r="40" s="2" customFormat="1" ht="15.95" customHeight="1" spans="1:4">
      <c r="A40" s="6"/>
      <c r="B40" s="6"/>
      <c r="C40" s="6"/>
      <c r="D40" s="6"/>
    </row>
    <row r="41" s="1" customFormat="1" ht="14.45" customHeight="1" spans="1:4">
      <c r="A41" s="13"/>
      <c r="B41" s="13"/>
      <c r="C41" s="13"/>
      <c r="D41" s="13"/>
    </row>
    <row r="42" s="1" customFormat="1" ht="14.45" customHeight="1" spans="1:4">
      <c r="A42" s="13"/>
      <c r="B42" s="13"/>
      <c r="C42" s="13"/>
      <c r="D42" s="13"/>
    </row>
    <row r="43" s="1" customFormat="1" ht="14.45" customHeight="1" spans="1:4">
      <c r="A43" s="13"/>
      <c r="B43" s="13"/>
      <c r="C43" s="13"/>
      <c r="D43" s="13"/>
    </row>
    <row r="44" ht="14.45" customHeight="1" spans="1:4">
      <c r="A44" s="14"/>
      <c r="B44" s="14"/>
      <c r="C44" s="14"/>
      <c r="D44" s="14"/>
    </row>
    <row r="45" ht="14.45" customHeight="1" spans="1:4">
      <c r="A45" s="14"/>
      <c r="B45" s="14"/>
      <c r="C45" s="14"/>
      <c r="D45" s="14"/>
    </row>
    <row r="46" ht="14.45" customHeight="1" spans="1:4">
      <c r="A46" s="14"/>
      <c r="B46" s="14"/>
      <c r="C46" s="14"/>
      <c r="D46" s="14"/>
    </row>
    <row r="47" ht="14.45" customHeight="1" spans="1:4">
      <c r="A47" s="14"/>
      <c r="B47" s="14"/>
      <c r="C47" s="14"/>
      <c r="D47" s="14"/>
    </row>
    <row r="48" ht="14.45" customHeight="1" spans="1:4">
      <c r="A48" s="14"/>
      <c r="B48" s="14"/>
      <c r="C48" s="14"/>
      <c r="D48" s="14"/>
    </row>
  </sheetData>
  <mergeCells count="2">
    <mergeCell ref="A1:D1"/>
    <mergeCell ref="B4:B10"/>
  </mergeCells>
  <pageMargins left="0.590277777777778" right="0.590277777777778" top="0.786805555555556" bottom="0.786805555555556" header="0.590277777777778" footer="0.590277777777778"/>
  <pageSetup paperSize="9" firstPageNumber="4294963191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封面</vt:lpstr>
      <vt:lpstr>汇总表</vt:lpstr>
      <vt:lpstr>固定资产汇总</vt:lpstr>
      <vt:lpstr>房屋建筑物</vt:lpstr>
      <vt:lpstr>构筑物</vt:lpstr>
      <vt:lpstr>市场法计算表</vt:lpstr>
      <vt:lpstr>比较法作价计算表 </vt:lpstr>
      <vt:lpstr>收益法计算表 </vt:lpstr>
      <vt:lpstr>照片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Administrator</cp:lastModifiedBy>
  <dcterms:created xsi:type="dcterms:W3CDTF">2014-08-04T03:31:00Z</dcterms:created>
  <cp:lastPrinted>2015-06-17T08:15:00Z</cp:lastPrinted>
  <dcterms:modified xsi:type="dcterms:W3CDTF">2019-11-06T02:46:52Z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