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汇总表" sheetId="1" r:id="rId1"/>
    <sheet name="机械设备" sheetId="2" r:id="rId2"/>
    <sheet name="房屋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18" i="3"/>
  <c r="L18"/>
  <c r="O6"/>
  <c r="O18" s="1"/>
  <c r="I30" i="2"/>
  <c r="H30"/>
  <c r="G30"/>
  <c r="A28"/>
  <c r="A27"/>
  <c r="A26"/>
  <c r="A25"/>
  <c r="A24"/>
  <c r="M23"/>
  <c r="L23"/>
  <c r="K23"/>
  <c r="J23"/>
  <c r="F23"/>
  <c r="E23"/>
  <c r="D23"/>
  <c r="C23"/>
  <c r="B23"/>
  <c r="A23"/>
  <c r="L22"/>
  <c r="K22"/>
  <c r="M22" s="1"/>
  <c r="J22"/>
  <c r="F22"/>
  <c r="E22"/>
  <c r="D22"/>
  <c r="C22"/>
  <c r="B22"/>
  <c r="A22"/>
  <c r="A21"/>
  <c r="A20"/>
  <c r="A19"/>
  <c r="A18"/>
  <c r="A17"/>
  <c r="L16"/>
  <c r="K16"/>
  <c r="M16" s="1"/>
  <c r="J16"/>
  <c r="F16"/>
  <c r="E16"/>
  <c r="D16"/>
  <c r="C16"/>
  <c r="B16"/>
  <c r="A16"/>
  <c r="L15"/>
  <c r="M15" s="1"/>
  <c r="K15"/>
  <c r="J15"/>
  <c r="F15"/>
  <c r="E15"/>
  <c r="D15"/>
  <c r="B15"/>
  <c r="A15"/>
  <c r="L14"/>
  <c r="K14"/>
  <c r="M14" s="1"/>
  <c r="J14"/>
  <c r="F14"/>
  <c r="E14"/>
  <c r="D14"/>
  <c r="C14"/>
  <c r="B14"/>
  <c r="A14"/>
  <c r="M13"/>
  <c r="L13"/>
  <c r="K13"/>
  <c r="J13"/>
  <c r="F13"/>
  <c r="E13"/>
  <c r="D13"/>
  <c r="C13"/>
  <c r="B13"/>
  <c r="A13"/>
  <c r="L12"/>
  <c r="K12"/>
  <c r="M12" s="1"/>
  <c r="J12"/>
  <c r="F12"/>
  <c r="E12"/>
  <c r="D12"/>
  <c r="C12"/>
  <c r="B12"/>
  <c r="A12"/>
  <c r="M11"/>
  <c r="L11"/>
  <c r="K11"/>
  <c r="J11"/>
  <c r="F11"/>
  <c r="E11"/>
  <c r="D11"/>
  <c r="C11"/>
  <c r="B11"/>
  <c r="A11"/>
  <c r="L10"/>
  <c r="K10"/>
  <c r="M10" s="1"/>
  <c r="J10"/>
  <c r="F10"/>
  <c r="E10"/>
  <c r="D10"/>
  <c r="C10"/>
  <c r="B10"/>
  <c r="A10"/>
  <c r="M9"/>
  <c r="L9"/>
  <c r="K9"/>
  <c r="J9"/>
  <c r="F9"/>
  <c r="E9"/>
  <c r="C9"/>
  <c r="B9"/>
  <c r="A9"/>
  <c r="L8"/>
  <c r="K8"/>
  <c r="M8" s="1"/>
  <c r="J8"/>
  <c r="F8"/>
  <c r="E8"/>
  <c r="D8"/>
  <c r="C8"/>
  <c r="B8"/>
  <c r="A8"/>
  <c r="L7"/>
  <c r="K7"/>
  <c r="M7" s="1"/>
  <c r="J7"/>
  <c r="F7"/>
  <c r="E7"/>
  <c r="D7"/>
  <c r="C7"/>
  <c r="B7"/>
  <c r="A7"/>
  <c r="L6"/>
  <c r="K6"/>
  <c r="M6" s="1"/>
  <c r="J6"/>
  <c r="F6"/>
  <c r="E6"/>
  <c r="D6"/>
  <c r="C6"/>
  <c r="B6"/>
  <c r="A6"/>
  <c r="L5"/>
  <c r="M5" s="1"/>
  <c r="M30" s="1"/>
  <c r="J5"/>
  <c r="J30" s="1"/>
  <c r="F5"/>
  <c r="E5"/>
  <c r="D5"/>
  <c r="C5"/>
  <c r="B5"/>
  <c r="A5"/>
  <c r="K30" l="1"/>
  <c r="O20" i="1" l="1"/>
  <c r="M20"/>
</calcChain>
</file>

<file path=xl/sharedStrings.xml><?xml version="1.0" encoding="utf-8"?>
<sst xmlns="http://schemas.openxmlformats.org/spreadsheetml/2006/main" count="139" uniqueCount="75">
  <si>
    <t>资产清查评估汇总表</t>
  </si>
  <si>
    <t xml:space="preserve">      资产占有单位名称：湖北亿城达纺织有限公司                         评估基准日:2019年11月5日                              共1页第1页         单位:人民币元</t>
    <phoneticPr fontId="1" type="noConversion"/>
  </si>
  <si>
    <t>序号</t>
  </si>
  <si>
    <t>项目名称</t>
  </si>
  <si>
    <t>规格型号   （结构）</t>
    <phoneticPr fontId="1" type="noConversion"/>
  </si>
  <si>
    <t>生产厂家</t>
  </si>
  <si>
    <r>
      <t>购置</t>
    </r>
    <r>
      <rPr>
        <sz val="9"/>
        <rFont val="Times New Roman"/>
        <family val="1"/>
      </rPr>
      <t xml:space="preserve">          </t>
    </r>
    <r>
      <rPr>
        <sz val="9"/>
        <rFont val="宋体"/>
      </rPr>
      <t>日期</t>
    </r>
  </si>
  <si>
    <t>计量单位</t>
  </si>
  <si>
    <t>账面价值</t>
  </si>
  <si>
    <t>调整后账面价值</t>
  </si>
  <si>
    <t>评估价值</t>
  </si>
  <si>
    <t>备注</t>
  </si>
  <si>
    <t>数量</t>
  </si>
  <si>
    <t>原值</t>
  </si>
  <si>
    <t>净值</t>
  </si>
  <si>
    <t>成新率%</t>
  </si>
  <si>
    <t>一</t>
    <phoneticPr fontId="1" type="noConversion"/>
  </si>
  <si>
    <t>机械设备</t>
    <phoneticPr fontId="1" type="noConversion"/>
  </si>
  <si>
    <t>二</t>
    <phoneticPr fontId="1" type="noConversion"/>
  </si>
  <si>
    <t>房   屋</t>
    <phoneticPr fontId="1" type="noConversion"/>
  </si>
  <si>
    <t>张祖泉</t>
    <phoneticPr fontId="1" type="noConversion"/>
  </si>
  <si>
    <t>合                        计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</si>
  <si>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宋体"/>
      </rPr>
      <t>评估人员：胡水平、李雄生、蔡建生</t>
    </r>
    <r>
      <rPr>
        <sz val="9"/>
        <rFont val="Times New Roman"/>
        <family val="1"/>
      </rPr>
      <t xml:space="preserve">                    </t>
    </r>
    <phoneticPr fontId="1" type="noConversion"/>
  </si>
  <si>
    <t>资产(机械设备)清查评估明细表</t>
    <phoneticPr fontId="11" type="noConversion"/>
  </si>
  <si>
    <t xml:space="preserve">  资产占有单位：湖北亿城达纺织有限公司                           评估基准日：2019年11月5日                                               单位：元</t>
    <phoneticPr fontId="11" type="noConversion"/>
  </si>
  <si>
    <t>规格型号</t>
  </si>
  <si>
    <t>出厂时间</t>
  </si>
  <si>
    <t>梅工商押登字2016第44号</t>
    <phoneticPr fontId="11" type="noConversion"/>
  </si>
  <si>
    <t>梅工商押登字2016第44号</t>
  </si>
  <si>
    <t>梳棉机</t>
  </si>
  <si>
    <t>FA204k</t>
  </si>
  <si>
    <t>台</t>
  </si>
  <si>
    <t>梅工商押登字2016第44号、未见实物</t>
    <phoneticPr fontId="11" type="noConversion"/>
  </si>
  <si>
    <t>粗纱机</t>
  </si>
  <si>
    <t>FA485</t>
  </si>
  <si>
    <t>松筒机</t>
  </si>
  <si>
    <t>HC001</t>
  </si>
  <si>
    <t>梅工商押登字2016第44号、未见实物</t>
  </si>
  <si>
    <t>细纱机</t>
  </si>
  <si>
    <t>FA506</t>
  </si>
  <si>
    <t>倍捻机</t>
    <phoneticPr fontId="11" type="noConversion"/>
  </si>
  <si>
    <t>128K</t>
    <phoneticPr fontId="11" type="noConversion"/>
  </si>
  <si>
    <t>梅工商押变登字2016第001号</t>
    <phoneticPr fontId="11" type="noConversion"/>
  </si>
  <si>
    <t>FA204C</t>
  </si>
  <si>
    <t>梅工商押变登字2016第001号、未见实物</t>
    <phoneticPr fontId="11" type="noConversion"/>
  </si>
  <si>
    <t>蜂窝除尘机组系统</t>
  </si>
  <si>
    <t>JYJF/A4.2</t>
  </si>
  <si>
    <t>套</t>
  </si>
  <si>
    <t>并条机</t>
  </si>
  <si>
    <t>FA306</t>
  </si>
  <si>
    <t>梅工商押变登字2016第001号、未见实物</t>
  </si>
  <si>
    <t>蜂窝除尘机－离心通风机</t>
  </si>
  <si>
    <t>SFF232-11</t>
  </si>
  <si>
    <t>自动抓棉机</t>
  </si>
  <si>
    <t>FA002</t>
  </si>
  <si>
    <t>圆盘自动抓棉机</t>
  </si>
  <si>
    <t>A002D</t>
  </si>
  <si>
    <t>合       计</t>
  </si>
  <si>
    <r>
      <t>　</t>
    </r>
    <r>
      <rPr>
        <sz val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宋体"/>
      </rPr>
      <t>评估人员：胡水平、李雄生、蔡建生   　　</t>
    </r>
    <r>
      <rPr>
        <sz val="8"/>
        <rFont val="Times New Roman"/>
        <family val="1"/>
      </rPr>
      <t xml:space="preserve"> </t>
    </r>
    <r>
      <rPr>
        <sz val="8"/>
        <rFont val="宋体"/>
      </rPr>
      <t>　　　</t>
    </r>
    <r>
      <rPr>
        <sz val="8"/>
        <rFont val="Times New Roman"/>
        <family val="1"/>
      </rPr>
      <t xml:space="preserve">                     </t>
    </r>
    <phoneticPr fontId="11" type="noConversion"/>
  </si>
  <si>
    <t>资产(房屋)清查评估明细表</t>
    <phoneticPr fontId="6" type="noConversion"/>
  </si>
  <si>
    <t>资产占有单位名称:湖北亿城达纺织有限公司 (张祖泉)                          评估基准日:2019年11月5日                                   共1页第1页         单位:人民币元</t>
    <phoneticPr fontId="6" type="noConversion"/>
  </si>
  <si>
    <t>结构</t>
    <phoneticPr fontId="6" type="noConversion"/>
  </si>
  <si>
    <t>位  置</t>
    <phoneticPr fontId="6" type="noConversion"/>
  </si>
  <si>
    <t>原值</t>
    <phoneticPr fontId="6" type="noConversion"/>
  </si>
  <si>
    <t>成新率（%）</t>
    <phoneticPr fontId="6" type="noConversion"/>
  </si>
  <si>
    <t>净值</t>
    <phoneticPr fontId="6" type="noConversion"/>
  </si>
  <si>
    <t>住   房</t>
    <phoneticPr fontId="6" type="noConversion"/>
  </si>
  <si>
    <t>砖混</t>
    <phoneticPr fontId="6" type="noConversion"/>
  </si>
  <si>
    <t>孔垅镇张河居委会</t>
    <phoneticPr fontId="6" type="noConversion"/>
  </si>
  <si>
    <t>㎡</t>
    <phoneticPr fontId="6" type="noConversion"/>
  </si>
  <si>
    <r>
      <t>房权证号孔垅镇字第2</t>
    </r>
    <r>
      <rPr>
        <sz val="9"/>
        <rFont val="宋体"/>
      </rPr>
      <t>802337</t>
    </r>
    <phoneticPr fontId="6" type="noConversion"/>
  </si>
  <si>
    <t>平   房</t>
    <phoneticPr fontId="6" type="noConversion"/>
  </si>
  <si>
    <t>砖木</t>
    <phoneticPr fontId="6" type="noConversion"/>
  </si>
  <si>
    <t>合                        计</t>
    <phoneticPr fontId="6" type="noConversion"/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</si>
  <si>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宋体"/>
      </rPr>
      <t>评估人员：胡水平、李雄生、蔡建生</t>
    </r>
    <r>
      <rPr>
        <sz val="9"/>
        <rFont val="Times New Roman"/>
        <family val="1"/>
      </rPr>
      <t xml:space="preserve">                       </t>
    </r>
    <phoneticPr fontId="6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</si>
</sst>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);[Red]\(0\)"/>
    <numFmt numFmtId="178" formatCode="0_ "/>
    <numFmt numFmtId="179" formatCode="yyyy&quot;年&quot;m&quot;月&quot;;@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</font>
    <font>
      <u/>
      <sz val="18"/>
      <name val="黑体"/>
      <family val="3"/>
    </font>
    <font>
      <sz val="16"/>
      <name val="黑体"/>
      <family val="3"/>
    </font>
    <font>
      <sz val="9"/>
      <name val="宋体"/>
      <family val="3"/>
      <charset val="134"/>
    </font>
    <font>
      <sz val="9"/>
      <name val="宋体"/>
    </font>
    <font>
      <sz val="9"/>
      <name val="Times New Roman"/>
      <family val="1"/>
    </font>
    <font>
      <sz val="9"/>
      <color theme="1"/>
      <name val="宋体"/>
      <family val="2"/>
      <charset val="134"/>
      <scheme val="minor"/>
    </font>
    <font>
      <sz val="8"/>
      <name val="宋体"/>
    </font>
    <font>
      <b/>
      <u/>
      <sz val="18"/>
      <name val="宋体"/>
      <scheme val="major"/>
    </font>
    <font>
      <sz val="9"/>
      <name val="宋体"/>
      <scheme val="minor"/>
    </font>
    <font>
      <b/>
      <sz val="16"/>
      <name val="宋体"/>
      <scheme val="major"/>
    </font>
    <font>
      <sz val="10"/>
      <name val="宋体"/>
    </font>
    <font>
      <sz val="8"/>
      <name val="宋体"/>
      <family val="3"/>
      <charset val="134"/>
    </font>
    <font>
      <sz val="8"/>
      <name val="Times New Roman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2" xfId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178" fontId="6" fillId="0" borderId="2" xfId="1" applyNumberFormat="1" applyFont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right" vertical="center"/>
    </xf>
    <xf numFmtId="177" fontId="6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vertical="center"/>
    </xf>
    <xf numFmtId="178" fontId="9" fillId="0" borderId="6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179" fontId="0" fillId="0" borderId="0" xfId="0" applyNumberFormat="1">
      <alignment vertical="center"/>
    </xf>
    <xf numFmtId="0" fontId="6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179" fontId="9" fillId="0" borderId="0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179" fontId="13" fillId="0" borderId="0" xfId="0" applyNumberFormat="1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9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246;&#21271;&#20159;&#22478;&#36798;&#32442;&#32455;&#26377;&#38480;&#20844;&#21496;&#65288;&#26426;&#26800;&#35774;&#2279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报"/>
      <sheetName val="盘存"/>
      <sheetName val="计算"/>
      <sheetName val="评估"/>
      <sheetName val="Sheet1"/>
    </sheetNames>
    <sheetDataSet>
      <sheetData sheetId="0"/>
      <sheetData sheetId="1">
        <row r="6">
          <cell r="A6">
            <v>1</v>
          </cell>
          <cell r="B6" t="str">
            <v>清花机</v>
          </cell>
          <cell r="C6" t="str">
            <v>A076E</v>
          </cell>
          <cell r="D6" t="str">
            <v>江苏晨阳纺织机械有限公司</v>
          </cell>
          <cell r="E6">
            <v>38899</v>
          </cell>
          <cell r="F6" t="str">
            <v>套</v>
          </cell>
          <cell r="J6">
            <v>2</v>
          </cell>
        </row>
        <row r="7">
          <cell r="A7">
            <v>2</v>
          </cell>
          <cell r="B7" t="str">
            <v>并条机</v>
          </cell>
          <cell r="C7" t="str">
            <v>FA317</v>
          </cell>
          <cell r="D7" t="str">
            <v>天门纺织机械有限公司</v>
          </cell>
          <cell r="E7">
            <v>38718</v>
          </cell>
          <cell r="F7" t="str">
            <v>台</v>
          </cell>
          <cell r="J7">
            <v>6</v>
          </cell>
        </row>
        <row r="8">
          <cell r="A8">
            <v>3</v>
          </cell>
          <cell r="B8" t="str">
            <v>梳棉机</v>
          </cell>
          <cell r="C8" t="str">
            <v>FA204C</v>
          </cell>
          <cell r="D8" t="str">
            <v>青岛东佳纺机（集团）有限公司</v>
          </cell>
          <cell r="E8">
            <v>38930</v>
          </cell>
          <cell r="F8" t="str">
            <v>台</v>
          </cell>
          <cell r="J8">
            <v>6</v>
          </cell>
        </row>
        <row r="9">
          <cell r="A9">
            <v>4</v>
          </cell>
          <cell r="B9" t="str">
            <v>梳棉机</v>
          </cell>
          <cell r="C9" t="str">
            <v>FA186A</v>
          </cell>
          <cell r="D9" t="str">
            <v>青岛东佳纺机（集团）有限公司</v>
          </cell>
          <cell r="E9">
            <v>38930</v>
          </cell>
          <cell r="F9" t="str">
            <v>台</v>
          </cell>
          <cell r="J9">
            <v>2</v>
          </cell>
        </row>
        <row r="10">
          <cell r="A10">
            <v>5</v>
          </cell>
          <cell r="B10" t="str">
            <v>蜂窝除尘机组</v>
          </cell>
          <cell r="C10" t="str">
            <v>LFV017</v>
          </cell>
          <cell r="E10">
            <v>38808</v>
          </cell>
          <cell r="F10" t="str">
            <v>台</v>
          </cell>
          <cell r="J10">
            <v>2</v>
          </cell>
        </row>
        <row r="11">
          <cell r="A11">
            <v>6</v>
          </cell>
          <cell r="B11" t="str">
            <v>粗纱机</v>
          </cell>
          <cell r="C11" t="str">
            <v>A454E</v>
          </cell>
          <cell r="D11" t="str">
            <v>解放军5701厂</v>
          </cell>
          <cell r="E11">
            <v>37712</v>
          </cell>
          <cell r="F11" t="str">
            <v>台</v>
          </cell>
          <cell r="J11">
            <v>3</v>
          </cell>
        </row>
        <row r="12">
          <cell r="A12">
            <v>7</v>
          </cell>
          <cell r="B12" t="str">
            <v>络筒机</v>
          </cell>
          <cell r="C12" t="str">
            <v>GA014MD-100</v>
          </cell>
          <cell r="D12" t="str">
            <v>安庆双益纺织机械有限公司   兴化兴工纺织机械厂</v>
          </cell>
          <cell r="E12">
            <v>39356</v>
          </cell>
          <cell r="F12" t="str">
            <v>台</v>
          </cell>
          <cell r="J12">
            <v>5</v>
          </cell>
        </row>
        <row r="13">
          <cell r="A13">
            <v>8</v>
          </cell>
          <cell r="B13" t="str">
            <v>清梳机</v>
          </cell>
          <cell r="C13" t="str">
            <v>1171C</v>
          </cell>
          <cell r="D13" t="str">
            <v>青岛海蓝纺织机械有限公司</v>
          </cell>
          <cell r="E13">
            <v>40483</v>
          </cell>
          <cell r="F13" t="str">
            <v>台</v>
          </cell>
          <cell r="J13">
            <v>8</v>
          </cell>
        </row>
        <row r="14">
          <cell r="A14">
            <v>9</v>
          </cell>
          <cell r="B14" t="str">
            <v>自动络筒机</v>
          </cell>
          <cell r="C14" t="str">
            <v>MH－08G</v>
          </cell>
          <cell r="D14" t="str">
            <v>上海络路机电科技有限公司</v>
          </cell>
          <cell r="E14">
            <v>41579</v>
          </cell>
          <cell r="F14" t="str">
            <v>台</v>
          </cell>
          <cell r="J14">
            <v>2</v>
          </cell>
        </row>
        <row r="15">
          <cell r="A15">
            <v>10</v>
          </cell>
          <cell r="B15" t="str">
            <v>打包机</v>
          </cell>
          <cell r="C15">
            <v>200</v>
          </cell>
          <cell r="D15" t="str">
            <v>临清鲁临液压机厂</v>
          </cell>
          <cell r="E15">
            <v>39569</v>
          </cell>
          <cell r="F15" t="str">
            <v>套</v>
          </cell>
          <cell r="J15">
            <v>1</v>
          </cell>
        </row>
        <row r="16">
          <cell r="A16">
            <v>11</v>
          </cell>
          <cell r="B16" t="str">
            <v>锯齿扎花机</v>
          </cell>
          <cell r="D16" t="str">
            <v>江苏晨阳纺织机械有限公司</v>
          </cell>
          <cell r="E16">
            <v>38899</v>
          </cell>
          <cell r="F16" t="str">
            <v>套</v>
          </cell>
          <cell r="J16">
            <v>1</v>
          </cell>
        </row>
        <row r="17">
          <cell r="A17">
            <v>12</v>
          </cell>
          <cell r="B17" t="str">
            <v>转杯纺纱机</v>
          </cell>
          <cell r="C17">
            <v>1603</v>
          </cell>
          <cell r="D17" t="str">
            <v>浙江泰坦股份有限公司</v>
          </cell>
          <cell r="E17">
            <v>39356</v>
          </cell>
          <cell r="F17" t="str">
            <v>台</v>
          </cell>
          <cell r="J17">
            <v>2</v>
          </cell>
        </row>
        <row r="18">
          <cell r="A18">
            <v>13</v>
          </cell>
          <cell r="B18" t="str">
            <v>青草打捆机</v>
          </cell>
          <cell r="C18" t="str">
            <v>YDJ－80</v>
          </cell>
          <cell r="D18" t="str">
            <v>安阳荣鑫机械有限公司</v>
          </cell>
          <cell r="E18">
            <v>38838</v>
          </cell>
          <cell r="F18" t="str">
            <v>台</v>
          </cell>
          <cell r="J18">
            <v>1</v>
          </cell>
        </row>
        <row r="19">
          <cell r="A19">
            <v>14</v>
          </cell>
          <cell r="B19" t="str">
            <v>细纱机</v>
          </cell>
          <cell r="C19" t="str">
            <v>128K</v>
          </cell>
          <cell r="D19" t="str">
            <v>上海二纺机股份有限公司</v>
          </cell>
          <cell r="E19">
            <v>38899</v>
          </cell>
          <cell r="F19" t="str">
            <v>台</v>
          </cell>
          <cell r="J19">
            <v>22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</sheetData>
      <sheetData sheetId="2">
        <row r="5">
          <cell r="P5">
            <v>43.0555555555556</v>
          </cell>
        </row>
        <row r="6">
          <cell r="C6">
            <v>588000</v>
          </cell>
          <cell r="P6">
            <v>38.8888888888889</v>
          </cell>
        </row>
        <row r="7">
          <cell r="C7">
            <v>588000</v>
          </cell>
          <cell r="P7">
            <v>43.3333333333333</v>
          </cell>
        </row>
        <row r="8">
          <cell r="C8">
            <v>138000</v>
          </cell>
          <cell r="P8">
            <v>43.3333333333333</v>
          </cell>
        </row>
        <row r="9">
          <cell r="C9">
            <v>200000</v>
          </cell>
          <cell r="P9">
            <v>42.2222222222222</v>
          </cell>
        </row>
        <row r="10">
          <cell r="C10">
            <v>510000</v>
          </cell>
          <cell r="P10">
            <v>29.7222222222222</v>
          </cell>
        </row>
        <row r="11">
          <cell r="C11">
            <v>340000</v>
          </cell>
          <cell r="P11">
            <v>47.2222222222222</v>
          </cell>
        </row>
        <row r="12">
          <cell r="C12">
            <v>272000</v>
          </cell>
          <cell r="P12">
            <v>60</v>
          </cell>
        </row>
        <row r="13">
          <cell r="C13">
            <v>2002000</v>
          </cell>
          <cell r="P13">
            <v>74.7222222222223</v>
          </cell>
        </row>
        <row r="14">
          <cell r="C14">
            <v>17000</v>
          </cell>
          <cell r="P14">
            <v>51.6666666666667</v>
          </cell>
        </row>
        <row r="15">
          <cell r="C15">
            <v>90000</v>
          </cell>
          <cell r="P15">
            <v>43.0555555555556</v>
          </cell>
        </row>
        <row r="16">
          <cell r="C16">
            <v>560000</v>
          </cell>
          <cell r="P16">
            <v>49.7222222222223</v>
          </cell>
        </row>
        <row r="17">
          <cell r="C17">
            <v>14000</v>
          </cell>
          <cell r="P17">
            <v>42.5</v>
          </cell>
        </row>
        <row r="18">
          <cell r="C18">
            <v>3300000</v>
          </cell>
          <cell r="P18">
            <v>43.0555555555556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G13" sqref="G13"/>
    </sheetView>
  </sheetViews>
  <sheetFormatPr defaultRowHeight="13.5"/>
  <cols>
    <col min="1" max="1" width="4.75" customWidth="1"/>
    <col min="2" max="2" width="17.125" customWidth="1"/>
    <col min="3" max="3" width="10.375" customWidth="1"/>
    <col min="4" max="4" width="9" customWidth="1"/>
    <col min="5" max="5" width="7.75" customWidth="1"/>
    <col min="6" max="6" width="4.625" customWidth="1"/>
    <col min="7" max="12" width="6.25" customWidth="1"/>
    <col min="13" max="13" width="9.25" customWidth="1"/>
    <col min="14" max="14" width="7.875" customWidth="1"/>
    <col min="15" max="15" width="9.25" customWidth="1"/>
    <col min="16" max="16" width="12.125" customWidth="1"/>
  </cols>
  <sheetData>
    <row r="1" spans="1:16" ht="30.7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24.75" customHeight="1">
      <c r="A3" s="31" t="s">
        <v>2</v>
      </c>
      <c r="B3" s="31" t="s">
        <v>3</v>
      </c>
      <c r="C3" s="38" t="s">
        <v>4</v>
      </c>
      <c r="D3" s="38" t="s">
        <v>5</v>
      </c>
      <c r="E3" s="39" t="s">
        <v>6</v>
      </c>
      <c r="F3" s="38" t="s">
        <v>7</v>
      </c>
      <c r="G3" s="31" t="s">
        <v>8</v>
      </c>
      <c r="H3" s="31"/>
      <c r="I3" s="31"/>
      <c r="J3" s="40" t="s">
        <v>9</v>
      </c>
      <c r="K3" s="40"/>
      <c r="L3" s="31" t="s">
        <v>10</v>
      </c>
      <c r="M3" s="31"/>
      <c r="N3" s="31"/>
      <c r="O3" s="31"/>
      <c r="P3" s="31" t="s">
        <v>11</v>
      </c>
    </row>
    <row r="4" spans="1:16" ht="24.75" customHeight="1">
      <c r="A4" s="31"/>
      <c r="B4" s="31"/>
      <c r="C4" s="38"/>
      <c r="D4" s="38"/>
      <c r="E4" s="39"/>
      <c r="F4" s="38"/>
      <c r="G4" s="1" t="s">
        <v>12</v>
      </c>
      <c r="H4" s="2" t="s">
        <v>13</v>
      </c>
      <c r="I4" s="3" t="s">
        <v>14</v>
      </c>
      <c r="J4" s="3" t="s">
        <v>13</v>
      </c>
      <c r="K4" s="3" t="s">
        <v>14</v>
      </c>
      <c r="L4" s="1" t="s">
        <v>12</v>
      </c>
      <c r="M4" s="2" t="s">
        <v>13</v>
      </c>
      <c r="N4" s="4" t="s">
        <v>15</v>
      </c>
      <c r="O4" s="5" t="s">
        <v>14</v>
      </c>
      <c r="P4" s="31"/>
    </row>
    <row r="5" spans="1:16" ht="24.75" customHeight="1">
      <c r="A5" s="4" t="s">
        <v>16</v>
      </c>
      <c r="B5" s="4" t="s">
        <v>17</v>
      </c>
      <c r="C5" s="1"/>
      <c r="D5" s="4"/>
      <c r="E5" s="6"/>
      <c r="F5" s="1"/>
      <c r="G5" s="1"/>
      <c r="H5" s="2"/>
      <c r="I5" s="2"/>
      <c r="J5" s="2"/>
      <c r="K5" s="2"/>
      <c r="L5" s="1"/>
      <c r="M5" s="7">
        <v>9319000</v>
      </c>
      <c r="N5" s="4"/>
      <c r="O5" s="7">
        <v>4653139</v>
      </c>
      <c r="P5" s="1"/>
    </row>
    <row r="6" spans="1:16" ht="25.5" customHeight="1">
      <c r="A6" s="4" t="s">
        <v>18</v>
      </c>
      <c r="B6" s="8" t="s">
        <v>19</v>
      </c>
      <c r="C6" s="1"/>
      <c r="D6" s="4"/>
      <c r="E6" s="9"/>
      <c r="F6" s="1"/>
      <c r="G6" s="1"/>
      <c r="H6" s="2"/>
      <c r="I6" s="2"/>
      <c r="J6" s="2"/>
      <c r="K6" s="2"/>
      <c r="L6" s="1"/>
      <c r="M6" s="7">
        <v>518800</v>
      </c>
      <c r="N6" s="4"/>
      <c r="O6" s="7">
        <v>326800</v>
      </c>
      <c r="P6" s="1" t="s">
        <v>20</v>
      </c>
    </row>
    <row r="7" spans="1:16" ht="25.5" customHeight="1">
      <c r="A7" s="4"/>
      <c r="B7" s="4"/>
      <c r="C7" s="1"/>
      <c r="D7" s="4"/>
      <c r="E7" s="9"/>
      <c r="F7" s="1"/>
      <c r="G7" s="1"/>
      <c r="H7" s="2"/>
      <c r="I7" s="2"/>
      <c r="J7" s="2"/>
      <c r="K7" s="2"/>
      <c r="L7" s="1"/>
      <c r="M7" s="7"/>
      <c r="N7" s="4"/>
      <c r="O7" s="7"/>
      <c r="P7" s="1"/>
    </row>
    <row r="8" spans="1:16" ht="25.5" customHeight="1">
      <c r="A8" s="4"/>
      <c r="B8" s="4"/>
      <c r="C8" s="1"/>
      <c r="D8" s="4"/>
      <c r="E8" s="9"/>
      <c r="F8" s="1"/>
      <c r="G8" s="1"/>
      <c r="H8" s="2"/>
      <c r="I8" s="2"/>
      <c r="J8" s="2"/>
      <c r="K8" s="2"/>
      <c r="L8" s="1"/>
      <c r="M8" s="7"/>
      <c r="N8" s="4"/>
      <c r="O8" s="7"/>
      <c r="P8" s="1"/>
    </row>
    <row r="9" spans="1:16" ht="25.5" customHeight="1">
      <c r="A9" s="4"/>
      <c r="B9" s="4"/>
      <c r="C9" s="1"/>
      <c r="D9" s="4"/>
      <c r="E9" s="9"/>
      <c r="F9" s="1"/>
      <c r="G9" s="1"/>
      <c r="H9" s="2"/>
      <c r="I9" s="2"/>
      <c r="J9" s="2"/>
      <c r="K9" s="2"/>
      <c r="L9" s="1"/>
      <c r="M9" s="7"/>
      <c r="N9" s="4"/>
      <c r="O9" s="7"/>
      <c r="P9" s="1"/>
    </row>
    <row r="10" spans="1:16" ht="25.5" customHeight="1">
      <c r="A10" s="4"/>
      <c r="B10" s="4"/>
      <c r="C10" s="1"/>
      <c r="D10" s="4"/>
      <c r="E10" s="9"/>
      <c r="F10" s="1"/>
      <c r="G10" s="1"/>
      <c r="H10" s="2"/>
      <c r="I10" s="2"/>
      <c r="J10" s="2"/>
      <c r="K10" s="2"/>
      <c r="L10" s="1"/>
      <c r="M10" s="7"/>
      <c r="N10" s="4"/>
      <c r="O10" s="7"/>
      <c r="P10" s="1"/>
    </row>
    <row r="11" spans="1:16" ht="25.5" customHeight="1">
      <c r="A11" s="4"/>
      <c r="B11" s="4"/>
      <c r="C11" s="1"/>
      <c r="D11" s="4"/>
      <c r="E11" s="9"/>
      <c r="F11" s="1"/>
      <c r="G11" s="1"/>
      <c r="H11" s="2"/>
      <c r="I11" s="2"/>
      <c r="J11" s="2"/>
      <c r="K11" s="2"/>
      <c r="L11" s="1"/>
      <c r="M11" s="7"/>
      <c r="N11" s="4"/>
      <c r="O11" s="7"/>
      <c r="P11" s="1"/>
    </row>
    <row r="12" spans="1:16" ht="24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7"/>
      <c r="N12" s="4"/>
      <c r="O12" s="7"/>
      <c r="P12" s="1"/>
    </row>
    <row r="13" spans="1:16" ht="24.75" customHeight="1">
      <c r="A13" s="4"/>
      <c r="B13" s="4"/>
      <c r="C13" s="1"/>
      <c r="D13" s="4"/>
      <c r="E13" s="10"/>
      <c r="F13" s="1"/>
      <c r="G13" s="1"/>
      <c r="H13" s="2"/>
      <c r="I13" s="2"/>
      <c r="J13" s="2"/>
      <c r="K13" s="2"/>
      <c r="L13" s="1"/>
      <c r="M13" s="7"/>
      <c r="N13" s="4"/>
      <c r="O13" s="7"/>
      <c r="P13" s="1"/>
    </row>
    <row r="14" spans="1:16" ht="24.75" customHeight="1">
      <c r="A14" s="4"/>
      <c r="B14" s="4"/>
      <c r="C14" s="1"/>
      <c r="D14" s="4"/>
      <c r="E14" s="10"/>
      <c r="F14" s="1"/>
      <c r="G14" s="1"/>
      <c r="H14" s="2"/>
      <c r="I14" s="2"/>
      <c r="J14" s="2"/>
      <c r="K14" s="2"/>
      <c r="L14" s="1"/>
      <c r="M14" s="7"/>
      <c r="N14" s="4"/>
      <c r="O14" s="7"/>
      <c r="P14" s="1"/>
    </row>
    <row r="15" spans="1:16" ht="24.75" customHeight="1">
      <c r="A15" s="4"/>
      <c r="B15" s="11"/>
      <c r="C15" s="1"/>
      <c r="D15" s="4"/>
      <c r="E15" s="10"/>
      <c r="F15" s="1"/>
      <c r="G15" s="1"/>
      <c r="H15" s="2"/>
      <c r="I15" s="2"/>
      <c r="J15" s="2"/>
      <c r="K15" s="2"/>
      <c r="L15" s="1"/>
      <c r="M15" s="7"/>
      <c r="N15" s="4"/>
      <c r="O15" s="7"/>
      <c r="P15" s="4"/>
    </row>
    <row r="16" spans="1:16" ht="24.75" customHeight="1">
      <c r="A16" s="4"/>
      <c r="B16" s="4"/>
      <c r="C16" s="1"/>
      <c r="D16" s="4"/>
      <c r="E16" s="10"/>
      <c r="F16" s="1"/>
      <c r="G16" s="1"/>
      <c r="H16" s="2"/>
      <c r="I16" s="2"/>
      <c r="J16" s="2"/>
      <c r="K16" s="2"/>
      <c r="L16" s="1"/>
      <c r="M16" s="7"/>
      <c r="N16" s="4"/>
      <c r="O16" s="7"/>
      <c r="P16" s="1"/>
    </row>
    <row r="17" spans="1:16" ht="24.75" customHeight="1">
      <c r="A17" s="4"/>
      <c r="B17" s="4"/>
      <c r="C17" s="1"/>
      <c r="D17" s="4"/>
      <c r="E17" s="10"/>
      <c r="F17" s="1"/>
      <c r="G17" s="1"/>
      <c r="H17" s="2"/>
      <c r="I17" s="2"/>
      <c r="J17" s="2"/>
      <c r="K17" s="2"/>
      <c r="L17" s="1"/>
      <c r="M17" s="7"/>
      <c r="N17" s="4"/>
      <c r="O17" s="7"/>
      <c r="P17" s="1"/>
    </row>
    <row r="18" spans="1:16" ht="24.75" customHeight="1">
      <c r="A18" s="4"/>
      <c r="B18" s="4"/>
      <c r="C18" s="1"/>
      <c r="D18" s="4"/>
      <c r="E18" s="10"/>
      <c r="F18" s="1"/>
      <c r="G18" s="1"/>
      <c r="H18" s="2"/>
      <c r="I18" s="2"/>
      <c r="J18" s="2"/>
      <c r="K18" s="2"/>
      <c r="L18" s="1"/>
      <c r="M18" s="7"/>
      <c r="N18" s="4"/>
      <c r="O18" s="7"/>
      <c r="P18" s="1"/>
    </row>
    <row r="19" spans="1:16" ht="24.75" customHeight="1">
      <c r="A19" s="4"/>
      <c r="B19" s="4"/>
      <c r="C19" s="1"/>
      <c r="D19" s="4"/>
      <c r="E19" s="10"/>
      <c r="F19" s="1"/>
      <c r="G19" s="1"/>
      <c r="H19" s="2"/>
      <c r="I19" s="2"/>
      <c r="J19" s="2"/>
      <c r="K19" s="2"/>
      <c r="L19" s="1"/>
      <c r="M19" s="7"/>
      <c r="N19" s="4"/>
      <c r="O19" s="7"/>
      <c r="P19" s="1"/>
    </row>
    <row r="20" spans="1:16" ht="24.75" customHeight="1">
      <c r="A20" s="31" t="s">
        <v>21</v>
      </c>
      <c r="B20" s="31"/>
      <c r="C20" s="31"/>
      <c r="D20" s="31"/>
      <c r="E20" s="12"/>
      <c r="F20" s="1"/>
      <c r="G20" s="1"/>
      <c r="H20" s="2"/>
      <c r="I20" s="3"/>
      <c r="J20" s="3"/>
      <c r="K20" s="3"/>
      <c r="L20" s="1"/>
      <c r="M20" s="2">
        <f>SUM(M5:M19)</f>
        <v>9837800</v>
      </c>
      <c r="N20" s="2"/>
      <c r="O20" s="2">
        <f>SUM(O5:O19)</f>
        <v>4979939</v>
      </c>
      <c r="P20" s="1"/>
    </row>
    <row r="21" spans="1:16">
      <c r="A21" s="32" t="s">
        <v>22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</sheetData>
  <mergeCells count="14">
    <mergeCell ref="L3:O3"/>
    <mergeCell ref="P3:P4"/>
    <mergeCell ref="A20:D20"/>
    <mergeCell ref="A21:P21"/>
    <mergeCell ref="A1:P1"/>
    <mergeCell ref="A2:P2"/>
    <mergeCell ref="A3:A4"/>
    <mergeCell ref="B3:B4"/>
    <mergeCell ref="C3:C4"/>
    <mergeCell ref="D3:D4"/>
    <mergeCell ref="E3:E4"/>
    <mergeCell ref="F3:F4"/>
    <mergeCell ref="G3:I3"/>
    <mergeCell ref="J3:K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V20" sqref="V20"/>
    </sheetView>
  </sheetViews>
  <sheetFormatPr defaultColWidth="9" defaultRowHeight="13.5"/>
  <cols>
    <col min="1" max="1" width="5.5" customWidth="1"/>
    <col min="2" max="2" width="16" customWidth="1"/>
    <col min="3" max="3" width="10.5" customWidth="1"/>
    <col min="4" max="4" width="20.625" customWidth="1"/>
    <col min="5" max="5" width="7.875" style="30" customWidth="1"/>
    <col min="6" max="6" width="3.875" customWidth="1"/>
    <col min="7" max="7" width="4.25" customWidth="1"/>
    <col min="8" max="9" width="7.75" customWidth="1"/>
    <col min="10" max="10" width="5.375" customWidth="1"/>
    <col min="11" max="11" width="8.25" customWidth="1"/>
    <col min="12" max="12" width="6" customWidth="1"/>
    <col min="13" max="13" width="9.75" customWidth="1"/>
    <col min="14" max="14" width="29.375" customWidth="1"/>
  </cols>
  <sheetData>
    <row r="1" spans="1:16" s="13" customFormat="1" ht="24.75" customHeight="1">
      <c r="A1" s="44" t="s">
        <v>23</v>
      </c>
      <c r="B1" s="45"/>
      <c r="C1" s="45"/>
      <c r="D1" s="45"/>
      <c r="E1" s="46"/>
      <c r="F1" s="45"/>
      <c r="G1" s="45"/>
      <c r="H1" s="45"/>
      <c r="I1" s="45"/>
      <c r="J1" s="45"/>
      <c r="K1" s="45"/>
      <c r="L1" s="45"/>
      <c r="M1" s="45"/>
      <c r="N1" s="45"/>
    </row>
    <row r="2" spans="1:16" s="13" customFormat="1" ht="21" customHeight="1">
      <c r="A2" s="47" t="s">
        <v>24</v>
      </c>
      <c r="B2" s="47"/>
      <c r="C2" s="47"/>
      <c r="D2" s="47"/>
      <c r="E2" s="48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14" customFormat="1" ht="15" customHeight="1">
      <c r="A3" s="41" t="s">
        <v>2</v>
      </c>
      <c r="B3" s="41" t="s">
        <v>3</v>
      </c>
      <c r="C3" s="49" t="s">
        <v>25</v>
      </c>
      <c r="D3" s="41" t="s">
        <v>5</v>
      </c>
      <c r="E3" s="50" t="s">
        <v>26</v>
      </c>
      <c r="F3" s="49" t="s">
        <v>7</v>
      </c>
      <c r="G3" s="41" t="s">
        <v>8</v>
      </c>
      <c r="H3" s="41"/>
      <c r="I3" s="41"/>
      <c r="J3" s="41" t="s">
        <v>10</v>
      </c>
      <c r="K3" s="41"/>
      <c r="L3" s="41"/>
      <c r="M3" s="41"/>
      <c r="N3" s="41" t="s">
        <v>11</v>
      </c>
    </row>
    <row r="4" spans="1:16" s="14" customFormat="1" ht="15" customHeight="1">
      <c r="A4" s="41"/>
      <c r="B4" s="41"/>
      <c r="C4" s="49"/>
      <c r="D4" s="41"/>
      <c r="E4" s="50"/>
      <c r="F4" s="49"/>
      <c r="G4" s="15" t="s">
        <v>12</v>
      </c>
      <c r="H4" s="15" t="s">
        <v>13</v>
      </c>
      <c r="I4" s="15" t="s">
        <v>14</v>
      </c>
      <c r="J4" s="15" t="s">
        <v>12</v>
      </c>
      <c r="K4" s="16" t="s">
        <v>13</v>
      </c>
      <c r="L4" s="17" t="s">
        <v>15</v>
      </c>
      <c r="M4" s="15" t="s">
        <v>14</v>
      </c>
      <c r="N4" s="41"/>
    </row>
    <row r="5" spans="1:16" s="14" customFormat="1" ht="15.6" customHeight="1">
      <c r="A5" s="15">
        <f>[1]盘存!A6</f>
        <v>1</v>
      </c>
      <c r="B5" s="15" t="str">
        <f>[1]盘存!B6</f>
        <v>清花机</v>
      </c>
      <c r="C5" s="18" t="str">
        <f>[1]盘存!C6</f>
        <v>A076E</v>
      </c>
      <c r="D5" s="15" t="str">
        <f>[1]盘存!D6</f>
        <v>江苏晨阳纺织机械有限公司</v>
      </c>
      <c r="E5" s="19">
        <f>[1]盘存!E6</f>
        <v>38899</v>
      </c>
      <c r="F5" s="15" t="str">
        <f>[1]盘存!F6</f>
        <v>套</v>
      </c>
      <c r="G5" s="15">
        <v>2</v>
      </c>
      <c r="H5" s="20">
        <v>701417</v>
      </c>
      <c r="I5" s="20">
        <v>701417</v>
      </c>
      <c r="J5" s="21">
        <f>[1]盘存!J6</f>
        <v>2</v>
      </c>
      <c r="K5" s="22">
        <v>700000</v>
      </c>
      <c r="L5" s="23">
        <f>[1]计算!P5</f>
        <v>43.0555555555556</v>
      </c>
      <c r="M5" s="20">
        <f>K5*L5/100</f>
        <v>301388.88888888923</v>
      </c>
      <c r="N5" s="24" t="s">
        <v>27</v>
      </c>
    </row>
    <row r="6" spans="1:16" s="14" customFormat="1" ht="16.5" customHeight="1">
      <c r="A6" s="15">
        <f>[1]盘存!A7</f>
        <v>2</v>
      </c>
      <c r="B6" s="15" t="str">
        <f>[1]盘存!B7</f>
        <v>并条机</v>
      </c>
      <c r="C6" s="18" t="str">
        <f>[1]盘存!C7</f>
        <v>FA317</v>
      </c>
      <c r="D6" s="15" t="str">
        <f>[1]盘存!D7</f>
        <v>天门纺织机械有限公司</v>
      </c>
      <c r="E6" s="19">
        <f>[1]盘存!E7</f>
        <v>38718</v>
      </c>
      <c r="F6" s="15" t="str">
        <f>[1]盘存!F7</f>
        <v>台</v>
      </c>
      <c r="G6" s="15">
        <v>6</v>
      </c>
      <c r="H6" s="20">
        <v>822211</v>
      </c>
      <c r="I6" s="20">
        <v>822211</v>
      </c>
      <c r="J6" s="21">
        <f>[1]盘存!J7</f>
        <v>6</v>
      </c>
      <c r="K6" s="22">
        <f>[1]计算!C6</f>
        <v>588000</v>
      </c>
      <c r="L6" s="23">
        <f>[1]计算!P6</f>
        <v>38.8888888888889</v>
      </c>
      <c r="M6" s="20">
        <f t="shared" ref="M6:M15" si="0">K6*L6/100</f>
        <v>228666.66666666672</v>
      </c>
      <c r="N6" s="24" t="s">
        <v>27</v>
      </c>
    </row>
    <row r="7" spans="1:16" s="14" customFormat="1" ht="17.25" customHeight="1">
      <c r="A7" s="15">
        <f>[1]盘存!A8</f>
        <v>3</v>
      </c>
      <c r="B7" s="15" t="str">
        <f>[1]盘存!B8</f>
        <v>梳棉机</v>
      </c>
      <c r="C7" s="18" t="str">
        <f>[1]盘存!C8</f>
        <v>FA204C</v>
      </c>
      <c r="D7" s="18" t="str">
        <f>[1]盘存!D8</f>
        <v>青岛东佳纺机（集团）有限公司</v>
      </c>
      <c r="E7" s="19">
        <f>[1]盘存!E8</f>
        <v>38930</v>
      </c>
      <c r="F7" s="15" t="str">
        <f>[1]盘存!F8</f>
        <v>台</v>
      </c>
      <c r="G7" s="15">
        <v>6</v>
      </c>
      <c r="H7" s="20">
        <v>615384</v>
      </c>
      <c r="I7" s="20">
        <v>615384</v>
      </c>
      <c r="J7" s="21">
        <f>[1]盘存!J8</f>
        <v>6</v>
      </c>
      <c r="K7" s="22">
        <f>[1]计算!C7</f>
        <v>588000</v>
      </c>
      <c r="L7" s="23">
        <f>[1]计算!P7</f>
        <v>43.3333333333333</v>
      </c>
      <c r="M7" s="20">
        <f t="shared" si="0"/>
        <v>254799.99999999983</v>
      </c>
      <c r="N7" s="24" t="s">
        <v>28</v>
      </c>
    </row>
    <row r="8" spans="1:16" s="14" customFormat="1" ht="17.25" customHeight="1">
      <c r="A8" s="15">
        <f>[1]盘存!A9</f>
        <v>4</v>
      </c>
      <c r="B8" s="15" t="str">
        <f>[1]盘存!B9</f>
        <v>梳棉机</v>
      </c>
      <c r="C8" s="18" t="str">
        <f>[1]盘存!C9</f>
        <v>FA186A</v>
      </c>
      <c r="D8" s="18" t="str">
        <f>[1]盘存!D9</f>
        <v>青岛东佳纺机（集团）有限公司</v>
      </c>
      <c r="E8" s="19">
        <f>[1]盘存!E9</f>
        <v>38930</v>
      </c>
      <c r="F8" s="15" t="str">
        <f>[1]盘存!F9</f>
        <v>台</v>
      </c>
      <c r="G8" s="15">
        <v>2</v>
      </c>
      <c r="H8" s="20">
        <v>138495</v>
      </c>
      <c r="I8" s="20">
        <v>138495</v>
      </c>
      <c r="J8" s="21">
        <f>[1]盘存!J9</f>
        <v>2</v>
      </c>
      <c r="K8" s="22">
        <f>[1]计算!C8</f>
        <v>138000</v>
      </c>
      <c r="L8" s="23">
        <f>[1]计算!P8</f>
        <v>43.3333333333333</v>
      </c>
      <c r="M8" s="20">
        <f t="shared" si="0"/>
        <v>59799.999999999956</v>
      </c>
      <c r="N8" s="24" t="s">
        <v>28</v>
      </c>
    </row>
    <row r="9" spans="1:16" s="14" customFormat="1" ht="15.6" customHeight="1">
      <c r="A9" s="15">
        <f>[1]盘存!A10</f>
        <v>5</v>
      </c>
      <c r="B9" s="18" t="str">
        <f>[1]盘存!B10</f>
        <v>蜂窝除尘机组</v>
      </c>
      <c r="C9" s="18" t="str">
        <f>[1]盘存!C10</f>
        <v>LFV017</v>
      </c>
      <c r="D9" s="15"/>
      <c r="E9" s="19">
        <f>[1]盘存!E10</f>
        <v>38808</v>
      </c>
      <c r="F9" s="15" t="str">
        <f>[1]盘存!F10</f>
        <v>台</v>
      </c>
      <c r="G9" s="15">
        <v>2</v>
      </c>
      <c r="H9" s="20">
        <v>2650000</v>
      </c>
      <c r="I9" s="20">
        <v>2650000</v>
      </c>
      <c r="J9" s="21">
        <f>[1]盘存!J10</f>
        <v>2</v>
      </c>
      <c r="K9" s="22">
        <f>[1]计算!C9</f>
        <v>200000</v>
      </c>
      <c r="L9" s="23">
        <f>[1]计算!P9</f>
        <v>42.2222222222222</v>
      </c>
      <c r="M9" s="20">
        <f t="shared" si="0"/>
        <v>84444.444444444409</v>
      </c>
      <c r="N9" s="24" t="s">
        <v>28</v>
      </c>
    </row>
    <row r="10" spans="1:16" s="14" customFormat="1" ht="15.6" customHeight="1">
      <c r="A10" s="15">
        <f>[1]盘存!A11</f>
        <v>6</v>
      </c>
      <c r="B10" s="18" t="str">
        <f>[1]盘存!B11</f>
        <v>粗纱机</v>
      </c>
      <c r="C10" s="18" t="str">
        <f>[1]盘存!C11</f>
        <v>A454E</v>
      </c>
      <c r="D10" s="15" t="str">
        <f>[1]盘存!D11</f>
        <v>解放军5701厂</v>
      </c>
      <c r="E10" s="19">
        <f>[1]盘存!E11</f>
        <v>37712</v>
      </c>
      <c r="F10" s="15" t="str">
        <f>[1]盘存!F11</f>
        <v>台</v>
      </c>
      <c r="G10" s="15">
        <v>3</v>
      </c>
      <c r="H10" s="20">
        <v>512820</v>
      </c>
      <c r="I10" s="20">
        <v>512820</v>
      </c>
      <c r="J10" s="21">
        <f>[1]盘存!J11</f>
        <v>3</v>
      </c>
      <c r="K10" s="22">
        <f>[1]计算!C10</f>
        <v>510000</v>
      </c>
      <c r="L10" s="23">
        <f>[1]计算!P10</f>
        <v>29.7222222222222</v>
      </c>
      <c r="M10" s="20">
        <f t="shared" si="0"/>
        <v>151583.33333333323</v>
      </c>
      <c r="N10" s="24" t="s">
        <v>28</v>
      </c>
    </row>
    <row r="11" spans="1:16" s="14" customFormat="1" ht="20.25" customHeight="1">
      <c r="A11" s="15">
        <f>[1]盘存!A12</f>
        <v>7</v>
      </c>
      <c r="B11" s="18" t="str">
        <f>[1]盘存!B12</f>
        <v>络筒机</v>
      </c>
      <c r="C11" s="18" t="str">
        <f>[1]盘存!C12</f>
        <v>GA014MD-100</v>
      </c>
      <c r="D11" s="18" t="str">
        <f>[1]盘存!D12</f>
        <v>安庆双益纺织机械有限公司   兴化兴工纺织机械厂</v>
      </c>
      <c r="E11" s="19">
        <f>[1]盘存!E12</f>
        <v>39356</v>
      </c>
      <c r="F11" s="15" t="str">
        <f>[1]盘存!F12</f>
        <v>台</v>
      </c>
      <c r="G11" s="15">
        <v>12</v>
      </c>
      <c r="H11" s="20">
        <v>821230</v>
      </c>
      <c r="I11" s="20">
        <v>821230</v>
      </c>
      <c r="J11" s="21">
        <f>[1]盘存!J12</f>
        <v>5</v>
      </c>
      <c r="K11" s="22">
        <f>[1]计算!C11</f>
        <v>340000</v>
      </c>
      <c r="L11" s="23">
        <f>[1]计算!P11</f>
        <v>47.2222222222222</v>
      </c>
      <c r="M11" s="20">
        <f t="shared" si="0"/>
        <v>160555.55555555547</v>
      </c>
      <c r="N11" s="24" t="s">
        <v>27</v>
      </c>
    </row>
    <row r="12" spans="1:16" s="14" customFormat="1" ht="15.6" customHeight="1">
      <c r="A12" s="15">
        <f>[1]盘存!A13</f>
        <v>8</v>
      </c>
      <c r="B12" s="18" t="str">
        <f>[1]盘存!B13</f>
        <v>清梳机</v>
      </c>
      <c r="C12" s="18" t="str">
        <f>[1]盘存!C13</f>
        <v>1171C</v>
      </c>
      <c r="D12" s="15" t="str">
        <f>[1]盘存!D13</f>
        <v>青岛海蓝纺织机械有限公司</v>
      </c>
      <c r="E12" s="19">
        <f>[1]盘存!E13</f>
        <v>40483</v>
      </c>
      <c r="F12" s="15" t="str">
        <f>[1]盘存!F13</f>
        <v>台</v>
      </c>
      <c r="G12" s="15">
        <v>16</v>
      </c>
      <c r="H12" s="20">
        <v>2500000</v>
      </c>
      <c r="I12" s="20">
        <v>2500000</v>
      </c>
      <c r="J12" s="21">
        <f>[1]盘存!J13</f>
        <v>8</v>
      </c>
      <c r="K12" s="22">
        <f>[1]计算!C12</f>
        <v>272000</v>
      </c>
      <c r="L12" s="23">
        <f>[1]计算!P12</f>
        <v>60</v>
      </c>
      <c r="M12" s="20">
        <f t="shared" si="0"/>
        <v>163200</v>
      </c>
      <c r="N12" s="24" t="s">
        <v>28</v>
      </c>
    </row>
    <row r="13" spans="1:16" s="14" customFormat="1" ht="15.6" customHeight="1">
      <c r="A13" s="15">
        <f>[1]盘存!A14</f>
        <v>9</v>
      </c>
      <c r="B13" s="15" t="str">
        <f>[1]盘存!B14</f>
        <v>自动络筒机</v>
      </c>
      <c r="C13" s="18" t="str">
        <f>[1]盘存!C14</f>
        <v>MH－08G</v>
      </c>
      <c r="D13" s="15" t="str">
        <f>[1]盘存!D14</f>
        <v>上海络路机电科技有限公司</v>
      </c>
      <c r="E13" s="19">
        <f>[1]盘存!E14</f>
        <v>41579</v>
      </c>
      <c r="F13" s="15" t="str">
        <f>[1]盘存!F14</f>
        <v>台</v>
      </c>
      <c r="G13" s="15">
        <v>2</v>
      </c>
      <c r="H13" s="20">
        <v>2652000</v>
      </c>
      <c r="I13" s="20">
        <v>2652000</v>
      </c>
      <c r="J13" s="21">
        <f>[1]盘存!J14</f>
        <v>2</v>
      </c>
      <c r="K13" s="22">
        <f>[1]计算!C13</f>
        <v>2002000</v>
      </c>
      <c r="L13" s="23">
        <f>[1]计算!P13</f>
        <v>74.7222222222223</v>
      </c>
      <c r="M13" s="20">
        <f t="shared" si="0"/>
        <v>1495938.8888888904</v>
      </c>
      <c r="N13" s="24" t="s">
        <v>28</v>
      </c>
    </row>
    <row r="14" spans="1:16" s="14" customFormat="1" ht="15.6" customHeight="1">
      <c r="A14" s="15">
        <f>[1]盘存!A15</f>
        <v>10</v>
      </c>
      <c r="B14" s="15" t="str">
        <f>[1]盘存!B15</f>
        <v>打包机</v>
      </c>
      <c r="C14" s="18">
        <f>[1]盘存!C15</f>
        <v>200</v>
      </c>
      <c r="D14" s="15" t="str">
        <f>[1]盘存!D15</f>
        <v>临清鲁临液压机厂</v>
      </c>
      <c r="E14" s="19">
        <f>[1]盘存!E15</f>
        <v>39569</v>
      </c>
      <c r="F14" s="15" t="str">
        <f>[1]盘存!F15</f>
        <v>套</v>
      </c>
      <c r="G14" s="15">
        <v>1</v>
      </c>
      <c r="H14" s="20">
        <v>1200000</v>
      </c>
      <c r="I14" s="20">
        <v>1200000</v>
      </c>
      <c r="J14" s="21">
        <f>[1]盘存!J15</f>
        <v>1</v>
      </c>
      <c r="K14" s="22">
        <f>[1]计算!C14</f>
        <v>17000</v>
      </c>
      <c r="L14" s="23">
        <f>[1]计算!P14</f>
        <v>51.6666666666667</v>
      </c>
      <c r="M14" s="20">
        <f t="shared" si="0"/>
        <v>8783.3333333333394</v>
      </c>
      <c r="N14" s="24" t="s">
        <v>28</v>
      </c>
    </row>
    <row r="15" spans="1:16" s="14" customFormat="1" ht="15.6" customHeight="1">
      <c r="A15" s="15">
        <f>[1]盘存!A16</f>
        <v>11</v>
      </c>
      <c r="B15" s="15" t="str">
        <f>[1]盘存!B16</f>
        <v>锯齿扎花机</v>
      </c>
      <c r="C15" s="18">
        <v>0</v>
      </c>
      <c r="D15" s="15" t="str">
        <f>[1]盘存!D16</f>
        <v>江苏晨阳纺织机械有限公司</v>
      </c>
      <c r="E15" s="19">
        <f>[1]盘存!E16</f>
        <v>38899</v>
      </c>
      <c r="F15" s="15" t="str">
        <f>[1]盘存!F16</f>
        <v>套</v>
      </c>
      <c r="G15" s="15">
        <v>1</v>
      </c>
      <c r="H15" s="20">
        <v>520000</v>
      </c>
      <c r="I15" s="20">
        <v>520000</v>
      </c>
      <c r="J15" s="21">
        <f>[1]盘存!J16</f>
        <v>1</v>
      </c>
      <c r="K15" s="22">
        <f>[1]计算!C15</f>
        <v>90000</v>
      </c>
      <c r="L15" s="23">
        <f>[1]计算!P15</f>
        <v>43.0555555555556</v>
      </c>
      <c r="M15" s="20">
        <f t="shared" si="0"/>
        <v>38750.000000000044</v>
      </c>
      <c r="N15" s="24" t="s">
        <v>28</v>
      </c>
    </row>
    <row r="16" spans="1:16" s="14" customFormat="1" ht="15.6" customHeight="1">
      <c r="A16" s="15">
        <f>[1]盘存!A17</f>
        <v>12</v>
      </c>
      <c r="B16" s="15" t="str">
        <f>[1]盘存!B19</f>
        <v>细纱机</v>
      </c>
      <c r="C16" s="18" t="str">
        <f>[1]盘存!C19</f>
        <v>128K</v>
      </c>
      <c r="D16" s="15" t="str">
        <f>[1]盘存!D19</f>
        <v>上海二纺机股份有限公司</v>
      </c>
      <c r="E16" s="19">
        <f>[1]盘存!E19</f>
        <v>38899</v>
      </c>
      <c r="F16" s="15" t="str">
        <f>[1]盘存!F19</f>
        <v>台</v>
      </c>
      <c r="G16" s="15">
        <v>22</v>
      </c>
      <c r="H16" s="20">
        <v>3300000</v>
      </c>
      <c r="I16" s="20">
        <v>3300000</v>
      </c>
      <c r="J16" s="21">
        <f>[1]盘存!J19</f>
        <v>22</v>
      </c>
      <c r="K16" s="22">
        <f>[1]计算!C18</f>
        <v>3300000</v>
      </c>
      <c r="L16" s="23">
        <f>[1]计算!P18</f>
        <v>43.0555555555556</v>
      </c>
      <c r="M16" s="20">
        <f>K16*L16/100</f>
        <v>1420833.3333333349</v>
      </c>
      <c r="N16" s="24" t="s">
        <v>28</v>
      </c>
    </row>
    <row r="17" spans="1:14" s="14" customFormat="1" ht="15.6" customHeight="1">
      <c r="A17" s="15">
        <f>[1]盘存!A18</f>
        <v>13</v>
      </c>
      <c r="B17" s="15" t="s">
        <v>29</v>
      </c>
      <c r="C17" s="18" t="s">
        <v>30</v>
      </c>
      <c r="D17" s="15"/>
      <c r="E17" s="19"/>
      <c r="F17" s="15" t="s">
        <v>31</v>
      </c>
      <c r="G17" s="15">
        <v>12</v>
      </c>
      <c r="H17" s="20">
        <v>1460307</v>
      </c>
      <c r="I17" s="20">
        <v>1460307</v>
      </c>
      <c r="J17" s="21"/>
      <c r="K17" s="22">
        <v>0</v>
      </c>
      <c r="L17" s="23"/>
      <c r="M17" s="20">
        <v>0</v>
      </c>
      <c r="N17" s="24" t="s">
        <v>32</v>
      </c>
    </row>
    <row r="18" spans="1:14" s="14" customFormat="1" ht="15.6" customHeight="1">
      <c r="A18" s="15">
        <f>[1]盘存!A19</f>
        <v>14</v>
      </c>
      <c r="B18" s="15" t="s">
        <v>33</v>
      </c>
      <c r="C18" s="18" t="s">
        <v>34</v>
      </c>
      <c r="D18" s="15"/>
      <c r="E18" s="19"/>
      <c r="F18" s="15" t="s">
        <v>31</v>
      </c>
      <c r="G18" s="15">
        <v>3</v>
      </c>
      <c r="H18" s="20">
        <v>1262307</v>
      </c>
      <c r="I18" s="20">
        <v>1262307</v>
      </c>
      <c r="J18" s="21"/>
      <c r="K18" s="22">
        <v>0</v>
      </c>
      <c r="L18" s="23"/>
      <c r="M18" s="20">
        <v>0</v>
      </c>
      <c r="N18" s="24" t="s">
        <v>32</v>
      </c>
    </row>
    <row r="19" spans="1:14" s="14" customFormat="1" ht="15.6" customHeight="1">
      <c r="A19" s="15">
        <f>[1]盘存!A20</f>
        <v>15</v>
      </c>
      <c r="B19" s="15" t="s">
        <v>35</v>
      </c>
      <c r="C19" s="18" t="s">
        <v>36</v>
      </c>
      <c r="D19" s="15"/>
      <c r="E19" s="19"/>
      <c r="F19" s="15" t="s">
        <v>31</v>
      </c>
      <c r="G19" s="15">
        <v>2</v>
      </c>
      <c r="H19" s="20">
        <v>526000</v>
      </c>
      <c r="I19" s="20">
        <v>526000</v>
      </c>
      <c r="J19" s="21"/>
      <c r="K19" s="22">
        <v>0</v>
      </c>
      <c r="L19" s="23"/>
      <c r="M19" s="20">
        <v>0</v>
      </c>
      <c r="N19" s="24" t="s">
        <v>37</v>
      </c>
    </row>
    <row r="20" spans="1:14" s="14" customFormat="1" ht="15.6" customHeight="1">
      <c r="A20" s="15">
        <f>[1]盘存!A21</f>
        <v>16</v>
      </c>
      <c r="B20" s="15" t="s">
        <v>38</v>
      </c>
      <c r="C20" s="18" t="s">
        <v>39</v>
      </c>
      <c r="D20" s="15"/>
      <c r="E20" s="19"/>
      <c r="F20" s="15" t="s">
        <v>31</v>
      </c>
      <c r="G20" s="15">
        <v>20</v>
      </c>
      <c r="H20" s="20">
        <v>7246000</v>
      </c>
      <c r="I20" s="20">
        <v>7246000</v>
      </c>
      <c r="J20" s="21"/>
      <c r="K20" s="22">
        <v>0</v>
      </c>
      <c r="L20" s="23"/>
      <c r="M20" s="20">
        <v>0</v>
      </c>
      <c r="N20" s="24" t="s">
        <v>37</v>
      </c>
    </row>
    <row r="21" spans="1:14" s="14" customFormat="1" ht="15.6" customHeight="1">
      <c r="A21" s="15">
        <f>[1]盘存!A22</f>
        <v>17</v>
      </c>
      <c r="B21" s="15" t="s">
        <v>40</v>
      </c>
      <c r="C21" s="18" t="s">
        <v>41</v>
      </c>
      <c r="D21" s="15"/>
      <c r="E21" s="19"/>
      <c r="F21" s="15" t="s">
        <v>31</v>
      </c>
      <c r="G21" s="15">
        <v>10</v>
      </c>
      <c r="H21" s="20">
        <v>545000</v>
      </c>
      <c r="I21" s="20">
        <v>545000</v>
      </c>
      <c r="J21" s="21"/>
      <c r="K21" s="22">
        <v>0</v>
      </c>
      <c r="L21" s="23"/>
      <c r="M21" s="20">
        <v>0</v>
      </c>
      <c r="N21" s="24" t="s">
        <v>37</v>
      </c>
    </row>
    <row r="22" spans="1:14" s="14" customFormat="1" ht="15.6" customHeight="1">
      <c r="A22" s="15">
        <f>[1]盘存!A23</f>
        <v>18</v>
      </c>
      <c r="B22" s="15" t="str">
        <f>[1]盘存!B17</f>
        <v>转杯纺纱机</v>
      </c>
      <c r="C22" s="18">
        <f>[1]盘存!C17</f>
        <v>1603</v>
      </c>
      <c r="D22" s="15" t="str">
        <f>[1]盘存!D17</f>
        <v>浙江泰坦股份有限公司</v>
      </c>
      <c r="E22" s="19">
        <f>[1]盘存!E17</f>
        <v>39356</v>
      </c>
      <c r="F22" s="15" t="str">
        <f>[1]盘存!F17</f>
        <v>台</v>
      </c>
      <c r="G22" s="15">
        <v>2</v>
      </c>
      <c r="H22" s="20">
        <v>820000</v>
      </c>
      <c r="I22" s="20">
        <v>820000</v>
      </c>
      <c r="J22" s="21">
        <f>[1]盘存!J17</f>
        <v>2</v>
      </c>
      <c r="K22" s="22">
        <f>[1]计算!C16</f>
        <v>560000</v>
      </c>
      <c r="L22" s="23">
        <f>[1]计算!P16</f>
        <v>49.7222222222223</v>
      </c>
      <c r="M22" s="20">
        <f>K22*L22/100</f>
        <v>278444.4444444449</v>
      </c>
      <c r="N22" s="17" t="s">
        <v>42</v>
      </c>
    </row>
    <row r="23" spans="1:14" s="14" customFormat="1" ht="15.6" customHeight="1">
      <c r="A23" s="15">
        <f>[1]盘存!A24</f>
        <v>19</v>
      </c>
      <c r="B23" s="15" t="str">
        <f>[1]盘存!B18</f>
        <v>青草打捆机</v>
      </c>
      <c r="C23" s="18" t="str">
        <f>[1]盘存!C18</f>
        <v>YDJ－80</v>
      </c>
      <c r="D23" s="15" t="str">
        <f>[1]盘存!D18</f>
        <v>安阳荣鑫机械有限公司</v>
      </c>
      <c r="E23" s="19">
        <f>[1]盘存!E18</f>
        <v>38838</v>
      </c>
      <c r="F23" s="15" t="str">
        <f>[1]盘存!F18</f>
        <v>台</v>
      </c>
      <c r="G23" s="15">
        <v>1</v>
      </c>
      <c r="H23" s="20">
        <v>100000</v>
      </c>
      <c r="I23" s="20">
        <v>100000</v>
      </c>
      <c r="J23" s="21">
        <f>[1]盘存!J18</f>
        <v>1</v>
      </c>
      <c r="K23" s="22">
        <f>[1]计算!C17</f>
        <v>14000</v>
      </c>
      <c r="L23" s="23">
        <f>[1]计算!P17</f>
        <v>42.5</v>
      </c>
      <c r="M23" s="20">
        <f>K23*L23/100</f>
        <v>5950</v>
      </c>
      <c r="N23" s="17" t="s">
        <v>42</v>
      </c>
    </row>
    <row r="24" spans="1:14" s="14" customFormat="1" ht="15.6" customHeight="1">
      <c r="A24" s="15">
        <f>[1]盘存!A25</f>
        <v>20</v>
      </c>
      <c r="B24" s="15" t="s">
        <v>29</v>
      </c>
      <c r="C24" s="18" t="s">
        <v>43</v>
      </c>
      <c r="D24" s="15"/>
      <c r="E24" s="19"/>
      <c r="F24" s="15" t="s">
        <v>31</v>
      </c>
      <c r="G24" s="15">
        <v>4</v>
      </c>
      <c r="H24" s="20">
        <v>410000</v>
      </c>
      <c r="I24" s="20">
        <v>410000</v>
      </c>
      <c r="J24" s="21"/>
      <c r="K24" s="22">
        <v>0</v>
      </c>
      <c r="L24" s="23"/>
      <c r="M24" s="20">
        <v>0</v>
      </c>
      <c r="N24" s="15" t="s">
        <v>44</v>
      </c>
    </row>
    <row r="25" spans="1:14" s="14" customFormat="1" ht="15.6" customHeight="1">
      <c r="A25" s="15">
        <f>[1]盘存!A26</f>
        <v>21</v>
      </c>
      <c r="B25" s="15" t="s">
        <v>45</v>
      </c>
      <c r="C25" s="18" t="s">
        <v>46</v>
      </c>
      <c r="D25" s="15"/>
      <c r="E25" s="19"/>
      <c r="F25" s="15" t="s">
        <v>47</v>
      </c>
      <c r="G25" s="15">
        <v>1</v>
      </c>
      <c r="H25" s="20">
        <v>160000</v>
      </c>
      <c r="I25" s="20">
        <v>160000</v>
      </c>
      <c r="J25" s="21"/>
      <c r="K25" s="22">
        <v>0</v>
      </c>
      <c r="L25" s="23"/>
      <c r="M25" s="20">
        <v>0</v>
      </c>
      <c r="N25" s="15" t="s">
        <v>44</v>
      </c>
    </row>
    <row r="26" spans="1:14" s="14" customFormat="1" ht="15.6" customHeight="1">
      <c r="A26" s="15">
        <f>[1]盘存!A27</f>
        <v>22</v>
      </c>
      <c r="B26" s="15" t="s">
        <v>48</v>
      </c>
      <c r="C26" s="18" t="s">
        <v>49</v>
      </c>
      <c r="D26" s="15"/>
      <c r="E26" s="19"/>
      <c r="F26" s="15" t="s">
        <v>31</v>
      </c>
      <c r="G26" s="15">
        <v>1</v>
      </c>
      <c r="H26" s="20">
        <v>283000</v>
      </c>
      <c r="I26" s="20">
        <v>283000</v>
      </c>
      <c r="J26" s="21"/>
      <c r="K26" s="22">
        <v>0</v>
      </c>
      <c r="L26" s="23"/>
      <c r="M26" s="20">
        <v>0</v>
      </c>
      <c r="N26" s="15" t="s">
        <v>50</v>
      </c>
    </row>
    <row r="27" spans="1:14" s="14" customFormat="1" ht="15.6" customHeight="1">
      <c r="A27" s="15">
        <f>[1]盘存!A28</f>
        <v>23</v>
      </c>
      <c r="B27" s="15" t="s">
        <v>51</v>
      </c>
      <c r="C27" s="18" t="s">
        <v>52</v>
      </c>
      <c r="D27" s="15"/>
      <c r="E27" s="19"/>
      <c r="F27" s="15" t="s">
        <v>47</v>
      </c>
      <c r="G27" s="15">
        <v>1</v>
      </c>
      <c r="H27" s="20">
        <v>100000</v>
      </c>
      <c r="I27" s="20">
        <v>100000</v>
      </c>
      <c r="J27" s="21"/>
      <c r="K27" s="22">
        <v>0</v>
      </c>
      <c r="L27" s="23"/>
      <c r="M27" s="20">
        <v>0</v>
      </c>
      <c r="N27" s="15" t="s">
        <v>50</v>
      </c>
    </row>
    <row r="28" spans="1:14" s="14" customFormat="1" ht="15.6" customHeight="1">
      <c r="A28" s="15">
        <f>[1]盘存!A29</f>
        <v>24</v>
      </c>
      <c r="B28" s="15" t="s">
        <v>53</v>
      </c>
      <c r="C28" s="18" t="s">
        <v>54</v>
      </c>
      <c r="D28" s="15"/>
      <c r="E28" s="19"/>
      <c r="F28" s="15" t="s">
        <v>31</v>
      </c>
      <c r="G28" s="15">
        <v>1</v>
      </c>
      <c r="H28" s="20">
        <v>412000</v>
      </c>
      <c r="I28" s="20">
        <v>412000</v>
      </c>
      <c r="J28" s="21"/>
      <c r="K28" s="22">
        <v>0</v>
      </c>
      <c r="L28" s="23"/>
      <c r="M28" s="20">
        <v>0</v>
      </c>
      <c r="N28" s="15" t="s">
        <v>50</v>
      </c>
    </row>
    <row r="29" spans="1:14" s="14" customFormat="1" ht="15.6" customHeight="1">
      <c r="A29" s="15">
        <v>25</v>
      </c>
      <c r="B29" s="15" t="s">
        <v>55</v>
      </c>
      <c r="C29" s="18" t="s">
        <v>56</v>
      </c>
      <c r="D29" s="15"/>
      <c r="E29" s="19"/>
      <c r="F29" s="15" t="s">
        <v>31</v>
      </c>
      <c r="G29" s="15">
        <v>1</v>
      </c>
      <c r="H29" s="20">
        <v>400000</v>
      </c>
      <c r="I29" s="20">
        <v>400000</v>
      </c>
      <c r="J29" s="21"/>
      <c r="K29" s="22">
        <v>0</v>
      </c>
      <c r="L29" s="23"/>
      <c r="M29" s="20">
        <v>0</v>
      </c>
      <c r="N29" s="15" t="s">
        <v>50</v>
      </c>
    </row>
    <row r="30" spans="1:14" s="14" customFormat="1" ht="15.6" customHeight="1">
      <c r="A30" s="41" t="s">
        <v>57</v>
      </c>
      <c r="B30" s="41"/>
      <c r="C30" s="25"/>
      <c r="D30" s="25"/>
      <c r="E30" s="19"/>
      <c r="F30" s="15"/>
      <c r="G30" s="15">
        <f>SUM(G5:G29)</f>
        <v>134</v>
      </c>
      <c r="H30" s="26">
        <f>SUM(H5:H29)</f>
        <v>30158171</v>
      </c>
      <c r="I30" s="26">
        <f>SUM(I5:I29)</f>
        <v>30158171</v>
      </c>
      <c r="J30" s="27">
        <f>SUM(J5:J29)</f>
        <v>63</v>
      </c>
      <c r="K30" s="26">
        <f>SUM(K5:K29)</f>
        <v>9319000</v>
      </c>
      <c r="L30" s="26"/>
      <c r="M30" s="26">
        <f>SUM(M5:M29)</f>
        <v>4653138.8888888927</v>
      </c>
      <c r="N30" s="15"/>
    </row>
    <row r="31" spans="1:14" s="14" customFormat="1" ht="15.6" customHeight="1">
      <c r="A31" s="42" t="s">
        <v>58</v>
      </c>
      <c r="B31" s="42"/>
      <c r="C31" s="42"/>
      <c r="D31" s="42"/>
      <c r="E31" s="43"/>
      <c r="F31" s="42"/>
      <c r="G31" s="42"/>
      <c r="H31" s="42"/>
      <c r="I31" s="42"/>
      <c r="J31" s="42"/>
      <c r="K31" s="42"/>
      <c r="L31" s="42"/>
      <c r="M31" s="42"/>
      <c r="N31" s="42"/>
    </row>
    <row r="32" spans="1:14" s="13" customFormat="1" ht="14.25">
      <c r="C32" s="28"/>
      <c r="D32" s="28"/>
      <c r="E32" s="29"/>
      <c r="F32" s="28"/>
      <c r="G32" s="28"/>
      <c r="H32" s="28"/>
      <c r="I32" s="28"/>
    </row>
  </sheetData>
  <mergeCells count="13">
    <mergeCell ref="N3:N4"/>
    <mergeCell ref="A30:B30"/>
    <mergeCell ref="A31:N31"/>
    <mergeCell ref="A1:N1"/>
    <mergeCell ref="A2:P2"/>
    <mergeCell ref="A3:A4"/>
    <mergeCell ref="B3:B4"/>
    <mergeCell ref="C3:C4"/>
    <mergeCell ref="D3:D4"/>
    <mergeCell ref="E3:E4"/>
    <mergeCell ref="F3:F4"/>
    <mergeCell ref="G3:I3"/>
    <mergeCell ref="J3:M3"/>
  </mergeCells>
  <phoneticPr fontId="1" type="noConversion"/>
  <pageMargins left="0.38" right="0.28000000000000003" top="0.74803149606299213" bottom="0.46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T10" sqref="T10"/>
    </sheetView>
  </sheetViews>
  <sheetFormatPr defaultRowHeight="13.5"/>
  <cols>
    <col min="1" max="1" width="7.625" customWidth="1"/>
    <col min="3" max="3" width="9" style="73"/>
    <col min="4" max="4" width="10.75" style="74" customWidth="1"/>
    <col min="5" max="5" width="5.875" style="73" customWidth="1"/>
    <col min="6" max="6" width="9" style="73"/>
    <col min="7" max="7" width="5.875" style="73" customWidth="1"/>
    <col min="8" max="8" width="8.375" style="75" customWidth="1"/>
    <col min="9" max="9" width="8.125" style="76" customWidth="1"/>
    <col min="10" max="10" width="8" style="76" customWidth="1"/>
    <col min="11" max="11" width="9" style="76"/>
    <col min="12" max="12" width="8" customWidth="1"/>
    <col min="13" max="13" width="8.125" customWidth="1"/>
    <col min="14" max="14" width="7.875" customWidth="1"/>
    <col min="16" max="16" width="12.375" customWidth="1"/>
  </cols>
  <sheetData>
    <row r="1" spans="1:18" ht="22.5">
      <c r="A1" s="51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8" s="54" customFormat="1" ht="18" customHeight="1">
      <c r="A2" s="53" t="s">
        <v>60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8" ht="25.5" customHeight="1">
      <c r="A3" s="55" t="s">
        <v>2</v>
      </c>
      <c r="B3" s="55" t="s">
        <v>3</v>
      </c>
      <c r="C3" s="56" t="s">
        <v>61</v>
      </c>
      <c r="D3" s="56" t="s">
        <v>62</v>
      </c>
      <c r="E3" s="57" t="s">
        <v>6</v>
      </c>
      <c r="F3" s="56" t="s">
        <v>7</v>
      </c>
      <c r="G3" s="55" t="s">
        <v>8</v>
      </c>
      <c r="H3" s="55"/>
      <c r="I3" s="55"/>
      <c r="J3" s="58" t="s">
        <v>9</v>
      </c>
      <c r="K3" s="58"/>
      <c r="L3" s="55" t="s">
        <v>10</v>
      </c>
      <c r="M3" s="55"/>
      <c r="N3" s="55"/>
      <c r="O3" s="55"/>
      <c r="P3" s="55" t="s">
        <v>11</v>
      </c>
      <c r="R3" s="59"/>
    </row>
    <row r="4" spans="1:18" ht="21.75" customHeight="1">
      <c r="A4" s="55"/>
      <c r="B4" s="55"/>
      <c r="C4" s="56"/>
      <c r="D4" s="56"/>
      <c r="E4" s="57"/>
      <c r="F4" s="56"/>
      <c r="G4" s="60" t="s">
        <v>12</v>
      </c>
      <c r="H4" s="61" t="s">
        <v>13</v>
      </c>
      <c r="I4" s="62" t="s">
        <v>14</v>
      </c>
      <c r="J4" s="62" t="s">
        <v>13</v>
      </c>
      <c r="K4" s="62" t="s">
        <v>14</v>
      </c>
      <c r="L4" s="60" t="s">
        <v>12</v>
      </c>
      <c r="M4" s="60" t="s">
        <v>63</v>
      </c>
      <c r="N4" s="63" t="s">
        <v>64</v>
      </c>
      <c r="O4" s="60" t="s">
        <v>65</v>
      </c>
      <c r="P4" s="55"/>
      <c r="R4" s="59"/>
    </row>
    <row r="5" spans="1:18" ht="27" customHeight="1">
      <c r="A5" s="64">
        <v>1</v>
      </c>
      <c r="B5" s="64" t="s">
        <v>66</v>
      </c>
      <c r="C5" s="60" t="s">
        <v>67</v>
      </c>
      <c r="D5" s="64" t="s">
        <v>68</v>
      </c>
      <c r="E5" s="65">
        <v>2004</v>
      </c>
      <c r="F5" s="60" t="s">
        <v>69</v>
      </c>
      <c r="G5" s="60"/>
      <c r="H5" s="61"/>
      <c r="I5" s="61"/>
      <c r="J5" s="61"/>
      <c r="K5" s="61"/>
      <c r="L5" s="60">
        <v>158.19999999999999</v>
      </c>
      <c r="M5" s="60">
        <v>337200</v>
      </c>
      <c r="N5" s="60">
        <v>70</v>
      </c>
      <c r="O5" s="60">
        <v>236000</v>
      </c>
      <c r="P5" s="64" t="s">
        <v>70</v>
      </c>
      <c r="R5" s="66"/>
    </row>
    <row r="6" spans="1:18" ht="33.75">
      <c r="A6" s="64">
        <v>2</v>
      </c>
      <c r="B6" s="64" t="s">
        <v>71</v>
      </c>
      <c r="C6" s="60" t="s">
        <v>72</v>
      </c>
      <c r="D6" s="64" t="s">
        <v>68</v>
      </c>
      <c r="E6" s="65">
        <v>2004</v>
      </c>
      <c r="F6" s="60" t="s">
        <v>69</v>
      </c>
      <c r="G6" s="60"/>
      <c r="H6" s="61"/>
      <c r="I6" s="61"/>
      <c r="J6" s="61"/>
      <c r="K6" s="61"/>
      <c r="L6" s="60">
        <v>202.76</v>
      </c>
      <c r="M6" s="60">
        <v>181600</v>
      </c>
      <c r="N6" s="60">
        <v>50</v>
      </c>
      <c r="O6" s="64">
        <f>M6*N6/100</f>
        <v>90800</v>
      </c>
      <c r="P6" s="64" t="s">
        <v>70</v>
      </c>
      <c r="R6" s="66"/>
    </row>
    <row r="7" spans="1:18" ht="24.95" customHeight="1">
      <c r="A7" s="64"/>
      <c r="B7" s="64"/>
      <c r="C7" s="60"/>
      <c r="D7" s="64"/>
      <c r="E7" s="67"/>
      <c r="F7" s="60"/>
      <c r="G7" s="60"/>
      <c r="H7" s="61"/>
      <c r="I7" s="61"/>
      <c r="J7" s="61"/>
      <c r="K7" s="61"/>
      <c r="L7" s="60"/>
      <c r="M7" s="60"/>
      <c r="N7" s="60"/>
      <c r="O7" s="64"/>
      <c r="P7" s="60"/>
      <c r="R7" s="66"/>
    </row>
    <row r="8" spans="1:18" ht="24.95" customHeight="1">
      <c r="A8" s="64"/>
      <c r="B8" s="64"/>
      <c r="C8" s="60"/>
      <c r="D8" s="64"/>
      <c r="E8" s="67"/>
      <c r="F8" s="60"/>
      <c r="G8" s="60"/>
      <c r="H8" s="61"/>
      <c r="I8" s="61"/>
      <c r="J8" s="61"/>
      <c r="K8" s="61"/>
      <c r="L8" s="60"/>
      <c r="M8" s="60"/>
      <c r="N8" s="60"/>
      <c r="O8" s="64"/>
      <c r="P8" s="60"/>
      <c r="R8" s="66"/>
    </row>
    <row r="9" spans="1:18" ht="24.95" customHeight="1">
      <c r="A9" s="64"/>
      <c r="B9" s="64"/>
      <c r="C9" s="60"/>
      <c r="D9" s="64"/>
      <c r="E9" s="67"/>
      <c r="F9" s="60"/>
      <c r="G9" s="60"/>
      <c r="H9" s="61"/>
      <c r="I9" s="61"/>
      <c r="J9" s="61"/>
      <c r="K9" s="61"/>
      <c r="L9" s="60"/>
      <c r="M9" s="60"/>
      <c r="N9" s="60"/>
      <c r="O9" s="64"/>
      <c r="P9" s="60"/>
      <c r="R9" s="66"/>
    </row>
    <row r="10" spans="1:18" ht="24.95" customHeight="1">
      <c r="A10" s="64"/>
      <c r="B10" s="64"/>
      <c r="C10" s="60"/>
      <c r="D10" s="64"/>
      <c r="E10" s="67"/>
      <c r="F10" s="60"/>
      <c r="G10" s="60"/>
      <c r="H10" s="61"/>
      <c r="I10" s="61"/>
      <c r="J10" s="61"/>
      <c r="K10" s="61"/>
      <c r="L10" s="60"/>
      <c r="M10" s="60"/>
      <c r="N10" s="60"/>
      <c r="O10" s="64"/>
      <c r="P10" s="60"/>
      <c r="R10" s="66"/>
    </row>
    <row r="11" spans="1:18" ht="24.95" customHeight="1">
      <c r="A11" s="64"/>
      <c r="B11" s="64"/>
      <c r="C11" s="60"/>
      <c r="D11" s="64"/>
      <c r="E11" s="67"/>
      <c r="F11" s="60"/>
      <c r="G11" s="60"/>
      <c r="H11" s="61"/>
      <c r="I11" s="61"/>
      <c r="J11" s="61"/>
      <c r="K11" s="61"/>
      <c r="L11" s="60"/>
      <c r="M11" s="60"/>
      <c r="N11" s="60"/>
      <c r="O11" s="64"/>
      <c r="P11" s="60"/>
      <c r="R11" s="66"/>
    </row>
    <row r="12" spans="1:18" ht="24.95" customHeight="1">
      <c r="A12" s="64"/>
      <c r="B12" s="64"/>
      <c r="C12" s="60"/>
      <c r="D12" s="64"/>
      <c r="E12" s="67"/>
      <c r="F12" s="60"/>
      <c r="G12" s="60"/>
      <c r="H12" s="61"/>
      <c r="I12" s="61"/>
      <c r="J12" s="61"/>
      <c r="K12" s="61"/>
      <c r="L12" s="60"/>
      <c r="M12" s="60"/>
      <c r="N12" s="60"/>
      <c r="O12" s="64"/>
      <c r="P12" s="60"/>
      <c r="R12" s="66"/>
    </row>
    <row r="13" spans="1:18" ht="24.95" customHeight="1">
      <c r="A13" s="64"/>
      <c r="B13" s="64"/>
      <c r="C13" s="60"/>
      <c r="D13" s="64"/>
      <c r="E13" s="67"/>
      <c r="F13" s="60"/>
      <c r="G13" s="60"/>
      <c r="H13" s="61"/>
      <c r="I13" s="61"/>
      <c r="J13" s="61"/>
      <c r="K13" s="61"/>
      <c r="L13" s="60"/>
      <c r="M13" s="60"/>
      <c r="N13" s="60"/>
      <c r="O13" s="64"/>
      <c r="P13" s="60"/>
      <c r="R13" s="68"/>
    </row>
    <row r="14" spans="1:18" ht="24.95" customHeight="1">
      <c r="A14" s="64"/>
      <c r="B14" s="64"/>
      <c r="C14" s="60"/>
      <c r="D14" s="64"/>
      <c r="E14" s="67"/>
      <c r="F14" s="60"/>
      <c r="G14" s="60"/>
      <c r="H14" s="61"/>
      <c r="I14" s="61"/>
      <c r="J14" s="61"/>
      <c r="K14" s="61"/>
      <c r="L14" s="60"/>
      <c r="M14" s="60"/>
      <c r="N14" s="60"/>
      <c r="O14" s="64"/>
      <c r="P14" s="60"/>
    </row>
    <row r="15" spans="1:18" ht="24.95" customHeight="1">
      <c r="A15" s="64"/>
      <c r="B15" s="69"/>
      <c r="C15" s="60"/>
      <c r="D15" s="64"/>
      <c r="E15" s="67"/>
      <c r="F15" s="60"/>
      <c r="G15" s="60"/>
      <c r="H15" s="61"/>
      <c r="I15" s="61"/>
      <c r="J15" s="61"/>
      <c r="K15" s="61"/>
      <c r="L15" s="60"/>
      <c r="M15" s="60"/>
      <c r="N15" s="60"/>
      <c r="O15" s="64"/>
      <c r="P15" s="64"/>
    </row>
    <row r="16" spans="1:18" ht="24.95" customHeight="1">
      <c r="A16" s="64"/>
      <c r="B16" s="64"/>
      <c r="C16" s="60"/>
      <c r="D16" s="64"/>
      <c r="E16" s="67"/>
      <c r="F16" s="60"/>
      <c r="G16" s="60"/>
      <c r="H16" s="61"/>
      <c r="I16" s="61"/>
      <c r="J16" s="61"/>
      <c r="K16" s="61"/>
      <c r="L16" s="60"/>
      <c r="M16" s="60"/>
      <c r="N16" s="60"/>
      <c r="O16" s="64"/>
      <c r="P16" s="60"/>
    </row>
    <row r="17" spans="1:16" ht="24.95" customHeight="1">
      <c r="A17" s="64"/>
      <c r="B17" s="64"/>
      <c r="C17" s="60"/>
      <c r="D17" s="64"/>
      <c r="E17" s="67"/>
      <c r="F17" s="60"/>
      <c r="G17" s="60"/>
      <c r="H17" s="61"/>
      <c r="I17" s="61"/>
      <c r="J17" s="61"/>
      <c r="K17" s="61"/>
      <c r="L17" s="60"/>
      <c r="M17" s="60"/>
      <c r="N17" s="60"/>
      <c r="O17" s="64"/>
      <c r="P17" s="60"/>
    </row>
    <row r="18" spans="1:16" ht="24.95" customHeight="1">
      <c r="A18" s="55" t="s">
        <v>73</v>
      </c>
      <c r="B18" s="55"/>
      <c r="C18" s="55"/>
      <c r="D18" s="55"/>
      <c r="E18" s="70"/>
      <c r="F18" s="60"/>
      <c r="G18" s="60"/>
      <c r="H18" s="61"/>
      <c r="I18" s="62"/>
      <c r="J18" s="62"/>
      <c r="K18" s="62"/>
      <c r="L18" s="60">
        <f>SUM(L5:L17)</f>
        <v>360.96</v>
      </c>
      <c r="M18" s="60">
        <f>SUM(M5:M17)</f>
        <v>518800</v>
      </c>
      <c r="N18" s="60"/>
      <c r="O18" s="60">
        <f>SUM(O5:O17)</f>
        <v>326800</v>
      </c>
      <c r="P18" s="60"/>
    </row>
    <row r="19" spans="1:16">
      <c r="A19" s="71" t="s">
        <v>74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</row>
  </sheetData>
  <mergeCells count="14">
    <mergeCell ref="L3:O3"/>
    <mergeCell ref="P3:P4"/>
    <mergeCell ref="A18:D18"/>
    <mergeCell ref="A19:P19"/>
    <mergeCell ref="A1:P1"/>
    <mergeCell ref="A2:P2"/>
    <mergeCell ref="A3:A4"/>
    <mergeCell ref="B3:B4"/>
    <mergeCell ref="C3:C4"/>
    <mergeCell ref="D3:D4"/>
    <mergeCell ref="E3:E4"/>
    <mergeCell ref="F3:F4"/>
    <mergeCell ref="G3:I3"/>
    <mergeCell ref="J3:K3"/>
  </mergeCells>
  <phoneticPr fontId="1" type="noConversion"/>
  <pageMargins left="0.48" right="0.28999999999999998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机械设备</vt:lpstr>
      <vt:lpstr>房屋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2019-12-16T08:13:21Z</dcterms:modified>
</cp:coreProperties>
</file>