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20" activeTab="2"/>
  </bookViews>
  <sheets>
    <sheet name="汇总" sheetId="1" r:id="rId1"/>
    <sheet name="22" sheetId="2" r:id="rId2"/>
    <sheet name="20" sheetId="3" r:id="rId3"/>
  </sheets>
  <definedNames>
    <definedName name="_xlnm.Print_Titles" localSheetId="2">'20'!$1:$3</definedName>
    <definedName name="_xlnm.Print_Titles" localSheetId="1">'22'!$1:$3</definedName>
  </definedNames>
  <calcPr fullCalcOnLoad="1"/>
</workbook>
</file>

<file path=xl/sharedStrings.xml><?xml version="1.0" encoding="utf-8"?>
<sst xmlns="http://schemas.openxmlformats.org/spreadsheetml/2006/main" count="130" uniqueCount="72">
  <si>
    <t>房地产评估汇总表</t>
  </si>
  <si>
    <t>资产占有单位：辽宁盈昌置业有限公司</t>
  </si>
  <si>
    <r>
      <t>评估基准日：2019年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16</t>
    </r>
    <r>
      <rPr>
        <b/>
        <sz val="11"/>
        <rFont val="宋体"/>
        <family val="0"/>
      </rPr>
      <t>日</t>
    </r>
  </si>
  <si>
    <t>金额单位：人民币元</t>
  </si>
  <si>
    <t>序号</t>
  </si>
  <si>
    <t>商铺楼编号</t>
  </si>
  <si>
    <t>计量单位</t>
  </si>
  <si>
    <t>数量</t>
  </si>
  <si>
    <t>评估值</t>
  </si>
  <si>
    <t>备注</t>
  </si>
  <si>
    <t>荣兴路88-18#</t>
  </si>
  <si>
    <t>㎡</t>
  </si>
  <si>
    <t>荣兴路88-20#</t>
  </si>
  <si>
    <t>荣兴路88-22#</t>
  </si>
  <si>
    <t>合    计</t>
  </si>
  <si>
    <t>商铺编号</t>
  </si>
  <si>
    <t>评估单价</t>
  </si>
  <si>
    <t>起拍价</t>
  </si>
  <si>
    <t>保证金</t>
  </si>
  <si>
    <t>增价幅度</t>
  </si>
  <si>
    <t>22-1</t>
  </si>
  <si>
    <t>22-2</t>
  </si>
  <si>
    <t>22-3</t>
  </si>
  <si>
    <t>22-4</t>
  </si>
  <si>
    <t>22-5</t>
  </si>
  <si>
    <t>22-6</t>
  </si>
  <si>
    <t>22-7</t>
  </si>
  <si>
    <t>22-8</t>
  </si>
  <si>
    <t>22-9</t>
  </si>
  <si>
    <t>22-12</t>
  </si>
  <si>
    <t>22-13</t>
  </si>
  <si>
    <t>22-14</t>
  </si>
  <si>
    <t>22-15</t>
  </si>
  <si>
    <t>22-16</t>
  </si>
  <si>
    <t>22-17</t>
  </si>
  <si>
    <t>22-18</t>
  </si>
  <si>
    <t>22-19</t>
  </si>
  <si>
    <t>22-20</t>
  </si>
  <si>
    <t>22-21</t>
  </si>
  <si>
    <t>22-22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</si>
  <si>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</si>
  <si>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</si>
  <si>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</si>
  <si>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</si>
  <si>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</si>
  <si>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</si>
  <si>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</si>
  <si>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</si>
  <si>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</si>
  <si>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</si>
  <si>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</si>
  <si>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</si>
  <si>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</si>
  <si>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</si>
  <si>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</si>
  <si>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</si>
  <si>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</si>
  <si>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</si>
  <si>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</si>
  <si>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</si>
  <si>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20-21</t>
  </si>
  <si>
    <t>20-22</t>
  </si>
  <si>
    <t>限公司         评估基准日：2019年8月16日</t>
  </si>
  <si>
    <t>资产占有单位：辽宁盈昌置业有限公司</t>
  </si>
  <si>
    <t>计量单位</t>
  </si>
  <si>
    <t xml:space="preserve">          房地产评估明细表</t>
  </si>
  <si>
    <t xml:space="preserve">                         金额单位：人民币元</t>
  </si>
  <si>
    <r>
      <t xml:space="preserve"> </t>
    </r>
    <r>
      <rPr>
        <b/>
        <sz val="20"/>
        <rFont val="宋体"/>
        <family val="0"/>
      </rPr>
      <t xml:space="preserve">          </t>
    </r>
    <r>
      <rPr>
        <b/>
        <sz val="20"/>
        <rFont val="宋体"/>
        <family val="0"/>
      </rPr>
      <t>房地产评估明细表</t>
    </r>
  </si>
  <si>
    <r>
      <t xml:space="preserve">资产占有单位：辽宁盈昌置业有限公司 </t>
    </r>
    <r>
      <rPr>
        <b/>
        <sz val="11"/>
        <rFont val="宋体"/>
        <family val="0"/>
      </rPr>
      <t xml:space="preserve">           评估基准日：2019年8月16日                金额单位：人民币元</t>
    </r>
  </si>
  <si>
    <t xml:space="preserve">               8月16日                  金额单位：人民币元</t>
  </si>
  <si>
    <r>
      <t xml:space="preserve">          </t>
    </r>
    <r>
      <rPr>
        <b/>
        <sz val="11"/>
        <rFont val="宋体"/>
        <family val="0"/>
      </rPr>
      <t>金额单位：人民币元</t>
    </r>
  </si>
  <si>
    <r>
      <t xml:space="preserve">                      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2019年8月16日                       金额单位：人民币元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</si>
</sst>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7" fontId="4" fillId="24" borderId="11" xfId="0" applyNumberFormat="1" applyFon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177" fontId="3" fillId="24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PageLayoutView="0" workbookViewId="0" topLeftCell="A1">
      <selection activeCell="H5" sqref="H5"/>
    </sheetView>
  </sheetViews>
  <sheetFormatPr defaultColWidth="18.125" defaultRowHeight="27" customHeight="1"/>
  <cols>
    <col min="1" max="1" width="12.125" style="1" customWidth="1"/>
    <col min="2" max="2" width="23.25390625" style="1" customWidth="1"/>
    <col min="3" max="3" width="10.25390625" style="1" customWidth="1"/>
    <col min="4" max="4" width="29.375" style="1" customWidth="1"/>
    <col min="5" max="5" width="26.625" style="1" customWidth="1"/>
    <col min="6" max="6" width="16.50390625" style="1" customWidth="1"/>
    <col min="7" max="16384" width="18.125" style="1" customWidth="1"/>
  </cols>
  <sheetData>
    <row r="1" spans="1:6" ht="75" customHeight="1">
      <c r="A1" s="24" t="s">
        <v>0</v>
      </c>
      <c r="B1" s="24"/>
      <c r="C1" s="24"/>
      <c r="D1" s="24"/>
      <c r="E1" s="24"/>
      <c r="F1" s="24"/>
    </row>
    <row r="2" spans="1:6" ht="38.25" customHeight="1">
      <c r="A2" s="3" t="s">
        <v>1</v>
      </c>
      <c r="B2" s="3"/>
      <c r="C2" s="3"/>
      <c r="D2" s="25" t="s">
        <v>2</v>
      </c>
      <c r="E2" s="25"/>
      <c r="F2" s="3" t="s">
        <v>3</v>
      </c>
    </row>
    <row r="3" spans="1:6" ht="42" customHeight="1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</row>
    <row r="4" spans="1:6" ht="42" customHeight="1">
      <c r="A4" s="13">
        <v>1</v>
      </c>
      <c r="B4" s="14" t="s">
        <v>10</v>
      </c>
      <c r="C4" s="15" t="s">
        <v>11</v>
      </c>
      <c r="D4" s="16" t="e">
        <f>#REF!</f>
        <v>#REF!</v>
      </c>
      <c r="E4" s="17" t="e">
        <f>#REF!</f>
        <v>#REF!</v>
      </c>
      <c r="F4" s="13"/>
    </row>
    <row r="5" spans="1:6" ht="42" customHeight="1">
      <c r="A5" s="13">
        <v>2</v>
      </c>
      <c r="B5" s="14" t="s">
        <v>12</v>
      </c>
      <c r="C5" s="15" t="s">
        <v>11</v>
      </c>
      <c r="D5" s="16">
        <f>'20'!D26</f>
        <v>2668.92</v>
      </c>
      <c r="E5" s="17">
        <f>'20'!F26</f>
        <v>9338142</v>
      </c>
      <c r="F5" s="13"/>
    </row>
    <row r="6" spans="1:6" ht="42" customHeight="1">
      <c r="A6" s="13">
        <v>3</v>
      </c>
      <c r="B6" s="14" t="s">
        <v>13</v>
      </c>
      <c r="C6" s="15" t="s">
        <v>11</v>
      </c>
      <c r="D6" s="16">
        <f>'22'!D24</f>
        <v>2301.2699999999995</v>
      </c>
      <c r="E6" s="17">
        <f>'22'!F24</f>
        <v>8039504</v>
      </c>
      <c r="F6" s="13"/>
    </row>
    <row r="7" spans="1:6" ht="42" customHeight="1">
      <c r="A7" s="26" t="s">
        <v>14</v>
      </c>
      <c r="B7" s="27"/>
      <c r="C7" s="13"/>
      <c r="D7" s="18" t="e">
        <f>SUM(D4:D6)</f>
        <v>#REF!</v>
      </c>
      <c r="E7" s="17" t="e">
        <f>ROUND(SUM(E4:E6),0)</f>
        <v>#REF!</v>
      </c>
      <c r="F7" s="13"/>
    </row>
    <row r="8" spans="2:5" ht="27" customHeight="1">
      <c r="B8" s="11"/>
      <c r="D8" s="12"/>
      <c r="E8" s="19"/>
    </row>
    <row r="9" spans="2:4" ht="27" customHeight="1">
      <c r="B9" s="11"/>
      <c r="D9" s="12"/>
    </row>
    <row r="10" spans="2:4" ht="27" customHeight="1">
      <c r="B10" s="11"/>
      <c r="D10" s="12"/>
    </row>
    <row r="11" ht="27" customHeight="1">
      <c r="B11" s="11"/>
    </row>
    <row r="12" ht="27" customHeight="1">
      <c r="B12" s="11"/>
    </row>
    <row r="13" ht="27" customHeight="1">
      <c r="B13" s="11"/>
    </row>
    <row r="14" ht="27" customHeight="1">
      <c r="B14" s="11"/>
    </row>
  </sheetData>
  <sheetProtection/>
  <mergeCells count="3">
    <mergeCell ref="A1:F1"/>
    <mergeCell ref="D2:E2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PageLayoutView="0" workbookViewId="0" topLeftCell="A1">
      <selection activeCell="E6" sqref="E6"/>
    </sheetView>
  </sheetViews>
  <sheetFormatPr defaultColWidth="18.125" defaultRowHeight="27" customHeight="1"/>
  <cols>
    <col min="1" max="1" width="7.625" style="1" customWidth="1"/>
    <col min="2" max="2" width="11.375" style="1" customWidth="1"/>
    <col min="3" max="4" width="15.625" style="1" customWidth="1"/>
    <col min="5" max="5" width="16.00390625" style="1" customWidth="1"/>
    <col min="6" max="6" width="15.00390625" style="2" customWidth="1"/>
    <col min="7" max="7" width="13.00390625" style="1" customWidth="1"/>
    <col min="8" max="8" width="11.125" style="1" customWidth="1"/>
    <col min="9" max="9" width="12.25390625" style="1" customWidth="1"/>
    <col min="10" max="16384" width="18.125" style="1" customWidth="1"/>
  </cols>
  <sheetData>
    <row r="1" spans="1:7" ht="36.75" customHeight="1">
      <c r="A1" s="28" t="s">
        <v>67</v>
      </c>
      <c r="B1" s="28"/>
      <c r="C1" s="28"/>
      <c r="D1" s="28"/>
      <c r="E1" s="28"/>
      <c r="F1" s="29"/>
      <c r="G1" s="28"/>
    </row>
    <row r="2" spans="1:9" ht="27" customHeight="1">
      <c r="A2" s="22" t="s">
        <v>68</v>
      </c>
      <c r="B2" s="20"/>
      <c r="C2" s="20"/>
      <c r="D2" s="20"/>
      <c r="E2" s="22"/>
      <c r="F2" s="30" t="s">
        <v>69</v>
      </c>
      <c r="G2" s="30"/>
      <c r="H2" s="23" t="s">
        <v>70</v>
      </c>
      <c r="I2" s="11"/>
    </row>
    <row r="3" spans="1:9" ht="27" customHeight="1">
      <c r="A3" s="4" t="s">
        <v>4</v>
      </c>
      <c r="B3" s="4" t="s">
        <v>15</v>
      </c>
      <c r="C3" s="4" t="s">
        <v>6</v>
      </c>
      <c r="D3" s="4" t="s">
        <v>7</v>
      </c>
      <c r="E3" s="4" t="s">
        <v>16</v>
      </c>
      <c r="F3" s="5" t="s">
        <v>8</v>
      </c>
      <c r="G3" s="4" t="s">
        <v>17</v>
      </c>
      <c r="H3" s="4" t="s">
        <v>18</v>
      </c>
      <c r="I3" s="4" t="s">
        <v>19</v>
      </c>
    </row>
    <row r="4" spans="1:9" ht="27" customHeight="1">
      <c r="A4" s="4">
        <v>1</v>
      </c>
      <c r="B4" s="6" t="s">
        <v>20</v>
      </c>
      <c r="C4" s="7" t="s">
        <v>11</v>
      </c>
      <c r="D4" s="8">
        <v>120.66</v>
      </c>
      <c r="E4" s="9">
        <v>3600</v>
      </c>
      <c r="F4" s="5">
        <f>E4*D4</f>
        <v>434376</v>
      </c>
      <c r="G4" s="4">
        <f>F4*0.95</f>
        <v>412657.19999999995</v>
      </c>
      <c r="H4" s="4">
        <v>50000</v>
      </c>
      <c r="I4" s="4">
        <v>2000</v>
      </c>
    </row>
    <row r="5" spans="1:9" ht="27" customHeight="1">
      <c r="A5" s="4">
        <v>2</v>
      </c>
      <c r="B5" s="6" t="s">
        <v>21</v>
      </c>
      <c r="C5" s="7" t="s">
        <v>11</v>
      </c>
      <c r="D5" s="8">
        <v>106.29</v>
      </c>
      <c r="E5" s="9">
        <v>3500</v>
      </c>
      <c r="F5" s="5">
        <f aca="true" t="shared" si="0" ref="F5:F23">E5*D5</f>
        <v>372015</v>
      </c>
      <c r="G5" s="4">
        <f aca="true" t="shared" si="1" ref="G5:G24">F5*0.95</f>
        <v>353414.25</v>
      </c>
      <c r="H5" s="4">
        <v>50000</v>
      </c>
      <c r="I5" s="4">
        <v>2000</v>
      </c>
    </row>
    <row r="6" spans="1:9" ht="27" customHeight="1">
      <c r="A6" s="4">
        <v>3</v>
      </c>
      <c r="B6" s="6" t="s">
        <v>22</v>
      </c>
      <c r="C6" s="7" t="s">
        <v>11</v>
      </c>
      <c r="D6" s="8">
        <v>115.68</v>
      </c>
      <c r="E6" s="9">
        <v>3500</v>
      </c>
      <c r="F6" s="5">
        <f t="shared" si="0"/>
        <v>404880</v>
      </c>
      <c r="G6" s="4">
        <f t="shared" si="1"/>
        <v>384636</v>
      </c>
      <c r="H6" s="4">
        <v>50000</v>
      </c>
      <c r="I6" s="4">
        <v>2000</v>
      </c>
    </row>
    <row r="7" spans="1:9" ht="27" customHeight="1">
      <c r="A7" s="4">
        <v>4</v>
      </c>
      <c r="B7" s="6" t="s">
        <v>23</v>
      </c>
      <c r="C7" s="7" t="s">
        <v>11</v>
      </c>
      <c r="D7" s="8">
        <v>115.77</v>
      </c>
      <c r="E7" s="9">
        <v>3500</v>
      </c>
      <c r="F7" s="5">
        <f t="shared" si="0"/>
        <v>405195</v>
      </c>
      <c r="G7" s="4">
        <f t="shared" si="1"/>
        <v>384935.25</v>
      </c>
      <c r="H7" s="4">
        <v>50000</v>
      </c>
      <c r="I7" s="4">
        <v>2000</v>
      </c>
    </row>
    <row r="8" spans="1:9" ht="27" customHeight="1">
      <c r="A8" s="4">
        <v>5</v>
      </c>
      <c r="B8" s="6" t="s">
        <v>24</v>
      </c>
      <c r="C8" s="7" t="s">
        <v>11</v>
      </c>
      <c r="D8" s="8">
        <v>115.77</v>
      </c>
      <c r="E8" s="9">
        <v>3500</v>
      </c>
      <c r="F8" s="5">
        <f t="shared" si="0"/>
        <v>405195</v>
      </c>
      <c r="G8" s="4">
        <f t="shared" si="1"/>
        <v>384935.25</v>
      </c>
      <c r="H8" s="4">
        <v>50000</v>
      </c>
      <c r="I8" s="4">
        <v>2000</v>
      </c>
    </row>
    <row r="9" spans="1:9" ht="27" customHeight="1">
      <c r="A9" s="4">
        <v>6</v>
      </c>
      <c r="B9" s="6" t="s">
        <v>25</v>
      </c>
      <c r="C9" s="7" t="s">
        <v>11</v>
      </c>
      <c r="D9" s="8">
        <v>115.77</v>
      </c>
      <c r="E9" s="9">
        <v>3500</v>
      </c>
      <c r="F9" s="5">
        <f t="shared" si="0"/>
        <v>405195</v>
      </c>
      <c r="G9" s="4">
        <f t="shared" si="1"/>
        <v>384935.25</v>
      </c>
      <c r="H9" s="4">
        <v>50000</v>
      </c>
      <c r="I9" s="4">
        <v>2000</v>
      </c>
    </row>
    <row r="10" spans="1:9" ht="27" customHeight="1">
      <c r="A10" s="4">
        <v>7</v>
      </c>
      <c r="B10" s="6" t="s">
        <v>26</v>
      </c>
      <c r="C10" s="7" t="s">
        <v>11</v>
      </c>
      <c r="D10" s="8">
        <v>115.77</v>
      </c>
      <c r="E10" s="9">
        <v>3500</v>
      </c>
      <c r="F10" s="5">
        <f t="shared" si="0"/>
        <v>405195</v>
      </c>
      <c r="G10" s="4">
        <f t="shared" si="1"/>
        <v>384935.25</v>
      </c>
      <c r="H10" s="4">
        <v>50000</v>
      </c>
      <c r="I10" s="4">
        <v>2000</v>
      </c>
    </row>
    <row r="11" spans="1:9" ht="27" customHeight="1">
      <c r="A11" s="4">
        <v>8</v>
      </c>
      <c r="B11" s="6" t="s">
        <v>27</v>
      </c>
      <c r="C11" s="7" t="s">
        <v>11</v>
      </c>
      <c r="D11" s="8">
        <v>115.77</v>
      </c>
      <c r="E11" s="9">
        <v>3500</v>
      </c>
      <c r="F11" s="5">
        <f t="shared" si="0"/>
        <v>405195</v>
      </c>
      <c r="G11" s="4">
        <f t="shared" si="1"/>
        <v>384935.25</v>
      </c>
      <c r="H11" s="4">
        <v>50000</v>
      </c>
      <c r="I11" s="4">
        <v>2000</v>
      </c>
    </row>
    <row r="12" spans="1:9" ht="27" customHeight="1">
      <c r="A12" s="4">
        <v>9</v>
      </c>
      <c r="B12" s="6" t="s">
        <v>28</v>
      </c>
      <c r="C12" s="7" t="s">
        <v>11</v>
      </c>
      <c r="D12" s="8">
        <v>115.68</v>
      </c>
      <c r="E12" s="9">
        <v>3500</v>
      </c>
      <c r="F12" s="5">
        <f t="shared" si="0"/>
        <v>404880</v>
      </c>
      <c r="G12" s="4">
        <f t="shared" si="1"/>
        <v>384636</v>
      </c>
      <c r="H12" s="4">
        <v>50000</v>
      </c>
      <c r="I12" s="4">
        <v>2000</v>
      </c>
    </row>
    <row r="13" spans="1:9" ht="27" customHeight="1">
      <c r="A13" s="4">
        <v>10</v>
      </c>
      <c r="B13" s="6" t="s">
        <v>29</v>
      </c>
      <c r="C13" s="7" t="s">
        <v>11</v>
      </c>
      <c r="D13" s="8">
        <v>120.66</v>
      </c>
      <c r="E13" s="9">
        <v>3600</v>
      </c>
      <c r="F13" s="5">
        <f t="shared" si="0"/>
        <v>434376</v>
      </c>
      <c r="G13" s="4">
        <f t="shared" si="1"/>
        <v>412657.19999999995</v>
      </c>
      <c r="H13" s="4">
        <v>50000</v>
      </c>
      <c r="I13" s="4">
        <v>2000</v>
      </c>
    </row>
    <row r="14" spans="1:9" ht="27" customHeight="1">
      <c r="A14" s="4">
        <v>11</v>
      </c>
      <c r="B14" s="6" t="s">
        <v>30</v>
      </c>
      <c r="C14" s="7" t="s">
        <v>11</v>
      </c>
      <c r="D14" s="8">
        <v>106.29</v>
      </c>
      <c r="E14" s="9">
        <v>3450</v>
      </c>
      <c r="F14" s="5">
        <f t="shared" si="0"/>
        <v>366700.5</v>
      </c>
      <c r="G14" s="4">
        <f t="shared" si="1"/>
        <v>348365.475</v>
      </c>
      <c r="H14" s="4">
        <v>50000</v>
      </c>
      <c r="I14" s="4">
        <v>2000</v>
      </c>
    </row>
    <row r="15" spans="1:9" ht="27" customHeight="1">
      <c r="A15" s="4">
        <v>12</v>
      </c>
      <c r="B15" s="6" t="s">
        <v>31</v>
      </c>
      <c r="C15" s="7" t="s">
        <v>11</v>
      </c>
      <c r="D15" s="8">
        <v>115.68</v>
      </c>
      <c r="E15" s="9">
        <v>3450</v>
      </c>
      <c r="F15" s="5">
        <f t="shared" si="0"/>
        <v>399096</v>
      </c>
      <c r="G15" s="4">
        <f t="shared" si="1"/>
        <v>379141.19999999995</v>
      </c>
      <c r="H15" s="4">
        <v>50000</v>
      </c>
      <c r="I15" s="4">
        <v>2000</v>
      </c>
    </row>
    <row r="16" spans="1:9" ht="27" customHeight="1">
      <c r="A16" s="4">
        <v>13</v>
      </c>
      <c r="B16" s="6" t="s">
        <v>32</v>
      </c>
      <c r="C16" s="7" t="s">
        <v>11</v>
      </c>
      <c r="D16" s="8">
        <v>115.77</v>
      </c>
      <c r="E16" s="9">
        <v>3450</v>
      </c>
      <c r="F16" s="5">
        <f t="shared" si="0"/>
        <v>399406.5</v>
      </c>
      <c r="G16" s="4">
        <f t="shared" si="1"/>
        <v>379436.175</v>
      </c>
      <c r="H16" s="4">
        <v>50000</v>
      </c>
      <c r="I16" s="4">
        <v>2000</v>
      </c>
    </row>
    <row r="17" spans="1:9" ht="27" customHeight="1">
      <c r="A17" s="4">
        <v>14</v>
      </c>
      <c r="B17" s="6" t="s">
        <v>33</v>
      </c>
      <c r="C17" s="7" t="s">
        <v>11</v>
      </c>
      <c r="D17" s="8">
        <v>115.77</v>
      </c>
      <c r="E17" s="9">
        <v>3450</v>
      </c>
      <c r="F17" s="5">
        <f t="shared" si="0"/>
        <v>399406.5</v>
      </c>
      <c r="G17" s="4">
        <f t="shared" si="1"/>
        <v>379436.175</v>
      </c>
      <c r="H17" s="4">
        <v>50000</v>
      </c>
      <c r="I17" s="4">
        <v>2000</v>
      </c>
    </row>
    <row r="18" spans="1:9" ht="27" customHeight="1">
      <c r="A18" s="4">
        <v>15</v>
      </c>
      <c r="B18" s="6" t="s">
        <v>34</v>
      </c>
      <c r="C18" s="7" t="s">
        <v>11</v>
      </c>
      <c r="D18" s="8">
        <v>115.77</v>
      </c>
      <c r="E18" s="9">
        <v>3450</v>
      </c>
      <c r="F18" s="5">
        <f t="shared" si="0"/>
        <v>399406.5</v>
      </c>
      <c r="G18" s="4">
        <f t="shared" si="1"/>
        <v>379436.175</v>
      </c>
      <c r="H18" s="4">
        <v>50000</v>
      </c>
      <c r="I18" s="4">
        <v>2000</v>
      </c>
    </row>
    <row r="19" spans="1:9" ht="27" customHeight="1">
      <c r="A19" s="4">
        <v>16</v>
      </c>
      <c r="B19" s="6" t="s">
        <v>35</v>
      </c>
      <c r="C19" s="7" t="s">
        <v>11</v>
      </c>
      <c r="D19" s="8">
        <v>115.77</v>
      </c>
      <c r="E19" s="9">
        <v>3450</v>
      </c>
      <c r="F19" s="5">
        <f t="shared" si="0"/>
        <v>399406.5</v>
      </c>
      <c r="G19" s="4">
        <f t="shared" si="1"/>
        <v>379436.175</v>
      </c>
      <c r="H19" s="4">
        <v>50000</v>
      </c>
      <c r="I19" s="4">
        <v>2000</v>
      </c>
    </row>
    <row r="20" spans="1:9" ht="27" customHeight="1">
      <c r="A20" s="4">
        <v>17</v>
      </c>
      <c r="B20" s="6" t="s">
        <v>36</v>
      </c>
      <c r="C20" s="7" t="s">
        <v>11</v>
      </c>
      <c r="D20" s="8">
        <v>115.77</v>
      </c>
      <c r="E20" s="9">
        <v>3450</v>
      </c>
      <c r="F20" s="5">
        <f t="shared" si="0"/>
        <v>399406.5</v>
      </c>
      <c r="G20" s="4">
        <f t="shared" si="1"/>
        <v>379436.175</v>
      </c>
      <c r="H20" s="4">
        <v>50000</v>
      </c>
      <c r="I20" s="4">
        <v>2000</v>
      </c>
    </row>
    <row r="21" spans="1:9" ht="27" customHeight="1">
      <c r="A21" s="4">
        <v>18</v>
      </c>
      <c r="B21" s="6" t="s">
        <v>37</v>
      </c>
      <c r="C21" s="7" t="s">
        <v>11</v>
      </c>
      <c r="D21" s="8">
        <v>115.68</v>
      </c>
      <c r="E21" s="9">
        <v>3450</v>
      </c>
      <c r="F21" s="5">
        <f t="shared" si="0"/>
        <v>399096</v>
      </c>
      <c r="G21" s="4">
        <f t="shared" si="1"/>
        <v>379141.19999999995</v>
      </c>
      <c r="H21" s="4">
        <v>50000</v>
      </c>
      <c r="I21" s="4">
        <v>2000</v>
      </c>
    </row>
    <row r="22" spans="1:9" ht="27" customHeight="1">
      <c r="A22" s="4">
        <v>19</v>
      </c>
      <c r="B22" s="6" t="s">
        <v>38</v>
      </c>
      <c r="C22" s="7" t="s">
        <v>11</v>
      </c>
      <c r="D22" s="8">
        <v>106.29</v>
      </c>
      <c r="E22" s="9">
        <v>3450</v>
      </c>
      <c r="F22" s="5">
        <f t="shared" si="0"/>
        <v>366700.5</v>
      </c>
      <c r="G22" s="4">
        <f t="shared" si="1"/>
        <v>348365.475</v>
      </c>
      <c r="H22" s="4">
        <v>50000</v>
      </c>
      <c r="I22" s="4">
        <v>2000</v>
      </c>
    </row>
    <row r="23" spans="1:9" ht="27" customHeight="1">
      <c r="A23" s="4">
        <v>20</v>
      </c>
      <c r="B23" s="6" t="s">
        <v>39</v>
      </c>
      <c r="C23" s="7" t="s">
        <v>11</v>
      </c>
      <c r="D23" s="8">
        <v>120.66</v>
      </c>
      <c r="E23" s="9">
        <v>3600</v>
      </c>
      <c r="F23" s="5">
        <f t="shared" si="0"/>
        <v>434376</v>
      </c>
      <c r="G23" s="4">
        <f t="shared" si="1"/>
        <v>412657.19999999995</v>
      </c>
      <c r="H23" s="4">
        <v>50000</v>
      </c>
      <c r="I23" s="4">
        <v>2000</v>
      </c>
    </row>
    <row r="24" spans="1:9" ht="27" customHeight="1">
      <c r="A24" s="31" t="s">
        <v>14</v>
      </c>
      <c r="B24" s="32"/>
      <c r="C24" s="4"/>
      <c r="D24" s="10">
        <f>SUM(D4:D23)</f>
        <v>2301.2699999999995</v>
      </c>
      <c r="E24" s="9"/>
      <c r="F24" s="5">
        <f>ROUND(SUM(F4:F23),0)</f>
        <v>8039504</v>
      </c>
      <c r="G24" s="4">
        <f t="shared" si="1"/>
        <v>7637528.8</v>
      </c>
      <c r="H24" s="4"/>
      <c r="I24" s="4"/>
    </row>
    <row r="25" spans="2:4" ht="27" customHeight="1">
      <c r="B25" s="11"/>
      <c r="D25" s="12"/>
    </row>
    <row r="26" spans="2:4" ht="27" customHeight="1">
      <c r="B26" s="11"/>
      <c r="D26" s="12"/>
    </row>
    <row r="27" spans="2:4" ht="27" customHeight="1">
      <c r="B27" s="11"/>
      <c r="D27" s="12"/>
    </row>
    <row r="28" ht="27" customHeight="1">
      <c r="B28" s="11"/>
    </row>
    <row r="29" ht="27" customHeight="1">
      <c r="B29" s="11"/>
    </row>
    <row r="30" ht="27" customHeight="1">
      <c r="B30" s="11"/>
    </row>
    <row r="31" ht="27" customHeight="1">
      <c r="B31" s="11"/>
    </row>
  </sheetData>
  <sheetProtection/>
  <mergeCells count="3">
    <mergeCell ref="A1:G1"/>
    <mergeCell ref="F2:G2"/>
    <mergeCell ref="A24:B2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tabSelected="1" zoomScalePageLayoutView="0" workbookViewId="0" topLeftCell="A1">
      <selection activeCell="G4" sqref="G4"/>
    </sheetView>
  </sheetViews>
  <sheetFormatPr defaultColWidth="18.125" defaultRowHeight="27" customHeight="1"/>
  <cols>
    <col min="1" max="1" width="6.50390625" style="1" customWidth="1"/>
    <col min="2" max="3" width="10.75390625" style="1" customWidth="1"/>
    <col min="4" max="4" width="12.625" style="1" customWidth="1"/>
    <col min="5" max="5" width="14.25390625" style="1" customWidth="1"/>
    <col min="6" max="6" width="16.00390625" style="2" customWidth="1"/>
    <col min="7" max="7" width="14.00390625" style="1" customWidth="1"/>
    <col min="8" max="8" width="11.75390625" style="1" customWidth="1"/>
    <col min="9" max="9" width="22.25390625" style="1" customWidth="1"/>
    <col min="10" max="16384" width="18.125" style="1" customWidth="1"/>
  </cols>
  <sheetData>
    <row r="1" spans="1:7" ht="39.75" customHeight="1">
      <c r="A1" s="28" t="s">
        <v>65</v>
      </c>
      <c r="B1" s="28"/>
      <c r="C1" s="28"/>
      <c r="D1" s="28"/>
      <c r="E1" s="28"/>
      <c r="F1" s="29"/>
      <c r="G1" s="28"/>
    </row>
    <row r="2" spans="1:9" ht="27" customHeight="1">
      <c r="A2" s="20" t="s">
        <v>63</v>
      </c>
      <c r="B2" s="20"/>
      <c r="C2" s="20"/>
      <c r="D2" s="20" t="s">
        <v>62</v>
      </c>
      <c r="E2" s="20"/>
      <c r="F2" s="33" t="s">
        <v>71</v>
      </c>
      <c r="G2" s="30"/>
      <c r="H2" s="21" t="s">
        <v>66</v>
      </c>
      <c r="I2" s="11"/>
    </row>
    <row r="3" spans="1:9" ht="27" customHeight="1">
      <c r="A3" s="4" t="s">
        <v>4</v>
      </c>
      <c r="B3" s="4" t="s">
        <v>15</v>
      </c>
      <c r="C3" s="4" t="s">
        <v>64</v>
      </c>
      <c r="D3" s="4" t="s">
        <v>7</v>
      </c>
      <c r="E3" s="4" t="s">
        <v>16</v>
      </c>
      <c r="F3" s="5" t="s">
        <v>8</v>
      </c>
      <c r="G3" s="4" t="s">
        <v>17</v>
      </c>
      <c r="H3" s="4" t="s">
        <v>18</v>
      </c>
      <c r="I3" s="4" t="s">
        <v>19</v>
      </c>
    </row>
    <row r="4" spans="1:9" ht="27" customHeight="1">
      <c r="A4" s="4">
        <v>1</v>
      </c>
      <c r="B4" s="6" t="s">
        <v>40</v>
      </c>
      <c r="C4" s="7" t="s">
        <v>11</v>
      </c>
      <c r="D4" s="8">
        <v>127.29</v>
      </c>
      <c r="E4" s="9">
        <v>3600</v>
      </c>
      <c r="F4" s="5">
        <f>E4*D4</f>
        <v>458244</v>
      </c>
      <c r="G4" s="4" t="e">
        <f>F4*E70.95</f>
        <v>#NAME?</v>
      </c>
      <c r="H4" s="4">
        <v>50000</v>
      </c>
      <c r="I4" s="4">
        <v>2000</v>
      </c>
    </row>
    <row r="5" spans="1:9" ht="27" customHeight="1">
      <c r="A5" s="4">
        <v>2</v>
      </c>
      <c r="B5" s="6" t="s">
        <v>41</v>
      </c>
      <c r="C5" s="7" t="s">
        <v>11</v>
      </c>
      <c r="D5" s="8">
        <v>112.65</v>
      </c>
      <c r="E5" s="9">
        <v>3500</v>
      </c>
      <c r="F5" s="5">
        <f aca="true" t="shared" si="0" ref="F5:F25">E5*D5</f>
        <v>394275</v>
      </c>
      <c r="G5" s="4">
        <f aca="true" t="shared" si="1" ref="G5:G26">F5*0.95</f>
        <v>374561.25</v>
      </c>
      <c r="H5" s="4">
        <v>50000</v>
      </c>
      <c r="I5" s="4">
        <v>2000</v>
      </c>
    </row>
    <row r="6" spans="1:9" ht="27" customHeight="1">
      <c r="A6" s="4">
        <v>3</v>
      </c>
      <c r="B6" s="6" t="s">
        <v>42</v>
      </c>
      <c r="C6" s="7" t="s">
        <v>11</v>
      </c>
      <c r="D6" s="8">
        <v>122.04</v>
      </c>
      <c r="E6" s="9">
        <v>3500</v>
      </c>
      <c r="F6" s="5">
        <f t="shared" si="0"/>
        <v>427140</v>
      </c>
      <c r="G6" s="4">
        <f t="shared" si="1"/>
        <v>405783</v>
      </c>
      <c r="H6" s="4">
        <v>50000</v>
      </c>
      <c r="I6" s="4">
        <v>2000</v>
      </c>
    </row>
    <row r="7" spans="1:9" ht="27" customHeight="1">
      <c r="A7" s="4">
        <v>4</v>
      </c>
      <c r="B7" s="6" t="s">
        <v>43</v>
      </c>
      <c r="C7" s="7" t="s">
        <v>11</v>
      </c>
      <c r="D7" s="8">
        <v>122.1</v>
      </c>
      <c r="E7" s="9">
        <v>3500</v>
      </c>
      <c r="F7" s="5">
        <f t="shared" si="0"/>
        <v>427350</v>
      </c>
      <c r="G7" s="4">
        <f t="shared" si="1"/>
        <v>405982.5</v>
      </c>
      <c r="H7" s="4">
        <v>50000</v>
      </c>
      <c r="I7" s="4">
        <v>2000</v>
      </c>
    </row>
    <row r="8" spans="1:9" ht="27" customHeight="1">
      <c r="A8" s="4">
        <v>5</v>
      </c>
      <c r="B8" s="6" t="s">
        <v>44</v>
      </c>
      <c r="C8" s="7" t="s">
        <v>11</v>
      </c>
      <c r="D8" s="8">
        <v>122.1</v>
      </c>
      <c r="E8" s="9">
        <v>3500</v>
      </c>
      <c r="F8" s="5">
        <f t="shared" si="0"/>
        <v>427350</v>
      </c>
      <c r="G8" s="4">
        <f t="shared" si="1"/>
        <v>405982.5</v>
      </c>
      <c r="H8" s="4">
        <v>50000</v>
      </c>
      <c r="I8" s="4">
        <v>2000</v>
      </c>
    </row>
    <row r="9" spans="1:9" ht="27" customHeight="1">
      <c r="A9" s="4">
        <v>6</v>
      </c>
      <c r="B9" s="6" t="s">
        <v>45</v>
      </c>
      <c r="C9" s="7" t="s">
        <v>11</v>
      </c>
      <c r="D9" s="8">
        <v>122.1</v>
      </c>
      <c r="E9" s="9">
        <v>3500</v>
      </c>
      <c r="F9" s="5">
        <f t="shared" si="0"/>
        <v>427350</v>
      </c>
      <c r="G9" s="4">
        <f t="shared" si="1"/>
        <v>405982.5</v>
      </c>
      <c r="H9" s="4">
        <v>50000</v>
      </c>
      <c r="I9" s="4">
        <v>2000</v>
      </c>
    </row>
    <row r="10" spans="1:9" ht="27" customHeight="1">
      <c r="A10" s="4">
        <v>7</v>
      </c>
      <c r="B10" s="6" t="s">
        <v>46</v>
      </c>
      <c r="C10" s="7" t="s">
        <v>11</v>
      </c>
      <c r="D10" s="8">
        <v>122.1</v>
      </c>
      <c r="E10" s="9">
        <v>3500</v>
      </c>
      <c r="F10" s="5">
        <f t="shared" si="0"/>
        <v>427350</v>
      </c>
      <c r="G10" s="4">
        <f t="shared" si="1"/>
        <v>405982.5</v>
      </c>
      <c r="H10" s="4">
        <v>50000</v>
      </c>
      <c r="I10" s="4">
        <v>2000</v>
      </c>
    </row>
    <row r="11" spans="1:9" ht="27" customHeight="1">
      <c r="A11" s="4">
        <v>8</v>
      </c>
      <c r="B11" s="6" t="s">
        <v>47</v>
      </c>
      <c r="C11" s="7" t="s">
        <v>11</v>
      </c>
      <c r="D11" s="8">
        <v>122.1</v>
      </c>
      <c r="E11" s="9">
        <v>3500</v>
      </c>
      <c r="F11" s="5">
        <f t="shared" si="0"/>
        <v>427350</v>
      </c>
      <c r="G11" s="4">
        <f t="shared" si="1"/>
        <v>405982.5</v>
      </c>
      <c r="H11" s="4">
        <v>50000</v>
      </c>
      <c r="I11" s="4">
        <v>2000</v>
      </c>
    </row>
    <row r="12" spans="1:9" ht="27" customHeight="1">
      <c r="A12" s="4">
        <v>9</v>
      </c>
      <c r="B12" s="6" t="s">
        <v>48</v>
      </c>
      <c r="C12" s="7" t="s">
        <v>11</v>
      </c>
      <c r="D12" s="8">
        <v>122.04</v>
      </c>
      <c r="E12" s="9">
        <v>3500</v>
      </c>
      <c r="F12" s="5">
        <f t="shared" si="0"/>
        <v>427140</v>
      </c>
      <c r="G12" s="4">
        <f t="shared" si="1"/>
        <v>405783</v>
      </c>
      <c r="H12" s="4">
        <v>50000</v>
      </c>
      <c r="I12" s="4">
        <v>2000</v>
      </c>
    </row>
    <row r="13" spans="1:9" ht="27" customHeight="1">
      <c r="A13" s="4">
        <v>10</v>
      </c>
      <c r="B13" s="6" t="s">
        <v>49</v>
      </c>
      <c r="C13" s="7" t="s">
        <v>11</v>
      </c>
      <c r="D13" s="8">
        <v>112.65</v>
      </c>
      <c r="E13" s="9">
        <v>3500</v>
      </c>
      <c r="F13" s="5">
        <f t="shared" si="0"/>
        <v>394275</v>
      </c>
      <c r="G13" s="4">
        <f t="shared" si="1"/>
        <v>374561.25</v>
      </c>
      <c r="H13" s="4">
        <v>50000</v>
      </c>
      <c r="I13" s="4">
        <v>2000</v>
      </c>
    </row>
    <row r="14" spans="1:9" ht="27" customHeight="1">
      <c r="A14" s="4">
        <v>11</v>
      </c>
      <c r="B14" s="6" t="s">
        <v>50</v>
      </c>
      <c r="C14" s="7" t="s">
        <v>11</v>
      </c>
      <c r="D14" s="8">
        <v>127.29</v>
      </c>
      <c r="E14" s="9">
        <v>3600</v>
      </c>
      <c r="F14" s="5">
        <f t="shared" si="0"/>
        <v>458244</v>
      </c>
      <c r="G14" s="4">
        <f t="shared" si="1"/>
        <v>435331.8</v>
      </c>
      <c r="H14" s="4">
        <v>50000</v>
      </c>
      <c r="I14" s="4">
        <v>2000</v>
      </c>
    </row>
    <row r="15" spans="1:9" ht="27" customHeight="1">
      <c r="A15" s="4">
        <v>12</v>
      </c>
      <c r="B15" s="6" t="s">
        <v>51</v>
      </c>
      <c r="C15" s="7" t="s">
        <v>11</v>
      </c>
      <c r="D15" s="8">
        <v>127.29</v>
      </c>
      <c r="E15" s="9">
        <v>3600</v>
      </c>
      <c r="F15" s="5">
        <f t="shared" si="0"/>
        <v>458244</v>
      </c>
      <c r="G15" s="4">
        <f t="shared" si="1"/>
        <v>435331.8</v>
      </c>
      <c r="H15" s="4">
        <v>50000</v>
      </c>
      <c r="I15" s="4">
        <v>2000</v>
      </c>
    </row>
    <row r="16" spans="1:9" ht="27" customHeight="1">
      <c r="A16" s="4">
        <v>13</v>
      </c>
      <c r="B16" s="6" t="s">
        <v>52</v>
      </c>
      <c r="C16" s="7" t="s">
        <v>11</v>
      </c>
      <c r="D16" s="8">
        <v>112.65</v>
      </c>
      <c r="E16" s="9">
        <v>3450</v>
      </c>
      <c r="F16" s="5">
        <f t="shared" si="0"/>
        <v>388642.5</v>
      </c>
      <c r="G16" s="4">
        <f t="shared" si="1"/>
        <v>369210.375</v>
      </c>
      <c r="H16" s="4">
        <v>50000</v>
      </c>
      <c r="I16" s="4">
        <v>2000</v>
      </c>
    </row>
    <row r="17" spans="1:9" ht="27" customHeight="1">
      <c r="A17" s="4">
        <v>14</v>
      </c>
      <c r="B17" s="6" t="s">
        <v>53</v>
      </c>
      <c r="C17" s="7" t="s">
        <v>11</v>
      </c>
      <c r="D17" s="8">
        <v>122.04</v>
      </c>
      <c r="E17" s="9">
        <v>3450</v>
      </c>
      <c r="F17" s="5">
        <f t="shared" si="0"/>
        <v>421038</v>
      </c>
      <c r="G17" s="4">
        <f t="shared" si="1"/>
        <v>399986.1</v>
      </c>
      <c r="H17" s="4">
        <v>50000</v>
      </c>
      <c r="I17" s="4">
        <v>2000</v>
      </c>
    </row>
    <row r="18" spans="1:9" ht="27" customHeight="1">
      <c r="A18" s="4">
        <v>15</v>
      </c>
      <c r="B18" s="6" t="s">
        <v>54</v>
      </c>
      <c r="C18" s="7" t="s">
        <v>11</v>
      </c>
      <c r="D18" s="8">
        <v>122.1</v>
      </c>
      <c r="E18" s="9">
        <v>3450</v>
      </c>
      <c r="F18" s="5">
        <f t="shared" si="0"/>
        <v>421245</v>
      </c>
      <c r="G18" s="4">
        <f t="shared" si="1"/>
        <v>400182.75</v>
      </c>
      <c r="H18" s="4">
        <v>50000</v>
      </c>
      <c r="I18" s="4">
        <v>2000</v>
      </c>
    </row>
    <row r="19" spans="1:9" ht="27" customHeight="1">
      <c r="A19" s="4">
        <v>16</v>
      </c>
      <c r="B19" s="6" t="s">
        <v>55</v>
      </c>
      <c r="C19" s="7" t="s">
        <v>11</v>
      </c>
      <c r="D19" s="8">
        <v>122.1</v>
      </c>
      <c r="E19" s="9">
        <v>3450</v>
      </c>
      <c r="F19" s="5">
        <f t="shared" si="0"/>
        <v>421245</v>
      </c>
      <c r="G19" s="4">
        <f t="shared" si="1"/>
        <v>400182.75</v>
      </c>
      <c r="H19" s="4">
        <v>50000</v>
      </c>
      <c r="I19" s="4">
        <v>2000</v>
      </c>
    </row>
    <row r="20" spans="1:9" ht="27" customHeight="1">
      <c r="A20" s="4">
        <v>17</v>
      </c>
      <c r="B20" s="6" t="s">
        <v>56</v>
      </c>
      <c r="C20" s="7" t="s">
        <v>11</v>
      </c>
      <c r="D20" s="8">
        <v>122.1</v>
      </c>
      <c r="E20" s="9">
        <v>3450</v>
      </c>
      <c r="F20" s="5">
        <f t="shared" si="0"/>
        <v>421245</v>
      </c>
      <c r="G20" s="4">
        <f t="shared" si="1"/>
        <v>400182.75</v>
      </c>
      <c r="H20" s="4">
        <v>50000</v>
      </c>
      <c r="I20" s="4">
        <v>2000</v>
      </c>
    </row>
    <row r="21" spans="1:9" ht="27" customHeight="1">
      <c r="A21" s="4">
        <v>18</v>
      </c>
      <c r="B21" s="6" t="s">
        <v>57</v>
      </c>
      <c r="C21" s="7" t="s">
        <v>11</v>
      </c>
      <c r="D21" s="8">
        <v>122.1</v>
      </c>
      <c r="E21" s="9">
        <v>3450</v>
      </c>
      <c r="F21" s="5">
        <f t="shared" si="0"/>
        <v>421245</v>
      </c>
      <c r="G21" s="4">
        <f t="shared" si="1"/>
        <v>400182.75</v>
      </c>
      <c r="H21" s="4">
        <v>50000</v>
      </c>
      <c r="I21" s="4">
        <v>2000</v>
      </c>
    </row>
    <row r="22" spans="1:9" ht="27" customHeight="1">
      <c r="A22" s="4">
        <v>19</v>
      </c>
      <c r="B22" s="6" t="s">
        <v>58</v>
      </c>
      <c r="C22" s="7" t="s">
        <v>11</v>
      </c>
      <c r="D22" s="8">
        <v>122.1</v>
      </c>
      <c r="E22" s="9">
        <v>3450</v>
      </c>
      <c r="F22" s="5">
        <f t="shared" si="0"/>
        <v>421245</v>
      </c>
      <c r="G22" s="4">
        <f t="shared" si="1"/>
        <v>400182.75</v>
      </c>
      <c r="H22" s="4">
        <v>50000</v>
      </c>
      <c r="I22" s="4">
        <v>2000</v>
      </c>
    </row>
    <row r="23" spans="1:9" ht="27" customHeight="1">
      <c r="A23" s="4">
        <v>20</v>
      </c>
      <c r="B23" s="6" t="s">
        <v>59</v>
      </c>
      <c r="C23" s="7" t="s">
        <v>11</v>
      </c>
      <c r="D23" s="8">
        <v>122.04</v>
      </c>
      <c r="E23" s="9">
        <v>3450</v>
      </c>
      <c r="F23" s="5">
        <f t="shared" si="0"/>
        <v>421038</v>
      </c>
      <c r="G23" s="4">
        <f t="shared" si="1"/>
        <v>399986.1</v>
      </c>
      <c r="H23" s="4">
        <v>50000</v>
      </c>
      <c r="I23" s="4">
        <v>2000</v>
      </c>
    </row>
    <row r="24" spans="1:9" ht="27" customHeight="1">
      <c r="A24" s="4">
        <v>21</v>
      </c>
      <c r="B24" s="6" t="s">
        <v>60</v>
      </c>
      <c r="C24" s="7" t="s">
        <v>11</v>
      </c>
      <c r="D24" s="8">
        <v>112.65</v>
      </c>
      <c r="E24" s="9">
        <v>3450</v>
      </c>
      <c r="F24" s="5">
        <f t="shared" si="0"/>
        <v>388642.5</v>
      </c>
      <c r="G24" s="4">
        <f t="shared" si="1"/>
        <v>369210.375</v>
      </c>
      <c r="H24" s="4">
        <v>50000</v>
      </c>
      <c r="I24" s="4">
        <v>2000</v>
      </c>
    </row>
    <row r="25" spans="1:9" ht="27" customHeight="1">
      <c r="A25" s="4">
        <v>22</v>
      </c>
      <c r="B25" s="6" t="s">
        <v>61</v>
      </c>
      <c r="C25" s="7" t="s">
        <v>11</v>
      </c>
      <c r="D25" s="8">
        <v>127.29</v>
      </c>
      <c r="E25" s="9">
        <v>3600</v>
      </c>
      <c r="F25" s="5">
        <f t="shared" si="0"/>
        <v>458244</v>
      </c>
      <c r="G25" s="4">
        <f t="shared" si="1"/>
        <v>435331.8</v>
      </c>
      <c r="H25" s="4">
        <v>50000</v>
      </c>
      <c r="I25" s="4">
        <v>2000</v>
      </c>
    </row>
    <row r="26" spans="1:9" ht="27" customHeight="1">
      <c r="A26" s="31" t="s">
        <v>14</v>
      </c>
      <c r="B26" s="32"/>
      <c r="C26" s="4"/>
      <c r="D26" s="10">
        <f>SUM(D4:D25)</f>
        <v>2668.92</v>
      </c>
      <c r="E26" s="9"/>
      <c r="F26" s="5">
        <f>ROUND(SUM(F4:F25),0)</f>
        <v>9338142</v>
      </c>
      <c r="G26" s="4">
        <f t="shared" si="1"/>
        <v>8871234.9</v>
      </c>
      <c r="H26" s="4"/>
      <c r="I26" s="4"/>
    </row>
    <row r="27" spans="2:4" ht="27" customHeight="1">
      <c r="B27" s="11"/>
      <c r="D27" s="12"/>
    </row>
    <row r="28" spans="2:4" ht="27" customHeight="1">
      <c r="B28" s="11"/>
      <c r="D28" s="12"/>
    </row>
    <row r="29" spans="2:4" ht="27" customHeight="1">
      <c r="B29" s="11"/>
      <c r="D29" s="12"/>
    </row>
    <row r="30" ht="27" customHeight="1">
      <c r="B30" s="11"/>
    </row>
    <row r="31" ht="27" customHeight="1">
      <c r="B31" s="11"/>
    </row>
    <row r="32" ht="27" customHeight="1">
      <c r="B32" s="11"/>
    </row>
    <row r="33" ht="27" customHeight="1">
      <c r="B33" s="11"/>
    </row>
  </sheetData>
  <sheetProtection/>
  <mergeCells count="3">
    <mergeCell ref="A1:G1"/>
    <mergeCell ref="F2:G2"/>
    <mergeCell ref="A26:B2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www.rin9.com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ZF57</cp:lastModifiedBy>
  <cp:lastPrinted>2019-11-16T01:57:31Z</cp:lastPrinted>
  <dcterms:created xsi:type="dcterms:W3CDTF">2013-10-17T00:17:18Z</dcterms:created>
  <dcterms:modified xsi:type="dcterms:W3CDTF">2019-11-16T02:38:58Z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